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S:\Financial Audit Team\2019 LME Systems Review\Web Site\"/>
    </mc:Choice>
  </mc:AlternateContent>
  <xr:revisionPtr revIDLastSave="0" documentId="8_{285741CC-0A9D-4CE3-9E99-AB9915568C8F}" xr6:coauthVersionLast="36" xr6:coauthVersionMax="36" xr10:uidLastSave="{00000000-0000-0000-0000-000000000000}"/>
  <bookViews>
    <workbookView xWindow="0" yWindow="0" windowWidth="20490" windowHeight="7470" tabRatio="905" activeTab="1" xr2:uid="{00000000-000D-0000-FFFF-FFFF00000000}"/>
  </bookViews>
  <sheets>
    <sheet name="Instructions" sheetId="1" r:id="rId1"/>
    <sheet name="Guidelines" sheetId="2" r:id="rId2"/>
    <sheet name="Workbook Set-up" sheetId="3" r:id="rId3"/>
    <sheet name="SAPTBG-IV DRUG PROG.MONITORING" sheetId="5" r:id="rId4"/>
    <sheet name="SAPTBG-IV USER RECORD REVIEW" sheetId="6" r:id="rId5"/>
    <sheet name="SAPTBG Ind Elig Checklist" sheetId="7" r:id="rId6"/>
    <sheet name="SAPTBG-RECORD REVIEW" sheetId="8" r:id="rId7"/>
    <sheet name="SAPTBG-WSAF PROG.MONITORING" sheetId="9" r:id="rId8"/>
    <sheet name="SAPTBG-WSAF RECORD REVIEW" sheetId="10" r:id="rId9"/>
    <sheet name="SAPTBG-CASAWORKS PROGMONITORING" sheetId="11" r:id="rId10"/>
    <sheet name="SAPTBG-CASAWORKS RECORD REVIEW" sheetId="12" r:id="rId11"/>
    <sheet name="SAPTBG-WORKFIRSTPROG.MONITORING" sheetId="13" r:id="rId12"/>
    <sheet name="SAPTBG-WORK FIRST RECORD REVIEW" sheetId="14" r:id="rId13"/>
    <sheet name="JJSAMHP PROGRAM MONITORING" sheetId="15" r:id="rId14"/>
    <sheet name="JJSAMHP RECORD REVIEW" sheetId="16" r:id="rId15"/>
    <sheet name="CMHSBG PROG. MONITORING" sheetId="17" r:id="rId16"/>
    <sheet name="CMHSBG RECORD REVIEW" sheetId="18" r:id="rId17"/>
    <sheet name="OVERALL SUMMARY" sheetId="19" r:id="rId18"/>
    <sheet name="Data Extraction" sheetId="20" r:id="rId19"/>
    <sheet name="Data Validation" sheetId="21" state="hidden" r:id="rId20"/>
    <sheet name="County List" sheetId="4"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_Q4" localSheetId="15" hidden="1">{#N/A,#N/A,FALSE,"Sheet2";#N/A,#N/A,FALSE,"Outcomes";#N/A,#N/A,FALSE,"Outcomes-AP";#N/A,#N/A,FALSE,"Outcomes-AP2";#N/A,#N/A,FALSE,"Outcomes-AP3";#N/A,#N/A,FALSE,"Outcomes-Inst";#N/A,#N/A,FALSE,"Outcomes-Inst2";#N/A,#N/A,FALSE,"Outcomes-Inst3"}</definedName>
    <definedName name="__Q4" localSheetId="16"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localSheetId="19" hidden="1">{#N/A,#N/A,FALSE,"Sheet2";#N/A,#N/A,FALSE,"Outcomes";#N/A,#N/A,FALSE,"Outcomes-AP";#N/A,#N/A,FALSE,"Outcomes-AP2";#N/A,#N/A,FALSE,"Outcomes-AP3";#N/A,#N/A,FALSE,"Outcomes-Inst";#N/A,#N/A,FALSE,"Outcomes-Inst2";#N/A,#N/A,FALSE,"Outcomes-Inst3"}</definedName>
    <definedName name="__Q4" localSheetId="13"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17" hidden="1">'OVERALL SUMMARY'!$I$6:$I$194</definedName>
    <definedName name="_Q4" localSheetId="15" hidden="1">{#N/A,#N/A,FALSE,"Sheet2";#N/A,#N/A,FALSE,"Outcomes";#N/A,#N/A,FALSE,"Outcomes-AP";#N/A,#N/A,FALSE,"Outcomes-AP2";#N/A,#N/A,FALSE,"Outcomes-AP3";#N/A,#N/A,FALSE,"Outcomes-Inst";#N/A,#N/A,FALSE,"Outcomes-Inst2";#N/A,#N/A,FALSE,"Outcomes-Inst3"}</definedName>
    <definedName name="_Q4" localSheetId="16"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13"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ge" localSheetId="15">#REF!</definedName>
    <definedName name="Age" localSheetId="16">#REF!</definedName>
    <definedName name="Age" localSheetId="13">#REF!</definedName>
    <definedName name="Age" localSheetId="14">#REF!</definedName>
    <definedName name="Age">'Data Validation'!$E$7:$E$21</definedName>
    <definedName name="Analysis">'[2]Jan-Mar20211 Analysis'!$A$7:$BC$2129</definedName>
    <definedName name="Answers" localSheetId="15">#REF!</definedName>
    <definedName name="Answers" localSheetId="16">#REF!</definedName>
    <definedName name="Answers" localSheetId="13">#REF!</definedName>
    <definedName name="Answers" localSheetId="14">#REF!</definedName>
    <definedName name="Answers" localSheetId="17">'Data Validation'!$A$17:$A$19</definedName>
    <definedName name="Answers">'Data Validation'!$A$17:$A$19</definedName>
    <definedName name="BENEFITP" localSheetId="15">#REF!</definedName>
    <definedName name="BENEFITP" localSheetId="16">#REF!</definedName>
    <definedName name="BENEFITP" localSheetId="13">#REF!</definedName>
    <definedName name="BENEFITP" localSheetId="14">#REF!</definedName>
    <definedName name="BENEFITP">'Data Validation'!$E$63:$E$66</definedName>
    <definedName name="CABHAList">'[3]CABHA list'!$A$13:$H$230</definedName>
    <definedName name="CASAWORKS" localSheetId="15">#REF!</definedName>
    <definedName name="CASAWORKS" localSheetId="16">#REF!</definedName>
    <definedName name="CASAWORKS" localSheetId="13">#REF!</definedName>
    <definedName name="CASAWORKS" localSheetId="14">#REF!</definedName>
    <definedName name="CASAWORKS">'Data Validation'!$A$115:$A$133</definedName>
    <definedName name="categories" localSheetId="15">#REF!</definedName>
    <definedName name="categories" localSheetId="16">#REF!</definedName>
    <definedName name="categories" localSheetId="13">#REF!</definedName>
    <definedName name="categories" localSheetId="14">#REF!</definedName>
    <definedName name="categories">'Data Validation'!$E$55:$E$57</definedName>
    <definedName name="category" localSheetId="15">#REF!</definedName>
    <definedName name="category" localSheetId="16">#REF!</definedName>
    <definedName name="category" localSheetId="13">#REF!</definedName>
    <definedName name="category" localSheetId="14">#REF!</definedName>
    <definedName name="category">'Data Validation'!$A$38:$A$39</definedName>
    <definedName name="ChildSA" localSheetId="15">#REF!</definedName>
    <definedName name="ChildSA" localSheetId="16">#REF!</definedName>
    <definedName name="ChildSA" localSheetId="13">#REF!</definedName>
    <definedName name="ChildSA" localSheetId="14">#REF!</definedName>
    <definedName name="ChildSA" localSheetId="17">'Data Validation'!$A$31:$A$33</definedName>
    <definedName name="ChildSA">'Data Validation'!$A$31:$A$33</definedName>
    <definedName name="CMHBG" localSheetId="15">#REF!</definedName>
    <definedName name="CMHBG" localSheetId="16">#REF!</definedName>
    <definedName name="CMHBG" localSheetId="13">#REF!</definedName>
    <definedName name="CMHBG" localSheetId="14">#REF!</definedName>
    <definedName name="CMHBG2018">'Data Validation'!$C$40:$C$83</definedName>
    <definedName name="County">'County List'!$A$1:$A$100</definedName>
    <definedName name="Curr" localSheetId="15">#REF!</definedName>
    <definedName name="Curr" localSheetId="16">#REF!</definedName>
    <definedName name="Curr" localSheetId="13">#REF!</definedName>
    <definedName name="Curr" localSheetId="14">#REF!</definedName>
    <definedName name="Curr" localSheetId="17">'Data Validation'!$C$5:$C$31</definedName>
    <definedName name="Curr">'Data Validation'!$C$5:$C$33</definedName>
    <definedName name="Diagnoses">'[4]Diagnosis by Population fy04-05'!$A$2:$AD$512</definedName>
    <definedName name="DX">'[4]Diagnosis by Population fy04-05'!$A$3:$A$512</definedName>
    <definedName name="FDSFDS">'[5]Data Validation'!$A$5:$A$13</definedName>
    <definedName name="gender" localSheetId="15">#REF!</definedName>
    <definedName name="gender" localSheetId="16">#REF!</definedName>
    <definedName name="gender" localSheetId="13">#REF!</definedName>
    <definedName name="gender" localSheetId="14">#REF!</definedName>
    <definedName name="gender">'Data Validation'!$A$44:$A$45</definedName>
    <definedName name="IESummary">'[6]I&amp;E Summary Data'!$A$5:$U$218</definedName>
    <definedName name="JJSAMPH" localSheetId="15">#REF!</definedName>
    <definedName name="JJSAMPH" localSheetId="16">#REF!</definedName>
    <definedName name="JJSAMPH" localSheetId="13">#REF!</definedName>
    <definedName name="JJSAMPH" localSheetId="14">#REF!</definedName>
    <definedName name="JJSAMPH2018">'Data Validation'!$B$114:$B$185</definedName>
    <definedName name="LME_MCO" localSheetId="15">#REF!</definedName>
    <definedName name="LME_MCO" localSheetId="16">#REF!</definedName>
    <definedName name="LME_MCO" localSheetId="18">'[7]Data Validation'!$A$5:$A$15</definedName>
    <definedName name="LME_MCO" localSheetId="13">#REF!</definedName>
    <definedName name="LME_MCO" localSheetId="14">#REF!</definedName>
    <definedName name="LME_MCO" localSheetId="17">'Data Validation'!$A$5:$A$12</definedName>
    <definedName name="LME_MCO">'Data Validation'!$A$5:$A$12</definedName>
    <definedName name="MET" localSheetId="15">#REF!</definedName>
    <definedName name="MET" localSheetId="16">#REF!</definedName>
    <definedName name="MET" localSheetId="13">#REF!</definedName>
    <definedName name="MET" localSheetId="14">#REF!</definedName>
    <definedName name="MET">'Data Validation'!$E$32:$E$33</definedName>
    <definedName name="OLE_LINK1" localSheetId="1">Guidelines!$A$13</definedName>
    <definedName name="_xlnm.Print_Area" localSheetId="15">'CMHSBG PROG. MONITORING'!$B$1:$Q$23</definedName>
    <definedName name="_xlnm.Print_Area" localSheetId="16">'CMHSBG RECORD REVIEW'!$A$1:$GY$70</definedName>
    <definedName name="_xlnm.Print_Area" localSheetId="0">Instructions!$A$1:$K$108</definedName>
    <definedName name="_xlnm.Print_Area" localSheetId="13">'JJSAMHP PROGRAM MONITORING'!$A$1:$DC$54</definedName>
    <definedName name="_xlnm.Print_Area" localSheetId="14">'JJSAMHP RECORD REVIEW'!$A$1:$DC$72</definedName>
    <definedName name="_xlnm.Print_Area" localSheetId="17">'OVERALL SUMMARY'!$A$1:$H$203</definedName>
    <definedName name="_xlnm.Print_Area" localSheetId="5">'SAPTBG Ind Elig Checklist'!$A$2:$HE$35</definedName>
    <definedName name="_xlnm.Print_Area" localSheetId="9">'SAPTBG-CASAWORKS PROGMONITORING'!$A$1:$FA$28</definedName>
    <definedName name="_xlnm.Print_Area" localSheetId="10">'SAPTBG-CASAWORKS RECORD REVIEW'!$A$1:$FA$69</definedName>
    <definedName name="_xlnm.Print_Area" localSheetId="3">'SAPTBG-IV DRUG PROG.MONITORING'!$A$1:$FA$23</definedName>
    <definedName name="_xlnm.Print_Area" localSheetId="4">'SAPTBG-IV USER RECORD REVIEW'!$A$1:$FA$56</definedName>
    <definedName name="_xlnm.Print_Area" localSheetId="6">'SAPTBG-RECORD REVIEW'!$A$1:$HI$70</definedName>
    <definedName name="_xlnm.Print_Area" localSheetId="12">'SAPTBG-WORK FIRST RECORD REVIEW'!$A$1:$FA$47</definedName>
    <definedName name="_xlnm.Print_Area" localSheetId="11">'SAPTBG-WORKFIRSTPROG.MONITORING'!$A$1:$FA$26</definedName>
    <definedName name="_xlnm.Print_Area" localSheetId="7">'SAPTBG-WSAF PROG.MONITORING'!$A$1:$FA$28</definedName>
    <definedName name="_xlnm.Print_Area" localSheetId="8">'SAPTBG-WSAF RECORD REVIEW'!$A$1:$FA$67</definedName>
    <definedName name="_xlnm.Print_Area" localSheetId="2">'Workbook Set-up'!$A$3:$B$35</definedName>
    <definedName name="_xlnm.Print_Titles" localSheetId="15">'CMHSBG PROG. MONITORING'!$A:$B,'CMHSBG PROG. MONITORING'!$1:$8</definedName>
    <definedName name="_xlnm.Print_Titles" localSheetId="16">'CMHSBG RECORD REVIEW'!$A:$B,'CMHSBG RECORD REVIEW'!$1:$11</definedName>
    <definedName name="_xlnm.Print_Titles" localSheetId="18">'Data Extraction'!$A:$C</definedName>
    <definedName name="_xlnm.Print_Titles" localSheetId="13">'JJSAMHP PROGRAM MONITORING'!$A:$B,'JJSAMHP PROGRAM MONITORING'!$1:$9</definedName>
    <definedName name="_xlnm.Print_Titles" localSheetId="14">'JJSAMHP RECORD REVIEW'!$A:$B,'JJSAMHP RECORD REVIEW'!$1:$11</definedName>
    <definedName name="_xlnm.Print_Titles" localSheetId="17">'OVERALL SUMMARY'!$1:$5</definedName>
    <definedName name="_xlnm.Print_Titles" localSheetId="5">'SAPTBG Ind Elig Checklist'!$A:$C,'SAPTBG Ind Elig Checklist'!$2:$14</definedName>
    <definedName name="_xlnm.Print_Titles" localSheetId="9">'SAPTBG-CASAWORKS PROGMONITORING'!$A:$B,'SAPTBG-CASAWORKS PROGMONITORING'!$1:$9</definedName>
    <definedName name="_xlnm.Print_Titles" localSheetId="10">'SAPTBG-CASAWORKS RECORD REVIEW'!$A:$B,'SAPTBG-CASAWORKS RECORD REVIEW'!$1:$11</definedName>
    <definedName name="_xlnm.Print_Titles" localSheetId="3">'SAPTBG-IV DRUG PROG.MONITORING'!$A:$B,'SAPTBG-IV DRUG PROG.MONITORING'!$1:$9</definedName>
    <definedName name="_xlnm.Print_Titles" localSheetId="4">'SAPTBG-IV USER RECORD REVIEW'!$A:$B,'SAPTBG-IV USER RECORD REVIEW'!$1:$12</definedName>
    <definedName name="_xlnm.Print_Titles" localSheetId="6">'SAPTBG-RECORD REVIEW'!$A:$B,'SAPTBG-RECORD REVIEW'!$1:$13</definedName>
    <definedName name="_xlnm.Print_Titles" localSheetId="12">'SAPTBG-WORK FIRST RECORD REVIEW'!$A:$B,'SAPTBG-WORK FIRST RECORD REVIEW'!$1:$13</definedName>
    <definedName name="_xlnm.Print_Titles" localSheetId="11">'SAPTBG-WORKFIRSTPROG.MONITORING'!$A:$B,'SAPTBG-WORKFIRSTPROG.MONITORING'!$1:$9</definedName>
    <definedName name="_xlnm.Print_Titles" localSheetId="7">'SAPTBG-WSAF PROG.MONITORING'!$A:$B,'SAPTBG-WSAF PROG.MONITORING'!$1:$9</definedName>
    <definedName name="_xlnm.Print_Titles" localSheetId="8">'SAPTBG-WSAF RECORD REVIEW'!$A:$B,'SAPTBG-WSAF RECORD REVIEW'!$1:$11</definedName>
    <definedName name="_xlnm.Print_Titles" localSheetId="2">'Workbook Set-up'!$4:$16</definedName>
    <definedName name="Providers" localSheetId="15">#REF!</definedName>
    <definedName name="Providers" localSheetId="16">#REF!</definedName>
    <definedName name="Providers" localSheetId="13">#REF!</definedName>
    <definedName name="Providers" localSheetId="14">#REF!</definedName>
    <definedName name="Providers" localSheetId="17">'Data Validation'!$B$5:$B$44</definedName>
    <definedName name="Providers">'Data Validation'!$B$5:$B$62</definedName>
    <definedName name="Reviewers" localSheetId="15">#REF!</definedName>
    <definedName name="Reviewers" localSheetId="16">#REF!</definedName>
    <definedName name="Reviewers" localSheetId="13">#REF!</definedName>
    <definedName name="Reviewers" localSheetId="14">#REF!</definedName>
    <definedName name="REVIEWERS2015" localSheetId="15">#REF!</definedName>
    <definedName name="REVIEWERS2015" localSheetId="16">#REF!</definedName>
    <definedName name="REVIEWERS2015" localSheetId="13">#REF!</definedName>
    <definedName name="REVIEWERS2015" localSheetId="14">#REF!</definedName>
    <definedName name="Reviewers2019">'Data Validation'!$E$44:$E$48</definedName>
    <definedName name="SAPTBG" localSheetId="15">#REF!</definedName>
    <definedName name="SAPTBG" localSheetId="16">#REF!</definedName>
    <definedName name="SAPTBG" localSheetId="13">#REF!</definedName>
    <definedName name="SAPTBG" localSheetId="14">#REF!</definedName>
    <definedName name="SAPTBG">'Data Validation'!$A$64:$A$109</definedName>
    <definedName name="SAPTBGIV" localSheetId="15">#REF!</definedName>
    <definedName name="SAPTBGIV" localSheetId="16">#REF!</definedName>
    <definedName name="SAPTBGIV" localSheetId="13">#REF!</definedName>
    <definedName name="SAPTBGIV" localSheetId="14">#REF!</definedName>
    <definedName name="SAPTBGIV">'Data Validation'!$C$144:$C$171</definedName>
    <definedName name="Service_Category" localSheetId="15">#REF!</definedName>
    <definedName name="Service_Category" localSheetId="16">#REF!</definedName>
    <definedName name="Service_Category" localSheetId="18">#REF!</definedName>
    <definedName name="Service_Category" localSheetId="13">#REF!</definedName>
    <definedName name="Service_Category" localSheetId="14">#REF!</definedName>
    <definedName name="Service_Category" localSheetId="17">#REF!</definedName>
    <definedName name="Service_Category" localSheetId="5">#REF!</definedName>
    <definedName name="Service_Category" localSheetId="9">#REF!</definedName>
    <definedName name="Service_Category" localSheetId="10">#REF!</definedName>
    <definedName name="Service_Category" localSheetId="3">#REF!</definedName>
    <definedName name="Service_Category" localSheetId="4">#REF!</definedName>
    <definedName name="Service_Category" localSheetId="6">#REF!</definedName>
    <definedName name="Service_Category" localSheetId="12">#REF!</definedName>
    <definedName name="Service_Category" localSheetId="11">#REF!</definedName>
    <definedName name="Service_Category" localSheetId="7">#REF!</definedName>
    <definedName name="Service_Category" localSheetId="8">#REF!</definedName>
    <definedName name="Service_Category">#REF!</definedName>
    <definedName name="test" localSheetId="15" hidden="1">{#N/A,#N/A,FALSE,"Sheet2";#N/A,#N/A,FALSE,"Outcomes";#N/A,#N/A,FALSE,"Outcomes-AP";#N/A,#N/A,FALSE,"Outcomes-AP2";#N/A,#N/A,FALSE,"Outcomes-AP3";#N/A,#N/A,FALSE,"Outcomes-Inst";#N/A,#N/A,FALSE,"Outcomes-Inst2";#N/A,#N/A,FALSE,"Outcomes-Inst3"}</definedName>
    <definedName name="test" localSheetId="16"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13"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13"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13"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Vivian_Avent" localSheetId="15">#REF!</definedName>
    <definedName name="Vivian_Avent" localSheetId="16">#REF!</definedName>
    <definedName name="Vivian_Avent" localSheetId="13">#REF!</definedName>
    <definedName name="Vivian_Avent" localSheetId="14">#REF!</definedName>
    <definedName name="WASF" localSheetId="15">#REF!</definedName>
    <definedName name="WASF" localSheetId="16">#REF!</definedName>
    <definedName name="WASF" localSheetId="13">#REF!</definedName>
    <definedName name="WASF" localSheetId="14">#REF!</definedName>
    <definedName name="WORK_FIRST" localSheetId="15">#REF!</definedName>
    <definedName name="WORK_FIRST" localSheetId="16">#REF!</definedName>
    <definedName name="WORK_FIRST" localSheetId="13">#REF!</definedName>
    <definedName name="WORK_FIRST" localSheetId="14">#REF!</definedName>
    <definedName name="WORK_FIRST">'Data Validation'!$C$91:$C$134</definedName>
    <definedName name="WSAF" localSheetId="15">#REF!</definedName>
    <definedName name="WSAF" localSheetId="16">#REF!</definedName>
    <definedName name="WSAF" localSheetId="13">#REF!</definedName>
    <definedName name="WSAF" localSheetId="14">#REF!</definedName>
    <definedName name="WSAF">'Data Validation'!$B$71:$B$100</definedName>
    <definedName name="YES" localSheetId="15">#REF!</definedName>
    <definedName name="YES" localSheetId="16">#REF!</definedName>
    <definedName name="YES" localSheetId="13">#REF!</definedName>
    <definedName name="YES" localSheetId="14">#REF!</definedName>
    <definedName name="YES" localSheetId="17">'Data Validation'!$A$24:$A$26</definedName>
    <definedName name="YES">'Data Validation'!$A$24:$A$26</definedName>
    <definedName name="YES1" localSheetId="15">#REF!</definedName>
    <definedName name="YES1" localSheetId="16">#REF!</definedName>
    <definedName name="YES1" localSheetId="13">#REF!</definedName>
    <definedName name="YES1" localSheetId="14">#REF!</definedName>
    <definedName name="YES1">'Data Validation'!$E$26:$E$27</definedName>
    <definedName name="Z_801CCF84_17C4_4B0D_9367_AFC96EC2FF57_.wvu.Cols" localSheetId="2" hidden="1">'Workbook Set-up'!$C:$D</definedName>
    <definedName name="Z_801CCF84_17C4_4B0D_9367_AFC96EC2FF57_.wvu.FilterData" localSheetId="17" hidden="1">'OVERALL SUMMARY'!$I$6:$I$194</definedName>
    <definedName name="Z_801CCF84_17C4_4B0D_9367_AFC96EC2FF57_.wvu.PrintArea" localSheetId="15" hidden="1">'CMHSBG PROG. MONITORING'!$B$1:$Q$23</definedName>
    <definedName name="Z_801CCF84_17C4_4B0D_9367_AFC96EC2FF57_.wvu.PrintArea" localSheetId="16" hidden="1">'CMHSBG RECORD REVIEW'!$A$1:$GY$70</definedName>
    <definedName name="Z_801CCF84_17C4_4B0D_9367_AFC96EC2FF57_.wvu.PrintArea" localSheetId="0" hidden="1">Instructions!$A$1:$K$108</definedName>
    <definedName name="Z_801CCF84_17C4_4B0D_9367_AFC96EC2FF57_.wvu.PrintArea" localSheetId="13" hidden="1">'JJSAMHP PROGRAM MONITORING'!$A$1:$DC$54</definedName>
    <definedName name="Z_801CCF84_17C4_4B0D_9367_AFC96EC2FF57_.wvu.PrintArea" localSheetId="14" hidden="1">'JJSAMHP RECORD REVIEW'!$A$1:$DC$72</definedName>
    <definedName name="Z_801CCF84_17C4_4B0D_9367_AFC96EC2FF57_.wvu.PrintArea" localSheetId="17" hidden="1">'OVERALL SUMMARY'!$A$1:$H$203</definedName>
    <definedName name="Z_801CCF84_17C4_4B0D_9367_AFC96EC2FF57_.wvu.PrintArea" localSheetId="5" hidden="1">'SAPTBG Ind Elig Checklist'!$A$2:$HE$35</definedName>
    <definedName name="Z_801CCF84_17C4_4B0D_9367_AFC96EC2FF57_.wvu.PrintArea" localSheetId="9" hidden="1">'SAPTBG-CASAWORKS PROGMONITORING'!$A$1:$FA$28</definedName>
    <definedName name="Z_801CCF84_17C4_4B0D_9367_AFC96EC2FF57_.wvu.PrintArea" localSheetId="10" hidden="1">'SAPTBG-CASAWORKS RECORD REVIEW'!$A$1:$FA$69</definedName>
    <definedName name="Z_801CCF84_17C4_4B0D_9367_AFC96EC2FF57_.wvu.PrintArea" localSheetId="3" hidden="1">'SAPTBG-IV DRUG PROG.MONITORING'!$A$1:$FA$23</definedName>
    <definedName name="Z_801CCF84_17C4_4B0D_9367_AFC96EC2FF57_.wvu.PrintArea" localSheetId="4" hidden="1">'SAPTBG-IV USER RECORD REVIEW'!$A$1:$FA$56</definedName>
    <definedName name="Z_801CCF84_17C4_4B0D_9367_AFC96EC2FF57_.wvu.PrintArea" localSheetId="6" hidden="1">'SAPTBG-RECORD REVIEW'!$A$1:$HI$70</definedName>
    <definedName name="Z_801CCF84_17C4_4B0D_9367_AFC96EC2FF57_.wvu.PrintArea" localSheetId="12" hidden="1">'SAPTBG-WORK FIRST RECORD REVIEW'!$A$1:$FA$47</definedName>
    <definedName name="Z_801CCF84_17C4_4B0D_9367_AFC96EC2FF57_.wvu.PrintArea" localSheetId="11" hidden="1">'SAPTBG-WORKFIRSTPROG.MONITORING'!$A$1:$FA$26</definedName>
    <definedName name="Z_801CCF84_17C4_4B0D_9367_AFC96EC2FF57_.wvu.PrintArea" localSheetId="7" hidden="1">'SAPTBG-WSAF PROG.MONITORING'!$A$1:$FA$28</definedName>
    <definedName name="Z_801CCF84_17C4_4B0D_9367_AFC96EC2FF57_.wvu.PrintArea" localSheetId="8" hidden="1">'SAPTBG-WSAF RECORD REVIEW'!$A$1:$FA$67</definedName>
    <definedName name="Z_801CCF84_17C4_4B0D_9367_AFC96EC2FF57_.wvu.PrintArea" localSheetId="2" hidden="1">'Workbook Set-up'!$A$3:$B$35</definedName>
    <definedName name="Z_801CCF84_17C4_4B0D_9367_AFC96EC2FF57_.wvu.PrintTitles" localSheetId="15" hidden="1">'CMHSBG PROG. MONITORING'!$A:$B,'CMHSBG PROG. MONITORING'!$1:$8</definedName>
    <definedName name="Z_801CCF84_17C4_4B0D_9367_AFC96EC2FF57_.wvu.PrintTitles" localSheetId="16" hidden="1">'CMHSBG RECORD REVIEW'!$A:$B,'CMHSBG RECORD REVIEW'!$1:$11</definedName>
    <definedName name="Z_801CCF84_17C4_4B0D_9367_AFC96EC2FF57_.wvu.PrintTitles" localSheetId="18" hidden="1">'Data Extraction'!$A:$C</definedName>
    <definedName name="Z_801CCF84_17C4_4B0D_9367_AFC96EC2FF57_.wvu.PrintTitles" localSheetId="13" hidden="1">'JJSAMHP PROGRAM MONITORING'!$A:$B,'JJSAMHP PROGRAM MONITORING'!$1:$9</definedName>
    <definedName name="Z_801CCF84_17C4_4B0D_9367_AFC96EC2FF57_.wvu.PrintTitles" localSheetId="14" hidden="1">'JJSAMHP RECORD REVIEW'!$A:$B,'JJSAMHP RECORD REVIEW'!$1:$11</definedName>
    <definedName name="Z_801CCF84_17C4_4B0D_9367_AFC96EC2FF57_.wvu.PrintTitles" localSheetId="17" hidden="1">'OVERALL SUMMARY'!$1:$5</definedName>
    <definedName name="Z_801CCF84_17C4_4B0D_9367_AFC96EC2FF57_.wvu.PrintTitles" localSheetId="5" hidden="1">'SAPTBG Ind Elig Checklist'!$A:$C,'SAPTBG Ind Elig Checklist'!$2:$14</definedName>
    <definedName name="Z_801CCF84_17C4_4B0D_9367_AFC96EC2FF57_.wvu.PrintTitles" localSheetId="9" hidden="1">'SAPTBG-CASAWORKS PROGMONITORING'!$A:$B,'SAPTBG-CASAWORKS PROGMONITORING'!$1:$9</definedName>
    <definedName name="Z_801CCF84_17C4_4B0D_9367_AFC96EC2FF57_.wvu.PrintTitles" localSheetId="10" hidden="1">'SAPTBG-CASAWORKS RECORD REVIEW'!$A:$B,'SAPTBG-CASAWORKS RECORD REVIEW'!$1:$11</definedName>
    <definedName name="Z_801CCF84_17C4_4B0D_9367_AFC96EC2FF57_.wvu.PrintTitles" localSheetId="3" hidden="1">'SAPTBG-IV DRUG PROG.MONITORING'!$A:$B,'SAPTBG-IV DRUG PROG.MONITORING'!$1:$9</definedName>
    <definedName name="Z_801CCF84_17C4_4B0D_9367_AFC96EC2FF57_.wvu.PrintTitles" localSheetId="4" hidden="1">'SAPTBG-IV USER RECORD REVIEW'!$A:$B,'SAPTBG-IV USER RECORD REVIEW'!$1:$12</definedName>
    <definedName name="Z_801CCF84_17C4_4B0D_9367_AFC96EC2FF57_.wvu.PrintTitles" localSheetId="6" hidden="1">'SAPTBG-RECORD REVIEW'!$A:$B,'SAPTBG-RECORD REVIEW'!$1:$13</definedName>
    <definedName name="Z_801CCF84_17C4_4B0D_9367_AFC96EC2FF57_.wvu.PrintTitles" localSheetId="12" hidden="1">'SAPTBG-WORK FIRST RECORD REVIEW'!$A:$B,'SAPTBG-WORK FIRST RECORD REVIEW'!$1:$13</definedName>
    <definedName name="Z_801CCF84_17C4_4B0D_9367_AFC96EC2FF57_.wvu.PrintTitles" localSheetId="11" hidden="1">'SAPTBG-WORKFIRSTPROG.MONITORING'!$A:$B,'SAPTBG-WORKFIRSTPROG.MONITORING'!$1:$9</definedName>
    <definedName name="Z_801CCF84_17C4_4B0D_9367_AFC96EC2FF57_.wvu.PrintTitles" localSheetId="7" hidden="1">'SAPTBG-WSAF PROG.MONITORING'!$A:$B,'SAPTBG-WSAF PROG.MONITORING'!$1:$9</definedName>
    <definedName name="Z_801CCF84_17C4_4B0D_9367_AFC96EC2FF57_.wvu.PrintTitles" localSheetId="8" hidden="1">'SAPTBG-WSAF RECORD REVIEW'!$A:$B,'SAPTBG-WSAF RECORD REVIEW'!$1:$11</definedName>
    <definedName name="Z_801CCF84_17C4_4B0D_9367_AFC96EC2FF57_.wvu.PrintTitles" localSheetId="2" hidden="1">'Workbook Set-up'!$4:$16</definedName>
    <definedName name="Z_801CCF84_17C4_4B0D_9367_AFC96EC2FF57_.wvu.Rows" localSheetId="15" hidden="1">'CMHSBG PROG. MONITORING'!#REF!</definedName>
    <definedName name="Z_801CCF84_17C4_4B0D_9367_AFC96EC2FF57_.wvu.Rows" localSheetId="13" hidden="1">'JJSAMHP PROGRAM MONITORING'!#REF!</definedName>
  </definedNames>
  <calcPr calcId="191029"/>
  <customWorkbookViews>
    <customWorkbookView name="Pei Chi Wu - Personal View" guid="{801CCF84-17C4-4B0D-9367-AFC96EC2FF57}" mergeInterval="0" personalView="1" maximized="1" xWindow="-1928" yWindow="-8" windowWidth="1936" windowHeight="1216" tabRatio="905"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X15" i="15" l="1"/>
  <c r="CW15" i="15"/>
  <c r="CV15" i="15"/>
  <c r="CU15" i="15"/>
  <c r="CT15" i="15"/>
  <c r="CS15" i="15"/>
  <c r="CR15" i="15"/>
  <c r="CQ15" i="15"/>
  <c r="CP15" i="15"/>
  <c r="CO15" i="15"/>
  <c r="CN15" i="15"/>
  <c r="CM15" i="15"/>
  <c r="CL15" i="15"/>
  <c r="CK15" i="15"/>
  <c r="CJ15" i="15"/>
  <c r="CI15" i="15"/>
  <c r="CH15" i="15"/>
  <c r="CG15" i="15"/>
  <c r="CF15" i="15"/>
  <c r="CE15" i="15"/>
  <c r="CD15" i="15"/>
  <c r="CC15" i="15"/>
  <c r="CB15" i="15"/>
  <c r="CA15" i="15"/>
  <c r="BZ15" i="15"/>
  <c r="BY15" i="15"/>
  <c r="BX15" i="15"/>
  <c r="BW15" i="15"/>
  <c r="BV15" i="15"/>
  <c r="BU15" i="15"/>
  <c r="BT15" i="15"/>
  <c r="BS15" i="15"/>
  <c r="BR15" i="15"/>
  <c r="BQ15" i="15"/>
  <c r="BP15" i="15"/>
  <c r="BO15" i="15"/>
  <c r="BN15" i="15"/>
  <c r="BM15" i="15"/>
  <c r="BL15" i="15"/>
  <c r="BK15" i="15"/>
  <c r="BJ15" i="15"/>
  <c r="BI15" i="15"/>
  <c r="BH15" i="15"/>
  <c r="BG15" i="15"/>
  <c r="BF15" i="15"/>
  <c r="BE15" i="15"/>
  <c r="BD15" i="15"/>
  <c r="BC15" i="15"/>
  <c r="BB15" i="15"/>
  <c r="BA15" i="15"/>
  <c r="AZ15" i="15"/>
  <c r="AY15" i="15"/>
  <c r="AX15" i="15"/>
  <c r="AW15" i="15"/>
  <c r="AV15" i="15"/>
  <c r="AU15" i="15"/>
  <c r="AT15" i="15"/>
  <c r="AS15" i="15"/>
  <c r="AR15" i="15"/>
  <c r="AQ15" i="15"/>
  <c r="AP15" i="15"/>
  <c r="AO15" i="15"/>
  <c r="AN15" i="15"/>
  <c r="AM15" i="15"/>
  <c r="AL15" i="15"/>
  <c r="AK15" i="15"/>
  <c r="AJ15" i="15"/>
  <c r="AI15" i="15"/>
  <c r="AH15" i="15"/>
  <c r="AG15" i="15"/>
  <c r="AF15" i="15"/>
  <c r="AE15" i="15"/>
  <c r="AD15" i="15"/>
  <c r="AC15" i="15"/>
  <c r="AB15" i="15"/>
  <c r="AA15" i="15"/>
  <c r="Z15" i="15"/>
  <c r="Y15" i="15"/>
  <c r="X15" i="15"/>
  <c r="W15" i="15"/>
  <c r="V15" i="15"/>
  <c r="U15" i="15"/>
  <c r="T15" i="15"/>
  <c r="S15" i="15"/>
  <c r="R15" i="15"/>
  <c r="Q15" i="15"/>
  <c r="P15" i="15"/>
  <c r="O15" i="15"/>
  <c r="N15" i="15"/>
  <c r="M15" i="15"/>
  <c r="L15" i="15"/>
  <c r="K15" i="15"/>
  <c r="J15" i="15"/>
  <c r="I15" i="15"/>
  <c r="H15" i="15"/>
  <c r="G15" i="15"/>
  <c r="F15" i="15"/>
  <c r="E15" i="15"/>
  <c r="D15" i="15"/>
  <c r="C15" i="15"/>
  <c r="I82" i="19"/>
  <c r="D82" i="19"/>
  <c r="E82" i="19"/>
  <c r="C82" i="19" s="1"/>
  <c r="H82" i="19" s="1"/>
  <c r="F82" i="19"/>
  <c r="G82" i="19"/>
  <c r="EW27" i="10"/>
  <c r="EX27" i="10" s="1"/>
  <c r="EY27" i="10"/>
  <c r="FA27" i="10"/>
  <c r="I18" i="19"/>
  <c r="I62" i="19"/>
  <c r="D62" i="19"/>
  <c r="E62" i="19"/>
  <c r="F62" i="19"/>
  <c r="G62" i="19"/>
  <c r="EW17" i="9"/>
  <c r="EY17" i="9"/>
  <c r="EX17" i="9" s="1"/>
  <c r="EZ17" i="9"/>
  <c r="FA17" i="9"/>
  <c r="D18" i="19"/>
  <c r="E18" i="19"/>
  <c r="F18" i="19"/>
  <c r="G18" i="19"/>
  <c r="EW12" i="5"/>
  <c r="EX12" i="5" s="1"/>
  <c r="EY12" i="5"/>
  <c r="FA12" i="5"/>
  <c r="C18" i="19" l="1"/>
  <c r="H18" i="19" s="1"/>
  <c r="C62" i="19"/>
  <c r="H62" i="19" s="1"/>
  <c r="EZ27" i="10"/>
  <c r="EZ12" i="5"/>
  <c r="EW10" i="11"/>
  <c r="EX10" i="11" s="1"/>
  <c r="EY10" i="11"/>
  <c r="FA10" i="11"/>
  <c r="EW11" i="11"/>
  <c r="EY11" i="11"/>
  <c r="FA11" i="11"/>
  <c r="EW12" i="11"/>
  <c r="EY12" i="11"/>
  <c r="FA12" i="11"/>
  <c r="EW13" i="11"/>
  <c r="EY13" i="11"/>
  <c r="FA13" i="11"/>
  <c r="EW14" i="11"/>
  <c r="EZ14" i="11" s="1"/>
  <c r="EY14" i="11"/>
  <c r="FA14" i="11"/>
  <c r="EW15" i="11"/>
  <c r="EY15" i="11"/>
  <c r="FA15" i="11"/>
  <c r="EW16" i="11"/>
  <c r="EZ16" i="11" s="1"/>
  <c r="EY16" i="11"/>
  <c r="FA16" i="11"/>
  <c r="EW17" i="11"/>
  <c r="EY17" i="11"/>
  <c r="FA17" i="11"/>
  <c r="EW18" i="11"/>
  <c r="EY18" i="11"/>
  <c r="FA18" i="11"/>
  <c r="EW19" i="11"/>
  <c r="EY19" i="11"/>
  <c r="FA19" i="11"/>
  <c r="EW20" i="11"/>
  <c r="EZ20" i="11" s="1"/>
  <c r="EY20" i="11"/>
  <c r="FA20" i="11"/>
  <c r="EW21" i="11"/>
  <c r="EY21" i="11"/>
  <c r="FA21" i="11"/>
  <c r="EX11" i="11" l="1"/>
  <c r="EZ21" i="11"/>
  <c r="EX18" i="11"/>
  <c r="EZ12" i="11"/>
  <c r="EX19" i="11"/>
  <c r="EX14" i="11"/>
  <c r="EZ13" i="11"/>
  <c r="EX17" i="11"/>
  <c r="EX16" i="11"/>
  <c r="EX15" i="11"/>
  <c r="EZ17" i="11"/>
  <c r="EX21" i="11"/>
  <c r="EX20" i="11"/>
  <c r="EZ18" i="11"/>
  <c r="EX13" i="11"/>
  <c r="EX12" i="11"/>
  <c r="EZ10" i="11"/>
  <c r="EZ19" i="11"/>
  <c r="EZ15" i="11"/>
  <c r="EZ11" i="11"/>
  <c r="GT12" i="18"/>
  <c r="GS12" i="18"/>
  <c r="GR12" i="18"/>
  <c r="GQ12" i="18"/>
  <c r="GP12" i="18"/>
  <c r="GO12" i="18"/>
  <c r="GN12" i="18"/>
  <c r="GM12" i="18"/>
  <c r="GL12" i="18"/>
  <c r="GK12" i="18"/>
  <c r="GJ12" i="18"/>
  <c r="GI12" i="18"/>
  <c r="GH12" i="18"/>
  <c r="GG12" i="18"/>
  <c r="GF12" i="18"/>
  <c r="GE12" i="18"/>
  <c r="GD12" i="18"/>
  <c r="GC12" i="18"/>
  <c r="GB12" i="18"/>
  <c r="GA12" i="18"/>
  <c r="FZ12" i="18"/>
  <c r="FY12" i="18"/>
  <c r="FX12" i="18"/>
  <c r="FW12" i="18"/>
  <c r="FV12" i="18"/>
  <c r="FU12" i="18"/>
  <c r="FT12" i="18"/>
  <c r="FS12" i="18"/>
  <c r="FR12" i="18"/>
  <c r="FQ12" i="18"/>
  <c r="FP12" i="18"/>
  <c r="FO12" i="18"/>
  <c r="FN12" i="18"/>
  <c r="FM12" i="18"/>
  <c r="FL12" i="18"/>
  <c r="FK12" i="18"/>
  <c r="FJ12" i="18"/>
  <c r="FI12" i="18"/>
  <c r="FH12" i="18"/>
  <c r="FG12" i="18"/>
  <c r="FF12" i="18"/>
  <c r="FE12" i="18"/>
  <c r="FD12" i="18"/>
  <c r="FC12" i="18"/>
  <c r="FB12" i="18"/>
  <c r="FA12" i="18"/>
  <c r="EZ12" i="18"/>
  <c r="EY12" i="18"/>
  <c r="EX12" i="18"/>
  <c r="EW12" i="18"/>
  <c r="EV12" i="18"/>
  <c r="EU12" i="18"/>
  <c r="ET12" i="18"/>
  <c r="ES12" i="18"/>
  <c r="ER12" i="18"/>
  <c r="EQ12" i="18"/>
  <c r="EP12" i="18"/>
  <c r="EO12" i="18"/>
  <c r="EN12" i="18"/>
  <c r="EM12" i="18"/>
  <c r="EL12" i="18"/>
  <c r="EK12" i="18"/>
  <c r="EJ12" i="18"/>
  <c r="EI12" i="18"/>
  <c r="EH12" i="18"/>
  <c r="EG12" i="18"/>
  <c r="EF12" i="18"/>
  <c r="EE12" i="18"/>
  <c r="ED12" i="18"/>
  <c r="EC12" i="18"/>
  <c r="EB12" i="18"/>
  <c r="EA12" i="18"/>
  <c r="DZ12" i="18"/>
  <c r="DY12" i="18"/>
  <c r="DX12" i="18"/>
  <c r="DW12" i="18"/>
  <c r="DV12" i="18"/>
  <c r="DU12" i="18"/>
  <c r="DT12" i="18"/>
  <c r="DS12" i="18"/>
  <c r="DR12" i="18"/>
  <c r="DQ12" i="18"/>
  <c r="DP12" i="18"/>
  <c r="DO12" i="18"/>
  <c r="DN12" i="18"/>
  <c r="DM12" i="18"/>
  <c r="DL12" i="18"/>
  <c r="DK12" i="18"/>
  <c r="DJ12" i="18"/>
  <c r="DI12" i="18"/>
  <c r="DH12" i="18"/>
  <c r="DG12" i="18"/>
  <c r="DF12" i="18"/>
  <c r="DE12" i="18"/>
  <c r="DD12" i="18"/>
  <c r="DC12" i="18"/>
  <c r="DB12" i="18"/>
  <c r="DA12" i="18"/>
  <c r="CZ12" i="18"/>
  <c r="CY12" i="18"/>
  <c r="CX12" i="18"/>
  <c r="CW12" i="18"/>
  <c r="CV12" i="18"/>
  <c r="CU12" i="18"/>
  <c r="CT12" i="18"/>
  <c r="CS12" i="18"/>
  <c r="CR12" i="18"/>
  <c r="CQ12" i="18"/>
  <c r="CP12" i="18"/>
  <c r="CO12" i="18"/>
  <c r="CN12" i="18"/>
  <c r="CM12" i="18"/>
  <c r="CL12" i="18"/>
  <c r="CK12" i="18"/>
  <c r="CJ12" i="18"/>
  <c r="CI12" i="18"/>
  <c r="CH12" i="18"/>
  <c r="CG12" i="18"/>
  <c r="CF12" i="18"/>
  <c r="CE12" i="18"/>
  <c r="CD12" i="18"/>
  <c r="CC12" i="18"/>
  <c r="CB12" i="18"/>
  <c r="CA12" i="18"/>
  <c r="BZ12" i="18"/>
  <c r="BY12" i="18"/>
  <c r="BX12" i="18"/>
  <c r="BW12" i="18"/>
  <c r="BV12" i="18"/>
  <c r="BU12" i="18"/>
  <c r="BT12" i="18"/>
  <c r="BS12" i="18"/>
  <c r="BR12" i="18"/>
  <c r="BQ12" i="18"/>
  <c r="BP12" i="18"/>
  <c r="BO12" i="18"/>
  <c r="BN12" i="18"/>
  <c r="BM12" i="18"/>
  <c r="BL12" i="18"/>
  <c r="BK12" i="18"/>
  <c r="BJ12" i="18"/>
  <c r="BI12" i="18"/>
  <c r="BH12" i="18"/>
  <c r="BG12" i="18"/>
  <c r="BF12" i="18"/>
  <c r="BE12" i="18"/>
  <c r="BD12" i="18"/>
  <c r="BC12" i="18"/>
  <c r="BB12" i="18"/>
  <c r="BA12" i="18"/>
  <c r="AZ12" i="18"/>
  <c r="AY12" i="18"/>
  <c r="AX12" i="18"/>
  <c r="AW12" i="18"/>
  <c r="AV12" i="18"/>
  <c r="AU12" i="18"/>
  <c r="AT12" i="18"/>
  <c r="AS12" i="18"/>
  <c r="AR12" i="18"/>
  <c r="AQ12" i="18"/>
  <c r="AP12" i="18"/>
  <c r="AO12" i="18"/>
  <c r="AN12" i="18"/>
  <c r="AM12" i="18"/>
  <c r="AL12" i="18"/>
  <c r="AK12" i="18"/>
  <c r="AJ12" i="18"/>
  <c r="AI12" i="18"/>
  <c r="AH12" i="18"/>
  <c r="AG12" i="18"/>
  <c r="AF12" i="18"/>
  <c r="AE12" i="18"/>
  <c r="AD12" i="18"/>
  <c r="AC12" i="18"/>
  <c r="AB12" i="18"/>
  <c r="AA12" i="18"/>
  <c r="Z12" i="18"/>
  <c r="Y12" i="18"/>
  <c r="X12" i="18"/>
  <c r="W12" i="18"/>
  <c r="V12" i="18"/>
  <c r="U12" i="18"/>
  <c r="T12" i="18"/>
  <c r="S12" i="18"/>
  <c r="R12" i="18"/>
  <c r="Q12" i="18"/>
  <c r="P12" i="18"/>
  <c r="O12" i="18"/>
  <c r="N12" i="18"/>
  <c r="M12" i="18"/>
  <c r="D12" i="18"/>
  <c r="E12" i="18"/>
  <c r="F12" i="18"/>
  <c r="G12" i="18"/>
  <c r="H12" i="18"/>
  <c r="I12" i="18"/>
  <c r="J12" i="18"/>
  <c r="K12" i="18"/>
  <c r="L12" i="18"/>
  <c r="GW20" i="18" l="1"/>
  <c r="GU20" i="18"/>
  <c r="GY38" i="18"/>
  <c r="GW38" i="18"/>
  <c r="GX38" i="18" s="1"/>
  <c r="GU38" i="18"/>
  <c r="GY39" i="18"/>
  <c r="GW39" i="18"/>
  <c r="GU39" i="18"/>
  <c r="GX39" i="18" s="1"/>
  <c r="GY20" i="18"/>
  <c r="GX20" i="18"/>
  <c r="AP27" i="18"/>
  <c r="AO27" i="18"/>
  <c r="AN27" i="18"/>
  <c r="AM27" i="18"/>
  <c r="AL27" i="18"/>
  <c r="AK27" i="18"/>
  <c r="AJ27" i="18"/>
  <c r="AI27" i="18"/>
  <c r="AH27" i="18"/>
  <c r="AG27" i="18"/>
  <c r="AF27" i="18"/>
  <c r="AE27" i="18"/>
  <c r="AD27" i="18"/>
  <c r="AC27" i="18"/>
  <c r="AB27" i="18"/>
  <c r="AA27" i="18"/>
  <c r="Z27" i="18"/>
  <c r="Y27" i="18"/>
  <c r="X27" i="18"/>
  <c r="W27" i="18"/>
  <c r="AP21" i="18"/>
  <c r="AO21" i="18"/>
  <c r="AN21" i="18"/>
  <c r="AM21" i="18"/>
  <c r="AL21" i="18"/>
  <c r="AK21" i="18"/>
  <c r="AJ21" i="18"/>
  <c r="AI21" i="18"/>
  <c r="AI42" i="18" s="1"/>
  <c r="AH21" i="18"/>
  <c r="AG21" i="18"/>
  <c r="AF21" i="18"/>
  <c r="AE21" i="18"/>
  <c r="AD21" i="18"/>
  <c r="AC21" i="18"/>
  <c r="AB21" i="18"/>
  <c r="AA21" i="18"/>
  <c r="AA44" i="18" s="1"/>
  <c r="Z21" i="18"/>
  <c r="Y21" i="18"/>
  <c r="X21" i="18"/>
  <c r="W21" i="18"/>
  <c r="AP46" i="18"/>
  <c r="AO46" i="18"/>
  <c r="AN46" i="18"/>
  <c r="AM46" i="18"/>
  <c r="AL46" i="18"/>
  <c r="AK46" i="18"/>
  <c r="AJ46" i="18"/>
  <c r="AI46" i="18"/>
  <c r="AH46" i="18"/>
  <c r="AG46" i="18"/>
  <c r="AF46" i="18"/>
  <c r="AE46" i="18"/>
  <c r="AD46" i="18"/>
  <c r="AC46" i="18"/>
  <c r="AB46" i="18"/>
  <c r="AA46" i="18"/>
  <c r="Z46" i="18"/>
  <c r="Y46" i="18"/>
  <c r="X46" i="18"/>
  <c r="W46" i="18"/>
  <c r="AG4" i="18"/>
  <c r="W4" i="18"/>
  <c r="AG3" i="18"/>
  <c r="W3" i="18"/>
  <c r="AG2" i="18"/>
  <c r="W2" i="18"/>
  <c r="BJ27" i="18"/>
  <c r="BI27" i="18"/>
  <c r="BH27" i="18"/>
  <c r="BG27" i="18"/>
  <c r="BF27" i="18"/>
  <c r="BE27" i="18"/>
  <c r="BD27" i="18"/>
  <c r="BC27" i="18"/>
  <c r="BB27" i="18"/>
  <c r="BA27" i="18"/>
  <c r="AZ27" i="18"/>
  <c r="AY27" i="18"/>
  <c r="AX27" i="18"/>
  <c r="AW27" i="18"/>
  <c r="AV27" i="18"/>
  <c r="AU27" i="18"/>
  <c r="AT27" i="18"/>
  <c r="AS27" i="18"/>
  <c r="AR27" i="18"/>
  <c r="AQ27" i="18"/>
  <c r="BJ21" i="18"/>
  <c r="BI21" i="18"/>
  <c r="BH21" i="18"/>
  <c r="BH46" i="18" s="1"/>
  <c r="BG21" i="18"/>
  <c r="BG46" i="18" s="1"/>
  <c r="BF21" i="18"/>
  <c r="BF46" i="18" s="1"/>
  <c r="BE21" i="18"/>
  <c r="BD21" i="18"/>
  <c r="BC21" i="18"/>
  <c r="BC42" i="18" s="1"/>
  <c r="BB21" i="18"/>
  <c r="BB46" i="18" s="1"/>
  <c r="BA21" i="18"/>
  <c r="AZ21" i="18"/>
  <c r="AY21" i="18"/>
  <c r="AY46" i="18" s="1"/>
  <c r="AX21" i="18"/>
  <c r="AW21" i="18"/>
  <c r="AV21" i="18"/>
  <c r="AU21" i="18"/>
  <c r="AU44" i="18" s="1"/>
  <c r="AT21" i="18"/>
  <c r="AT46" i="18" s="1"/>
  <c r="AS21" i="18"/>
  <c r="AR21" i="18"/>
  <c r="AR46" i="18" s="1"/>
  <c r="AQ21" i="18"/>
  <c r="AQ46" i="18" s="1"/>
  <c r="BJ46" i="18"/>
  <c r="BE46" i="18"/>
  <c r="BD46" i="18"/>
  <c r="BA46" i="18"/>
  <c r="AZ46" i="18"/>
  <c r="AX46" i="18"/>
  <c r="AW46" i="18"/>
  <c r="AV46" i="18"/>
  <c r="AS46" i="18"/>
  <c r="BA4" i="18"/>
  <c r="AQ4" i="18"/>
  <c r="BA3" i="18"/>
  <c r="AQ3" i="18"/>
  <c r="BA2" i="18"/>
  <c r="AQ2" i="18"/>
  <c r="CD27" i="18"/>
  <c r="CC27" i="18"/>
  <c r="CB27" i="18"/>
  <c r="CA27" i="18"/>
  <c r="BZ27" i="18"/>
  <c r="BY27" i="18"/>
  <c r="BX27" i="18"/>
  <c r="BW27" i="18"/>
  <c r="BV27" i="18"/>
  <c r="BU27" i="18"/>
  <c r="BT27" i="18"/>
  <c r="BS27" i="18"/>
  <c r="BR27" i="18"/>
  <c r="BQ27" i="18"/>
  <c r="BP27" i="18"/>
  <c r="BO27" i="18"/>
  <c r="BN27" i="18"/>
  <c r="BM27" i="18"/>
  <c r="BL27" i="18"/>
  <c r="BK27" i="18"/>
  <c r="CD21" i="18"/>
  <c r="CC21" i="18"/>
  <c r="CB21" i="18"/>
  <c r="CA21" i="18"/>
  <c r="BZ21" i="18"/>
  <c r="BZ46" i="18" s="1"/>
  <c r="BY21" i="18"/>
  <c r="BX21" i="18"/>
  <c r="BX46" i="18" s="1"/>
  <c r="BW21" i="18"/>
  <c r="BW42" i="18" s="1"/>
  <c r="BV21" i="18"/>
  <c r="BV46" i="18" s="1"/>
  <c r="BU21" i="18"/>
  <c r="BT21" i="18"/>
  <c r="BT46" i="18" s="1"/>
  <c r="BS21" i="18"/>
  <c r="BR21" i="18"/>
  <c r="BR46" i="18" s="1"/>
  <c r="BQ21" i="18"/>
  <c r="BP21" i="18"/>
  <c r="BP46" i="18" s="1"/>
  <c r="BO21" i="18"/>
  <c r="BO44" i="18" s="1"/>
  <c r="BN21" i="18"/>
  <c r="BM21" i="18"/>
  <c r="BL21" i="18"/>
  <c r="BL46" i="18" s="1"/>
  <c r="BK21" i="18"/>
  <c r="CD46" i="18"/>
  <c r="CC46" i="18"/>
  <c r="CA46" i="18"/>
  <c r="BY46" i="18"/>
  <c r="BU46" i="18"/>
  <c r="BS46" i="18"/>
  <c r="BQ46" i="18"/>
  <c r="BO46" i="18"/>
  <c r="BN46" i="18"/>
  <c r="BM46" i="18"/>
  <c r="BK46" i="18"/>
  <c r="BU4" i="18"/>
  <c r="BK4" i="18"/>
  <c r="BU3" i="18"/>
  <c r="BK3" i="18"/>
  <c r="BU2" i="18"/>
  <c r="BK2" i="18"/>
  <c r="CX27" i="18"/>
  <c r="CW27" i="18"/>
  <c r="CV27" i="18"/>
  <c r="CU27" i="18"/>
  <c r="CT27" i="18"/>
  <c r="CS27" i="18"/>
  <c r="CR27" i="18"/>
  <c r="CQ27" i="18"/>
  <c r="CP27" i="18"/>
  <c r="CO27" i="18"/>
  <c r="CN27" i="18"/>
  <c r="CM27" i="18"/>
  <c r="CL27" i="18"/>
  <c r="CK27" i="18"/>
  <c r="CJ27" i="18"/>
  <c r="CI27" i="18"/>
  <c r="CH27" i="18"/>
  <c r="CG27" i="18"/>
  <c r="CF27" i="18"/>
  <c r="CE27" i="18"/>
  <c r="CX21" i="18"/>
  <c r="CW21" i="18"/>
  <c r="CV21" i="18"/>
  <c r="CU21" i="18"/>
  <c r="CT21" i="18"/>
  <c r="CS21" i="18"/>
  <c r="CR21" i="18"/>
  <c r="CQ21" i="18"/>
  <c r="CQ42" i="18" s="1"/>
  <c r="CP21" i="18"/>
  <c r="CO21" i="18"/>
  <c r="CN21" i="18"/>
  <c r="CM21" i="18"/>
  <c r="CL21" i="18"/>
  <c r="CK21" i="18"/>
  <c r="CJ21" i="18"/>
  <c r="CI21" i="18"/>
  <c r="CI44" i="18" s="1"/>
  <c r="CH21" i="18"/>
  <c r="CG21" i="18"/>
  <c r="CF21" i="18"/>
  <c r="CF46" i="18" s="1"/>
  <c r="CE21" i="18"/>
  <c r="CE46" i="18" s="1"/>
  <c r="CX46" i="18"/>
  <c r="CW46" i="18"/>
  <c r="CV46" i="18"/>
  <c r="CU46" i="18"/>
  <c r="CT46" i="18"/>
  <c r="CS46" i="18"/>
  <c r="CR46" i="18"/>
  <c r="CQ46" i="18"/>
  <c r="CP46" i="18"/>
  <c r="CO46" i="18"/>
  <c r="CN46" i="18"/>
  <c r="CM46" i="18"/>
  <c r="CL46" i="18"/>
  <c r="CJ46" i="18"/>
  <c r="CH46" i="18"/>
  <c r="CO4" i="18"/>
  <c r="CE4" i="18"/>
  <c r="CO3" i="18"/>
  <c r="CE3" i="18"/>
  <c r="CO2" i="18"/>
  <c r="CE2" i="18"/>
  <c r="DR27" i="18"/>
  <c r="DQ27" i="18"/>
  <c r="DP27" i="18"/>
  <c r="DO27" i="18"/>
  <c r="DN27" i="18"/>
  <c r="DM27" i="18"/>
  <c r="DL27" i="18"/>
  <c r="DK27" i="18"/>
  <c r="DJ27" i="18"/>
  <c r="DI27" i="18"/>
  <c r="DH27" i="18"/>
  <c r="DG27" i="18"/>
  <c r="DF27" i="18"/>
  <c r="DE27" i="18"/>
  <c r="DD27" i="18"/>
  <c r="DC27" i="18"/>
  <c r="DB27" i="18"/>
  <c r="DA27" i="18"/>
  <c r="CZ27" i="18"/>
  <c r="CY27" i="18"/>
  <c r="DR21" i="18"/>
  <c r="DQ21" i="18"/>
  <c r="DP21" i="18"/>
  <c r="DO21" i="18"/>
  <c r="DO44" i="18" s="1"/>
  <c r="DN21" i="18"/>
  <c r="DM21" i="18"/>
  <c r="DL21" i="18"/>
  <c r="DK21" i="18"/>
  <c r="DK44" i="18" s="1"/>
  <c r="DJ21" i="18"/>
  <c r="DI21" i="18"/>
  <c r="DH21" i="18"/>
  <c r="DG21" i="18"/>
  <c r="DG42" i="18" s="1"/>
  <c r="DF21" i="18"/>
  <c r="DE21" i="18"/>
  <c r="DD21" i="18"/>
  <c r="DC21" i="18"/>
  <c r="DC44" i="18" s="1"/>
  <c r="DB21" i="18"/>
  <c r="DA21" i="18"/>
  <c r="CZ21" i="18"/>
  <c r="CZ46" i="18" s="1"/>
  <c r="CY21" i="18"/>
  <c r="CY44" i="18" s="1"/>
  <c r="DR46" i="18"/>
  <c r="DQ46" i="18"/>
  <c r="DP46" i="18"/>
  <c r="DO46" i="18"/>
  <c r="DN46" i="18"/>
  <c r="DM46" i="18"/>
  <c r="DL46" i="18"/>
  <c r="DK46" i="18"/>
  <c r="DJ46" i="18"/>
  <c r="DI46" i="18"/>
  <c r="DH46" i="18"/>
  <c r="DG46" i="18"/>
  <c r="DF46" i="18"/>
  <c r="DE46" i="18"/>
  <c r="DD46" i="18"/>
  <c r="DC46" i="18"/>
  <c r="DB46" i="18"/>
  <c r="CY46" i="18"/>
  <c r="DI4" i="18"/>
  <c r="CY4" i="18"/>
  <c r="DI3" i="18"/>
  <c r="CY3" i="18"/>
  <c r="DI2" i="18"/>
  <c r="CY2" i="18"/>
  <c r="EL27" i="18"/>
  <c r="EK27" i="18"/>
  <c r="EJ27" i="18"/>
  <c r="EI27" i="18"/>
  <c r="EH27" i="18"/>
  <c r="EG27" i="18"/>
  <c r="EF27" i="18"/>
  <c r="EE27" i="18"/>
  <c r="ED27" i="18"/>
  <c r="EC27" i="18"/>
  <c r="EB27" i="18"/>
  <c r="EA27" i="18"/>
  <c r="DZ27" i="18"/>
  <c r="DY27" i="18"/>
  <c r="DX27" i="18"/>
  <c r="DW27" i="18"/>
  <c r="DV27" i="18"/>
  <c r="DU27" i="18"/>
  <c r="DT27" i="18"/>
  <c r="DS27" i="18"/>
  <c r="EL21" i="18"/>
  <c r="EK21" i="18"/>
  <c r="EJ21" i="18"/>
  <c r="EI21" i="18"/>
  <c r="EH21" i="18"/>
  <c r="EG21" i="18"/>
  <c r="EF21" i="18"/>
  <c r="EE21" i="18"/>
  <c r="ED21" i="18"/>
  <c r="EC21" i="18"/>
  <c r="EB21" i="18"/>
  <c r="EA21" i="18"/>
  <c r="DZ21" i="18"/>
  <c r="DY21" i="18"/>
  <c r="DY46" i="18" s="1"/>
  <c r="DX21" i="18"/>
  <c r="DW21" i="18"/>
  <c r="DW46" i="18" s="1"/>
  <c r="DV21" i="18"/>
  <c r="DU21" i="18"/>
  <c r="DU46" i="18" s="1"/>
  <c r="DT21" i="18"/>
  <c r="DS21" i="18"/>
  <c r="DS46" i="18" s="1"/>
  <c r="EL46" i="18"/>
  <c r="EK46" i="18"/>
  <c r="EJ46" i="18"/>
  <c r="EI46" i="18"/>
  <c r="EH46" i="18"/>
  <c r="EG46" i="18"/>
  <c r="EF46" i="18"/>
  <c r="EE46" i="18"/>
  <c r="ED46" i="18"/>
  <c r="EC46" i="18"/>
  <c r="EB46" i="18"/>
  <c r="EA46" i="18"/>
  <c r="DX46" i="18"/>
  <c r="DT46" i="18"/>
  <c r="EC4" i="18"/>
  <c r="DS4" i="18"/>
  <c r="EC3" i="18"/>
  <c r="DS3" i="18"/>
  <c r="EC2" i="18"/>
  <c r="DS2" i="18"/>
  <c r="FF27" i="18"/>
  <c r="FE27" i="18"/>
  <c r="FD27" i="18"/>
  <c r="FC27" i="18"/>
  <c r="FB27" i="18"/>
  <c r="FA27" i="18"/>
  <c r="EZ27" i="18"/>
  <c r="EY27" i="18"/>
  <c r="EX27" i="18"/>
  <c r="EW27" i="18"/>
  <c r="EV27" i="18"/>
  <c r="EU27" i="18"/>
  <c r="ET27" i="18"/>
  <c r="ES27" i="18"/>
  <c r="ER27" i="18"/>
  <c r="EQ27" i="18"/>
  <c r="EP27" i="18"/>
  <c r="EO27" i="18"/>
  <c r="EN27" i="18"/>
  <c r="EM27" i="18"/>
  <c r="FF21" i="18"/>
  <c r="FE21" i="18"/>
  <c r="FD21" i="18"/>
  <c r="FC21" i="18"/>
  <c r="FC44" i="18" s="1"/>
  <c r="FB21" i="18"/>
  <c r="FA21" i="18"/>
  <c r="EZ21" i="18"/>
  <c r="EY21" i="18"/>
  <c r="EY42" i="18" s="1"/>
  <c r="EX21" i="18"/>
  <c r="EW21" i="18"/>
  <c r="EV21" i="18"/>
  <c r="EU21" i="18"/>
  <c r="EU42" i="18" s="1"/>
  <c r="ET21" i="18"/>
  <c r="ES21" i="18"/>
  <c r="ER21" i="18"/>
  <c r="EQ21" i="18"/>
  <c r="EQ44" i="18" s="1"/>
  <c r="EP21" i="18"/>
  <c r="EO21" i="18"/>
  <c r="EO46" i="18" s="1"/>
  <c r="EN21" i="18"/>
  <c r="EM21" i="18"/>
  <c r="EM44" i="18" s="1"/>
  <c r="FF46" i="18"/>
  <c r="FE46" i="18"/>
  <c r="FD46" i="18"/>
  <c r="FC46" i="18"/>
  <c r="FB46" i="18"/>
  <c r="FA46" i="18"/>
  <c r="EZ46" i="18"/>
  <c r="EY46" i="18"/>
  <c r="EX46" i="18"/>
  <c r="EW46" i="18"/>
  <c r="EV46" i="18"/>
  <c r="EU46" i="18"/>
  <c r="ES46" i="18"/>
  <c r="ER46" i="18"/>
  <c r="EQ46" i="18"/>
  <c r="EN46" i="18"/>
  <c r="EM46" i="18"/>
  <c r="EW4" i="18"/>
  <c r="EM4" i="18"/>
  <c r="EW3" i="18"/>
  <c r="EM3" i="18"/>
  <c r="EW2" i="18"/>
  <c r="EM2" i="18"/>
  <c r="FZ27" i="18"/>
  <c r="FY27" i="18"/>
  <c r="FX27" i="18"/>
  <c r="FW27" i="18"/>
  <c r="FV27" i="18"/>
  <c r="FU27" i="18"/>
  <c r="FT27" i="18"/>
  <c r="FS27" i="18"/>
  <c r="FR27" i="18"/>
  <c r="FQ27" i="18"/>
  <c r="FP27" i="18"/>
  <c r="FO27" i="18"/>
  <c r="FN27" i="18"/>
  <c r="FM27" i="18"/>
  <c r="FL27" i="18"/>
  <c r="FK27" i="18"/>
  <c r="FJ27" i="18"/>
  <c r="FI27" i="18"/>
  <c r="FH27" i="18"/>
  <c r="FG27" i="18"/>
  <c r="FZ21" i="18"/>
  <c r="FY21" i="18"/>
  <c r="FY42" i="18" s="1"/>
  <c r="FX21" i="18"/>
  <c r="FW21" i="18"/>
  <c r="FV21" i="18"/>
  <c r="FU21" i="18"/>
  <c r="FU42" i="18" s="1"/>
  <c r="FT21" i="18"/>
  <c r="FS21" i="18"/>
  <c r="FR21" i="18"/>
  <c r="FQ21" i="18"/>
  <c r="FQ44" i="18" s="1"/>
  <c r="FP21" i="18"/>
  <c r="FO21" i="18"/>
  <c r="FN21" i="18"/>
  <c r="FM21" i="18"/>
  <c r="FM42" i="18" s="1"/>
  <c r="FL21" i="18"/>
  <c r="FK21" i="18"/>
  <c r="FJ21" i="18"/>
  <c r="FI21" i="18"/>
  <c r="FI42" i="18" s="1"/>
  <c r="FH21" i="18"/>
  <c r="FG21" i="18"/>
  <c r="FZ46" i="18"/>
  <c r="FY46" i="18"/>
  <c r="FX46" i="18"/>
  <c r="FW46" i="18"/>
  <c r="FV46" i="18"/>
  <c r="FU46" i="18"/>
  <c r="FT46" i="18"/>
  <c r="FS46" i="18"/>
  <c r="FR46" i="18"/>
  <c r="FQ46" i="18"/>
  <c r="FP46" i="18"/>
  <c r="FO46" i="18"/>
  <c r="FL46" i="18"/>
  <c r="FK46" i="18"/>
  <c r="FH46" i="18"/>
  <c r="FG46" i="18"/>
  <c r="FQ4" i="18"/>
  <c r="FG4" i="18"/>
  <c r="FQ3" i="18"/>
  <c r="FG3" i="18"/>
  <c r="FQ2" i="18"/>
  <c r="FG2" i="18"/>
  <c r="GT27" i="18"/>
  <c r="GS27" i="18"/>
  <c r="GR27" i="18"/>
  <c r="GQ27" i="18"/>
  <c r="GP27" i="18"/>
  <c r="GO27" i="18"/>
  <c r="GN27" i="18"/>
  <c r="GM27" i="18"/>
  <c r="GL27" i="18"/>
  <c r="GK27" i="18"/>
  <c r="GJ27" i="18"/>
  <c r="GI27" i="18"/>
  <c r="GH27" i="18"/>
  <c r="GG27" i="18"/>
  <c r="GF27" i="18"/>
  <c r="GE27" i="18"/>
  <c r="GD27" i="18"/>
  <c r="GC27" i="18"/>
  <c r="GB27" i="18"/>
  <c r="GA27" i="18"/>
  <c r="GT21" i="18"/>
  <c r="GS21" i="18"/>
  <c r="GR21" i="18"/>
  <c r="GQ21" i="18"/>
  <c r="GP21" i="18"/>
  <c r="GO21" i="18"/>
  <c r="GO44" i="18" s="1"/>
  <c r="GN21" i="18"/>
  <c r="GM21" i="18"/>
  <c r="GL21" i="18"/>
  <c r="GK21" i="18"/>
  <c r="GJ21" i="18"/>
  <c r="GI21" i="18"/>
  <c r="GH21" i="18"/>
  <c r="GG21" i="18"/>
  <c r="GG42" i="18" s="1"/>
  <c r="GF21" i="18"/>
  <c r="GF46" i="18" s="1"/>
  <c r="GE21" i="18"/>
  <c r="GD21" i="18"/>
  <c r="GC21" i="18"/>
  <c r="GC46" i="18" s="1"/>
  <c r="GB21" i="18"/>
  <c r="GB46" i="18" s="1"/>
  <c r="GA21" i="18"/>
  <c r="GT46" i="18"/>
  <c r="GS46" i="18"/>
  <c r="GR46" i="18"/>
  <c r="GQ46" i="18"/>
  <c r="GP46" i="18"/>
  <c r="GO46" i="18"/>
  <c r="GN46" i="18"/>
  <c r="GM46" i="18"/>
  <c r="GL46" i="18"/>
  <c r="GK46" i="18"/>
  <c r="GJ46" i="18"/>
  <c r="GI46" i="18"/>
  <c r="GE46" i="18"/>
  <c r="GA46" i="18"/>
  <c r="GK4" i="18"/>
  <c r="GA4" i="18"/>
  <c r="GK3" i="18"/>
  <c r="GA3" i="18"/>
  <c r="GK2" i="18"/>
  <c r="GA2" i="18"/>
  <c r="V27" i="18"/>
  <c r="U27" i="18"/>
  <c r="T27" i="18"/>
  <c r="S27" i="18"/>
  <c r="R27" i="18"/>
  <c r="Q27" i="18"/>
  <c r="P27" i="18"/>
  <c r="O27" i="18"/>
  <c r="N27" i="18"/>
  <c r="M27" i="18"/>
  <c r="V21" i="18"/>
  <c r="U21" i="18"/>
  <c r="T21" i="18"/>
  <c r="T46" i="18" s="1"/>
  <c r="S21" i="18"/>
  <c r="R21" i="18"/>
  <c r="Q21" i="18"/>
  <c r="P21" i="18"/>
  <c r="P46" i="18" s="1"/>
  <c r="O21" i="18"/>
  <c r="N21" i="18"/>
  <c r="M21" i="18"/>
  <c r="V46" i="18"/>
  <c r="M4" i="18"/>
  <c r="M3" i="18"/>
  <c r="M2" i="18"/>
  <c r="C12" i="18"/>
  <c r="C4" i="18"/>
  <c r="C3" i="18"/>
  <c r="C2" i="18"/>
  <c r="C4" i="17"/>
  <c r="C3" i="17"/>
  <c r="C2" i="17"/>
  <c r="DC35" i="16"/>
  <c r="DA35" i="16"/>
  <c r="CY35" i="16"/>
  <c r="AP36" i="16"/>
  <c r="AO36" i="16"/>
  <c r="AN36" i="16"/>
  <c r="AM36" i="16"/>
  <c r="AL36" i="16"/>
  <c r="AK36" i="16"/>
  <c r="AJ36" i="16"/>
  <c r="AI36" i="16"/>
  <c r="AH36" i="16"/>
  <c r="AG36" i="16"/>
  <c r="AF36" i="16"/>
  <c r="AE36" i="16"/>
  <c r="AD36" i="16"/>
  <c r="AC36" i="16"/>
  <c r="AB36" i="16"/>
  <c r="AA36" i="16"/>
  <c r="Z36" i="16"/>
  <c r="Y36" i="16"/>
  <c r="X36" i="16"/>
  <c r="W36" i="16"/>
  <c r="AP24" i="16"/>
  <c r="AO24" i="16"/>
  <c r="AN24" i="16"/>
  <c r="AM24" i="16"/>
  <c r="AL24" i="16"/>
  <c r="AK24" i="16"/>
  <c r="AJ24" i="16"/>
  <c r="AI24" i="16"/>
  <c r="AH24" i="16"/>
  <c r="AG24" i="16"/>
  <c r="AF24" i="16"/>
  <c r="AE24" i="16"/>
  <c r="AD24" i="16"/>
  <c r="AC24" i="16"/>
  <c r="AB24" i="16"/>
  <c r="AA24" i="16"/>
  <c r="Z24" i="16"/>
  <c r="Y24" i="16"/>
  <c r="X24" i="16"/>
  <c r="W24" i="16"/>
  <c r="AP18" i="16"/>
  <c r="AO18" i="16"/>
  <c r="AN18" i="16"/>
  <c r="AM18" i="16"/>
  <c r="AL18" i="16"/>
  <c r="AK18" i="16"/>
  <c r="AJ18" i="16"/>
  <c r="AI18" i="16"/>
  <c r="AH18" i="16"/>
  <c r="AG18" i="16"/>
  <c r="AF18" i="16"/>
  <c r="AE18" i="16"/>
  <c r="AD18" i="16"/>
  <c r="AC18" i="16"/>
  <c r="AB18" i="16"/>
  <c r="AA18" i="16"/>
  <c r="Z18" i="16"/>
  <c r="Y18" i="16"/>
  <c r="X18" i="16"/>
  <c r="W18" i="16"/>
  <c r="AP12" i="16"/>
  <c r="AP48" i="16" s="1"/>
  <c r="AO12" i="16"/>
  <c r="AO48" i="16" s="1"/>
  <c r="AN12" i="16"/>
  <c r="AN48" i="16" s="1"/>
  <c r="AM12" i="16"/>
  <c r="AM48" i="16" s="1"/>
  <c r="AL12" i="16"/>
  <c r="AL48" i="16" s="1"/>
  <c r="AK12" i="16"/>
  <c r="AK48" i="16" s="1"/>
  <c r="AJ12" i="16"/>
  <c r="AJ48" i="16" s="1"/>
  <c r="AI12" i="16"/>
  <c r="AI48" i="16" s="1"/>
  <c r="AH12" i="16"/>
  <c r="AH48" i="16" s="1"/>
  <c r="AG12" i="16"/>
  <c r="AG48" i="16" s="1"/>
  <c r="AF12" i="16"/>
  <c r="AF48" i="16" s="1"/>
  <c r="AE12" i="16"/>
  <c r="AE48" i="16" s="1"/>
  <c r="AD12" i="16"/>
  <c r="AD48" i="16" s="1"/>
  <c r="AC12" i="16"/>
  <c r="AC48" i="16" s="1"/>
  <c r="AB12" i="16"/>
  <c r="AB48" i="16" s="1"/>
  <c r="AA12" i="16"/>
  <c r="AA48" i="16" s="1"/>
  <c r="Z12" i="16"/>
  <c r="Z48" i="16" s="1"/>
  <c r="Y12" i="16"/>
  <c r="Y48" i="16" s="1"/>
  <c r="X12" i="16"/>
  <c r="X48" i="16" s="1"/>
  <c r="W12" i="16"/>
  <c r="W48" i="16" s="1"/>
  <c r="AG4" i="16"/>
  <c r="W4" i="16"/>
  <c r="AG3" i="16"/>
  <c r="W3" i="16"/>
  <c r="AG2" i="16"/>
  <c r="W2" i="16"/>
  <c r="BJ36" i="16"/>
  <c r="BI36" i="16"/>
  <c r="BH36" i="16"/>
  <c r="BG36" i="16"/>
  <c r="BF36" i="16"/>
  <c r="BE36" i="16"/>
  <c r="BD36" i="16"/>
  <c r="BC36" i="16"/>
  <c r="BB36" i="16"/>
  <c r="BA36" i="16"/>
  <c r="AZ36" i="16"/>
  <c r="AY36" i="16"/>
  <c r="AX36" i="16"/>
  <c r="AW36" i="16"/>
  <c r="AV36" i="16"/>
  <c r="AU36" i="16"/>
  <c r="AT36" i="16"/>
  <c r="AS36" i="16"/>
  <c r="AR36" i="16"/>
  <c r="AQ36" i="16"/>
  <c r="BJ24" i="16"/>
  <c r="BI24" i="16"/>
  <c r="BH24" i="16"/>
  <c r="BG24" i="16"/>
  <c r="BF24" i="16"/>
  <c r="BE24" i="16"/>
  <c r="BD24" i="16"/>
  <c r="BC24" i="16"/>
  <c r="BB24" i="16"/>
  <c r="BA24" i="16"/>
  <c r="AZ24" i="16"/>
  <c r="AY24" i="16"/>
  <c r="AX24" i="16"/>
  <c r="AW24" i="16"/>
  <c r="AV24" i="16"/>
  <c r="AU24" i="16"/>
  <c r="AT24" i="16"/>
  <c r="AS24" i="16"/>
  <c r="AR24" i="16"/>
  <c r="AQ24" i="16"/>
  <c r="BJ18" i="16"/>
  <c r="BI18" i="16"/>
  <c r="BH18" i="16"/>
  <c r="BG18" i="16"/>
  <c r="BF18" i="16"/>
  <c r="BE18" i="16"/>
  <c r="BD18" i="16"/>
  <c r="BC18" i="16"/>
  <c r="BB18" i="16"/>
  <c r="BA18" i="16"/>
  <c r="AZ18" i="16"/>
  <c r="AY18" i="16"/>
  <c r="AX18" i="16"/>
  <c r="AW18" i="16"/>
  <c r="AV18" i="16"/>
  <c r="AU18" i="16"/>
  <c r="AT18" i="16"/>
  <c r="AS18" i="16"/>
  <c r="AR18" i="16"/>
  <c r="AQ18" i="16"/>
  <c r="BJ12" i="16"/>
  <c r="BJ48" i="16" s="1"/>
  <c r="BI12" i="16"/>
  <c r="BI48" i="16" s="1"/>
  <c r="BH12" i="16"/>
  <c r="BH48" i="16" s="1"/>
  <c r="BG12" i="16"/>
  <c r="BG48" i="16" s="1"/>
  <c r="BF12" i="16"/>
  <c r="BF48" i="16" s="1"/>
  <c r="BE12" i="16"/>
  <c r="BE48" i="16" s="1"/>
  <c r="BD12" i="16"/>
  <c r="BD48" i="16" s="1"/>
  <c r="BC12" i="16"/>
  <c r="BC48" i="16" s="1"/>
  <c r="BB12" i="16"/>
  <c r="BB48" i="16" s="1"/>
  <c r="BA12" i="16"/>
  <c r="BA48" i="16" s="1"/>
  <c r="AZ12" i="16"/>
  <c r="AZ48" i="16" s="1"/>
  <c r="AY12" i="16"/>
  <c r="AY48" i="16" s="1"/>
  <c r="AX12" i="16"/>
  <c r="AX48" i="16" s="1"/>
  <c r="AW12" i="16"/>
  <c r="AW48" i="16" s="1"/>
  <c r="AV12" i="16"/>
  <c r="AV48" i="16" s="1"/>
  <c r="AU12" i="16"/>
  <c r="AU48" i="16" s="1"/>
  <c r="AT12" i="16"/>
  <c r="AT48" i="16" s="1"/>
  <c r="AS12" i="16"/>
  <c r="AS48" i="16" s="1"/>
  <c r="AR12" i="16"/>
  <c r="AR48" i="16" s="1"/>
  <c r="AQ12" i="16"/>
  <c r="AQ48" i="16" s="1"/>
  <c r="BA4" i="16"/>
  <c r="AQ4" i="16"/>
  <c r="BA3" i="16"/>
  <c r="AQ3" i="16"/>
  <c r="BA2" i="16"/>
  <c r="AQ2" i="16"/>
  <c r="CD36" i="16"/>
  <c r="CC36" i="16"/>
  <c r="CB36" i="16"/>
  <c r="CA36" i="16"/>
  <c r="BZ36" i="16"/>
  <c r="BY36" i="16"/>
  <c r="BX36" i="16"/>
  <c r="BW36" i="16"/>
  <c r="BV36" i="16"/>
  <c r="BU36" i="16"/>
  <c r="BT36" i="16"/>
  <c r="BS36" i="16"/>
  <c r="BR36" i="16"/>
  <c r="BQ36" i="16"/>
  <c r="BP36" i="16"/>
  <c r="BO36" i="16"/>
  <c r="BN36" i="16"/>
  <c r="BM36" i="16"/>
  <c r="BL36" i="16"/>
  <c r="BK36" i="16"/>
  <c r="CD24" i="16"/>
  <c r="CC24" i="16"/>
  <c r="CB24" i="16"/>
  <c r="CA24" i="16"/>
  <c r="BZ24" i="16"/>
  <c r="BY24" i="16"/>
  <c r="BX24" i="16"/>
  <c r="BW24" i="16"/>
  <c r="BV24" i="16"/>
  <c r="BU24" i="16"/>
  <c r="BT24" i="16"/>
  <c r="BS24" i="16"/>
  <c r="BR24" i="16"/>
  <c r="BQ24" i="16"/>
  <c r="BP24" i="16"/>
  <c r="BO24" i="16"/>
  <c r="BN24" i="16"/>
  <c r="BM24" i="16"/>
  <c r="BL24" i="16"/>
  <c r="BK24" i="16"/>
  <c r="CD18" i="16"/>
  <c r="CC18" i="16"/>
  <c r="CB18" i="16"/>
  <c r="CA18" i="16"/>
  <c r="BZ18" i="16"/>
  <c r="BY18" i="16"/>
  <c r="BX18" i="16"/>
  <c r="BW18" i="16"/>
  <c r="BV18" i="16"/>
  <c r="BU18" i="16"/>
  <c r="BT18" i="16"/>
  <c r="BS18" i="16"/>
  <c r="BR18" i="16"/>
  <c r="BQ18" i="16"/>
  <c r="BP18" i="16"/>
  <c r="BO18" i="16"/>
  <c r="BN18" i="16"/>
  <c r="BM18" i="16"/>
  <c r="BL18" i="16"/>
  <c r="BK18" i="16"/>
  <c r="CD12" i="16"/>
  <c r="CD48" i="16" s="1"/>
  <c r="CC12" i="16"/>
  <c r="CC48" i="16" s="1"/>
  <c r="CB12" i="16"/>
  <c r="CB48" i="16" s="1"/>
  <c r="CA12" i="16"/>
  <c r="CA48" i="16" s="1"/>
  <c r="BZ12" i="16"/>
  <c r="BZ48" i="16" s="1"/>
  <c r="BY12" i="16"/>
  <c r="BY48" i="16" s="1"/>
  <c r="BX12" i="16"/>
  <c r="BX48" i="16" s="1"/>
  <c r="BW12" i="16"/>
  <c r="BW48" i="16" s="1"/>
  <c r="BV12" i="16"/>
  <c r="BV48" i="16" s="1"/>
  <c r="BU12" i="16"/>
  <c r="BU48" i="16" s="1"/>
  <c r="BT12" i="16"/>
  <c r="BT48" i="16" s="1"/>
  <c r="BS12" i="16"/>
  <c r="BS48" i="16" s="1"/>
  <c r="BR12" i="16"/>
  <c r="BR48" i="16" s="1"/>
  <c r="BQ12" i="16"/>
  <c r="BQ48" i="16" s="1"/>
  <c r="BP12" i="16"/>
  <c r="BP48" i="16" s="1"/>
  <c r="BO12" i="16"/>
  <c r="BO48" i="16" s="1"/>
  <c r="BN12" i="16"/>
  <c r="BN48" i="16" s="1"/>
  <c r="BM12" i="16"/>
  <c r="BM48" i="16" s="1"/>
  <c r="BL12" i="16"/>
  <c r="BL48" i="16" s="1"/>
  <c r="BK12" i="16"/>
  <c r="BK48" i="16" s="1"/>
  <c r="BU4" i="16"/>
  <c r="BK4" i="16"/>
  <c r="BU3" i="16"/>
  <c r="BK3" i="16"/>
  <c r="BU2" i="16"/>
  <c r="BK2" i="16"/>
  <c r="CX36" i="16"/>
  <c r="CW36" i="16"/>
  <c r="CV36" i="16"/>
  <c r="CU36" i="16"/>
  <c r="CT36" i="16"/>
  <c r="CS36" i="16"/>
  <c r="CR36" i="16"/>
  <c r="CQ36" i="16"/>
  <c r="CP36" i="16"/>
  <c r="CO36" i="16"/>
  <c r="CN36" i="16"/>
  <c r="CM36" i="16"/>
  <c r="CL36" i="16"/>
  <c r="CK36" i="16"/>
  <c r="CJ36" i="16"/>
  <c r="CI36" i="16"/>
  <c r="CH36" i="16"/>
  <c r="CG36" i="16"/>
  <c r="CF36" i="16"/>
  <c r="CE36" i="16"/>
  <c r="CX24" i="16"/>
  <c r="CW24" i="16"/>
  <c r="CV24" i="16"/>
  <c r="CU24" i="16"/>
  <c r="CT24" i="16"/>
  <c r="CS24" i="16"/>
  <c r="CR24" i="16"/>
  <c r="CQ24" i="16"/>
  <c r="CP24" i="16"/>
  <c r="CO24" i="16"/>
  <c r="CN24" i="16"/>
  <c r="CM24" i="16"/>
  <c r="CL24" i="16"/>
  <c r="CK24" i="16"/>
  <c r="CJ24" i="16"/>
  <c r="CI24" i="16"/>
  <c r="CH24" i="16"/>
  <c r="CG24" i="16"/>
  <c r="CF24" i="16"/>
  <c r="CE24" i="16"/>
  <c r="CX18" i="16"/>
  <c r="CW18" i="16"/>
  <c r="CV18" i="16"/>
  <c r="CU18" i="16"/>
  <c r="CT18" i="16"/>
  <c r="CS18" i="16"/>
  <c r="CR18" i="16"/>
  <c r="CQ18" i="16"/>
  <c r="CP18" i="16"/>
  <c r="CO18" i="16"/>
  <c r="CN18" i="16"/>
  <c r="CM18" i="16"/>
  <c r="CL18" i="16"/>
  <c r="CK18" i="16"/>
  <c r="CJ18" i="16"/>
  <c r="CI18" i="16"/>
  <c r="CH18" i="16"/>
  <c r="CG18" i="16"/>
  <c r="CF18" i="16"/>
  <c r="CE18" i="16"/>
  <c r="CX12" i="16"/>
  <c r="CX48" i="16" s="1"/>
  <c r="CW12" i="16"/>
  <c r="CW48" i="16" s="1"/>
  <c r="CV12" i="16"/>
  <c r="CV46" i="16" s="1"/>
  <c r="CU12" i="16"/>
  <c r="CU48" i="16" s="1"/>
  <c r="CT12" i="16"/>
  <c r="CT48" i="16" s="1"/>
  <c r="CS12" i="16"/>
  <c r="CS48" i="16" s="1"/>
  <c r="CR12" i="16"/>
  <c r="CR48" i="16" s="1"/>
  <c r="CQ12" i="16"/>
  <c r="CQ48" i="16" s="1"/>
  <c r="CP12" i="16"/>
  <c r="CP48" i="16" s="1"/>
  <c r="CO12" i="16"/>
  <c r="CO48" i="16" s="1"/>
  <c r="CN12" i="16"/>
  <c r="CN48" i="16" s="1"/>
  <c r="CM12" i="16"/>
  <c r="CM48" i="16" s="1"/>
  <c r="CL12" i="16"/>
  <c r="CL48" i="16" s="1"/>
  <c r="CK12" i="16"/>
  <c r="CK48" i="16" s="1"/>
  <c r="CJ12" i="16"/>
  <c r="CJ48" i="16" s="1"/>
  <c r="CI12" i="16"/>
  <c r="CI48" i="16" s="1"/>
  <c r="CH12" i="16"/>
  <c r="CH48" i="16" s="1"/>
  <c r="CG12" i="16"/>
  <c r="CG48" i="16" s="1"/>
  <c r="CF12" i="16"/>
  <c r="CF48" i="16" s="1"/>
  <c r="CE12" i="16"/>
  <c r="CE48" i="16" s="1"/>
  <c r="CO4" i="16"/>
  <c r="CE4" i="16"/>
  <c r="CO3" i="16"/>
  <c r="CE3" i="16"/>
  <c r="CO2" i="16"/>
  <c r="CE2" i="16"/>
  <c r="M4" i="16"/>
  <c r="M3" i="16"/>
  <c r="M2" i="16"/>
  <c r="C4" i="16"/>
  <c r="C3" i="16"/>
  <c r="C2" i="16"/>
  <c r="CY11" i="15"/>
  <c r="DB11" i="15" s="1"/>
  <c r="DA11" i="15"/>
  <c r="DC11" i="15"/>
  <c r="CY12" i="15"/>
  <c r="DA12" i="15"/>
  <c r="DC12" i="15"/>
  <c r="CY13" i="15"/>
  <c r="DA13" i="15"/>
  <c r="DC13" i="15"/>
  <c r="CY14" i="15"/>
  <c r="DA14" i="15"/>
  <c r="CZ14" i="15" s="1"/>
  <c r="DC14" i="15"/>
  <c r="DC10" i="15"/>
  <c r="DA10" i="15"/>
  <c r="CY10" i="15"/>
  <c r="CX27" i="15"/>
  <c r="CW27" i="15"/>
  <c r="CV23" i="15"/>
  <c r="CU27" i="15"/>
  <c r="CT27" i="15"/>
  <c r="CS27" i="15"/>
  <c r="CR27" i="15"/>
  <c r="CQ25" i="15"/>
  <c r="CP27" i="15"/>
  <c r="CO27" i="15"/>
  <c r="CN27" i="15"/>
  <c r="CM23" i="15"/>
  <c r="CL27" i="15"/>
  <c r="CK27" i="15"/>
  <c r="CJ25" i="15"/>
  <c r="CI27" i="15"/>
  <c r="CH27" i="15"/>
  <c r="CG27" i="15"/>
  <c r="CF27" i="15"/>
  <c r="CE23" i="15"/>
  <c r="CO4" i="15"/>
  <c r="CE4" i="15"/>
  <c r="CO3" i="15"/>
  <c r="CE3" i="15"/>
  <c r="CO2" i="15"/>
  <c r="CE2" i="15"/>
  <c r="CD27" i="15"/>
  <c r="CC23" i="15"/>
  <c r="CB25" i="15"/>
  <c r="CA27" i="15"/>
  <c r="BZ27" i="15"/>
  <c r="BY27" i="15"/>
  <c r="BX23" i="15"/>
  <c r="BW27" i="15"/>
  <c r="BV27" i="15"/>
  <c r="BU23" i="15"/>
  <c r="BU4" i="15"/>
  <c r="BU3" i="15"/>
  <c r="BU2" i="15"/>
  <c r="BT27" i="15"/>
  <c r="BS27" i="15"/>
  <c r="BR23" i="15"/>
  <c r="BQ27" i="15"/>
  <c r="BP27" i="15"/>
  <c r="BO27" i="15"/>
  <c r="BN27" i="15"/>
  <c r="BM27" i="15"/>
  <c r="BL27" i="15"/>
  <c r="BK27" i="15"/>
  <c r="BK4" i="15"/>
  <c r="BK3" i="15"/>
  <c r="BK2" i="15"/>
  <c r="BJ27" i="15"/>
  <c r="BI27" i="15"/>
  <c r="BH23" i="15"/>
  <c r="BG27" i="15"/>
  <c r="BF27" i="15"/>
  <c r="BE27" i="15"/>
  <c r="BD27" i="15"/>
  <c r="BC27" i="15"/>
  <c r="BB27" i="15"/>
  <c r="BA27" i="15"/>
  <c r="BA4" i="15"/>
  <c r="BA3" i="15"/>
  <c r="BA2" i="15"/>
  <c r="AZ27" i="15"/>
  <c r="AY27" i="15"/>
  <c r="AX27" i="15"/>
  <c r="AW27" i="15"/>
  <c r="AV27" i="15"/>
  <c r="AU25" i="15"/>
  <c r="AT27" i="15"/>
  <c r="AS27" i="15"/>
  <c r="AR27" i="15"/>
  <c r="AQ23" i="15"/>
  <c r="AQ4" i="15"/>
  <c r="AQ3" i="15"/>
  <c r="AQ2" i="15"/>
  <c r="AP27" i="15"/>
  <c r="AO27" i="15"/>
  <c r="AN27" i="15"/>
  <c r="AM25" i="15"/>
  <c r="AL27" i="15"/>
  <c r="AK27" i="15"/>
  <c r="AJ27" i="15"/>
  <c r="AI27" i="15"/>
  <c r="AH27" i="15"/>
  <c r="AG27" i="15"/>
  <c r="AG4" i="15"/>
  <c r="AG3" i="15"/>
  <c r="AG2" i="15"/>
  <c r="W4" i="15"/>
  <c r="W3" i="15"/>
  <c r="M4" i="15"/>
  <c r="M3" i="15"/>
  <c r="C4" i="15"/>
  <c r="C3" i="15"/>
  <c r="W2" i="15"/>
  <c r="M2" i="15"/>
  <c r="C2" i="15"/>
  <c r="V36" i="16"/>
  <c r="U36" i="16"/>
  <c r="T36" i="16"/>
  <c r="S36" i="16"/>
  <c r="R36" i="16"/>
  <c r="Q36" i="16"/>
  <c r="P36" i="16"/>
  <c r="O36" i="16"/>
  <c r="N36" i="16"/>
  <c r="M36" i="16"/>
  <c r="V24" i="16"/>
  <c r="V18" i="16" s="1"/>
  <c r="U24" i="16"/>
  <c r="U18" i="16" s="1"/>
  <c r="T24" i="16"/>
  <c r="S24" i="16"/>
  <c r="R24" i="16"/>
  <c r="R18" i="16" s="1"/>
  <c r="Q24" i="16"/>
  <c r="Q18" i="16" s="1"/>
  <c r="P24" i="16"/>
  <c r="P18" i="16" s="1"/>
  <c r="O24" i="16"/>
  <c r="N24" i="16"/>
  <c r="N18" i="16" s="1"/>
  <c r="M24" i="16"/>
  <c r="T18" i="16"/>
  <c r="S18" i="16"/>
  <c r="O18" i="16"/>
  <c r="M18" i="16"/>
  <c r="V12" i="16"/>
  <c r="U12" i="16"/>
  <c r="T12" i="16"/>
  <c r="S12" i="16"/>
  <c r="R12" i="16"/>
  <c r="Q12" i="16"/>
  <c r="P12" i="16"/>
  <c r="O12" i="16"/>
  <c r="N12" i="16"/>
  <c r="M12" i="16"/>
  <c r="AF25" i="15"/>
  <c r="AE27" i="15"/>
  <c r="AD27" i="15"/>
  <c r="AC27" i="15"/>
  <c r="AB27" i="15"/>
  <c r="AA27" i="15"/>
  <c r="Z27" i="15"/>
  <c r="Y23" i="15"/>
  <c r="X25" i="15"/>
  <c r="W27" i="15"/>
  <c r="V27" i="15"/>
  <c r="U25" i="15"/>
  <c r="T27" i="15"/>
  <c r="S27" i="15"/>
  <c r="R25" i="15"/>
  <c r="Q27" i="15"/>
  <c r="P27" i="15"/>
  <c r="O27" i="15"/>
  <c r="N27" i="15"/>
  <c r="M25" i="15"/>
  <c r="EV19" i="12"/>
  <c r="EU19" i="12"/>
  <c r="ET19" i="12"/>
  <c r="ES19" i="12"/>
  <c r="ER19" i="12"/>
  <c r="EQ19" i="12"/>
  <c r="EP19" i="12"/>
  <c r="EO19" i="12"/>
  <c r="EN19" i="12"/>
  <c r="EM19" i="12"/>
  <c r="EL19" i="12"/>
  <c r="EK19" i="12"/>
  <c r="EJ19" i="12"/>
  <c r="EI19" i="12"/>
  <c r="EH19" i="12"/>
  <c r="EG19" i="12"/>
  <c r="EF19" i="12"/>
  <c r="EE19" i="12"/>
  <c r="ED19" i="12"/>
  <c r="EC19" i="12"/>
  <c r="EB19" i="12"/>
  <c r="EA19" i="12"/>
  <c r="DZ19" i="12"/>
  <c r="DY19" i="12"/>
  <c r="DX19" i="12"/>
  <c r="DW19" i="12"/>
  <c r="DV19" i="12"/>
  <c r="DU19" i="12"/>
  <c r="DT19" i="12"/>
  <c r="DS19" i="12"/>
  <c r="DR19" i="12"/>
  <c r="DQ19" i="12"/>
  <c r="DP19" i="12"/>
  <c r="DO19" i="12"/>
  <c r="DN19" i="12"/>
  <c r="DM19" i="12"/>
  <c r="DL19" i="12"/>
  <c r="DK19" i="12"/>
  <c r="DJ19" i="12"/>
  <c r="DI19" i="12"/>
  <c r="DH19" i="12"/>
  <c r="DG19" i="12"/>
  <c r="DF19" i="12"/>
  <c r="DE19" i="12"/>
  <c r="DD19" i="12"/>
  <c r="DC19" i="12"/>
  <c r="DB19" i="12"/>
  <c r="DA19" i="12"/>
  <c r="CZ19" i="12"/>
  <c r="CY19" i="12"/>
  <c r="CX19" i="12"/>
  <c r="CW19" i="12"/>
  <c r="CV19" i="12"/>
  <c r="CU19" i="12"/>
  <c r="CT19" i="12"/>
  <c r="CS19" i="12"/>
  <c r="CR19" i="12"/>
  <c r="CQ19" i="12"/>
  <c r="CP19" i="12"/>
  <c r="CO19" i="12"/>
  <c r="CN19" i="12"/>
  <c r="CM19" i="12"/>
  <c r="CL19" i="12"/>
  <c r="CK19" i="12"/>
  <c r="CJ19" i="12"/>
  <c r="CI19" i="12"/>
  <c r="CH19" i="12"/>
  <c r="CG19" i="12"/>
  <c r="CF19" i="12"/>
  <c r="CE19" i="12"/>
  <c r="CD19" i="12"/>
  <c r="CC19" i="12"/>
  <c r="CB19" i="12"/>
  <c r="CA19" i="12"/>
  <c r="BZ19" i="12"/>
  <c r="BY19" i="12"/>
  <c r="BX19" i="12"/>
  <c r="BW19" i="12"/>
  <c r="BV19" i="12"/>
  <c r="BU19" i="12"/>
  <c r="BT19" i="12"/>
  <c r="BS19" i="12"/>
  <c r="BR19" i="12"/>
  <c r="BQ19" i="12"/>
  <c r="BP19" i="12"/>
  <c r="BO19" i="12"/>
  <c r="BN19" i="12"/>
  <c r="BM19" i="12"/>
  <c r="BL19" i="12"/>
  <c r="BK19" i="12"/>
  <c r="BJ19" i="12"/>
  <c r="BI19" i="12"/>
  <c r="BH19" i="12"/>
  <c r="BG19" i="12"/>
  <c r="BF19" i="12"/>
  <c r="BE19" i="12"/>
  <c r="BD19" i="12"/>
  <c r="BC19" i="12"/>
  <c r="BB19" i="12"/>
  <c r="BA19" i="12"/>
  <c r="AZ19"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T19" i="12"/>
  <c r="S19" i="12"/>
  <c r="R19" i="12"/>
  <c r="Q19" i="12"/>
  <c r="P19" i="12"/>
  <c r="O19" i="12"/>
  <c r="N19" i="12"/>
  <c r="M19" i="12"/>
  <c r="L19" i="12"/>
  <c r="K19" i="12"/>
  <c r="J19" i="12"/>
  <c r="I19" i="12"/>
  <c r="H19" i="12"/>
  <c r="G19" i="12"/>
  <c r="F19" i="12"/>
  <c r="E19" i="12"/>
  <c r="D19" i="12"/>
  <c r="C19" i="12"/>
  <c r="HD18" i="8"/>
  <c r="HC18" i="8"/>
  <c r="HB18" i="8"/>
  <c r="HA18" i="8"/>
  <c r="GZ18" i="8"/>
  <c r="GY18" i="8"/>
  <c r="GX18" i="8"/>
  <c r="GW18" i="8"/>
  <c r="GV18" i="8"/>
  <c r="GU18" i="8"/>
  <c r="GT18" i="8"/>
  <c r="GS18" i="8"/>
  <c r="GR18" i="8"/>
  <c r="GQ18" i="8"/>
  <c r="GP18" i="8"/>
  <c r="GO18" i="8"/>
  <c r="GN18" i="8"/>
  <c r="GM18" i="8"/>
  <c r="GL18" i="8"/>
  <c r="GK18" i="8"/>
  <c r="GJ18" i="8"/>
  <c r="GI18" i="8"/>
  <c r="GH18" i="8"/>
  <c r="GG18" i="8"/>
  <c r="GF18" i="8"/>
  <c r="GE18" i="8"/>
  <c r="GD18" i="8"/>
  <c r="GC18" i="8"/>
  <c r="GB18" i="8"/>
  <c r="GA18" i="8"/>
  <c r="FZ18" i="8"/>
  <c r="FY18" i="8"/>
  <c r="FX18" i="8"/>
  <c r="FW18" i="8"/>
  <c r="FV18" i="8"/>
  <c r="FU18" i="8"/>
  <c r="FT18" i="8"/>
  <c r="FS18" i="8"/>
  <c r="FR18" i="8"/>
  <c r="FQ18" i="8"/>
  <c r="FP18" i="8"/>
  <c r="FO18" i="8"/>
  <c r="FN18" i="8"/>
  <c r="FM18" i="8"/>
  <c r="FL18" i="8"/>
  <c r="FK18" i="8"/>
  <c r="FJ18" i="8"/>
  <c r="FI18" i="8"/>
  <c r="FH18" i="8"/>
  <c r="FG18" i="8"/>
  <c r="FF18" i="8"/>
  <c r="FE18" i="8"/>
  <c r="FD18" i="8"/>
  <c r="FC18" i="8"/>
  <c r="FB18" i="8"/>
  <c r="FA18" i="8"/>
  <c r="EZ18" i="8"/>
  <c r="EY18" i="8"/>
  <c r="EX18" i="8"/>
  <c r="EW18" i="8"/>
  <c r="EV18" i="8"/>
  <c r="EU18" i="8"/>
  <c r="ET18" i="8"/>
  <c r="ES18" i="8"/>
  <c r="ER18" i="8"/>
  <c r="EQ18" i="8"/>
  <c r="EP18" i="8"/>
  <c r="EO18" i="8"/>
  <c r="EN18" i="8"/>
  <c r="EM18" i="8"/>
  <c r="EL18" i="8"/>
  <c r="EK18" i="8"/>
  <c r="EJ18" i="8"/>
  <c r="EI18" i="8"/>
  <c r="EH18" i="8"/>
  <c r="EG18" i="8"/>
  <c r="EF18" i="8"/>
  <c r="EE18" i="8"/>
  <c r="ED18" i="8"/>
  <c r="EC18" i="8"/>
  <c r="EB18" i="8"/>
  <c r="EA18" i="8"/>
  <c r="DZ18" i="8"/>
  <c r="DY18" i="8"/>
  <c r="DX18" i="8"/>
  <c r="DW18" i="8"/>
  <c r="DV18" i="8"/>
  <c r="DU18" i="8"/>
  <c r="DT18" i="8"/>
  <c r="DS18" i="8"/>
  <c r="DR18" i="8"/>
  <c r="DQ18" i="8"/>
  <c r="DP18" i="8"/>
  <c r="DO18" i="8"/>
  <c r="DN18" i="8"/>
  <c r="DM18" i="8"/>
  <c r="DL18" i="8"/>
  <c r="DK18" i="8"/>
  <c r="DJ18" i="8"/>
  <c r="DI18" i="8"/>
  <c r="DH18" i="8"/>
  <c r="DG18" i="8"/>
  <c r="DF18" i="8"/>
  <c r="DE18" i="8"/>
  <c r="DD18" i="8"/>
  <c r="DC18" i="8"/>
  <c r="DB18" i="8"/>
  <c r="DA18" i="8"/>
  <c r="CZ18" i="8"/>
  <c r="CY18" i="8"/>
  <c r="CX18" i="8"/>
  <c r="CW18" i="8"/>
  <c r="CV18" i="8"/>
  <c r="CU18" i="8"/>
  <c r="CT18" i="8"/>
  <c r="CS18" i="8"/>
  <c r="CR18" i="8"/>
  <c r="CQ18" i="8"/>
  <c r="CP18" i="8"/>
  <c r="CO18" i="8"/>
  <c r="CN18" i="8"/>
  <c r="CM18" i="8"/>
  <c r="CL18" i="8"/>
  <c r="CK18" i="8"/>
  <c r="CJ18" i="8"/>
  <c r="CI18" i="8"/>
  <c r="CH18" i="8"/>
  <c r="CG18" i="8"/>
  <c r="CF18" i="8"/>
  <c r="CE18" i="8"/>
  <c r="CD18" i="8"/>
  <c r="CC18" i="8"/>
  <c r="CB18" i="8"/>
  <c r="CA18" i="8"/>
  <c r="BZ18" i="8"/>
  <c r="BY18" i="8"/>
  <c r="BX18" i="8"/>
  <c r="BW18" i="8"/>
  <c r="BV18" i="8"/>
  <c r="BU18" i="8"/>
  <c r="BT18" i="8"/>
  <c r="BS18" i="8"/>
  <c r="BR18" i="8"/>
  <c r="BQ18" i="8"/>
  <c r="BP18" i="8"/>
  <c r="BO18" i="8"/>
  <c r="BN18" i="8"/>
  <c r="BM18" i="8"/>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EV21" i="6"/>
  <c r="EU21" i="6"/>
  <c r="ET21" i="6"/>
  <c r="ES21" i="6"/>
  <c r="ER21" i="6"/>
  <c r="EQ21" i="6"/>
  <c r="EP21" i="6"/>
  <c r="EO21" i="6"/>
  <c r="EN21" i="6"/>
  <c r="EM21" i="6"/>
  <c r="EL21" i="6"/>
  <c r="EK21" i="6"/>
  <c r="EJ21" i="6"/>
  <c r="EI21" i="6"/>
  <c r="EH21" i="6"/>
  <c r="EG21" i="6"/>
  <c r="EF21" i="6"/>
  <c r="EE21" i="6"/>
  <c r="ED21" i="6"/>
  <c r="EB21" i="6"/>
  <c r="EA21" i="6"/>
  <c r="DZ21" i="6"/>
  <c r="DY21" i="6"/>
  <c r="DX21" i="6"/>
  <c r="DW21" i="6"/>
  <c r="DV21" i="6"/>
  <c r="DU21" i="6"/>
  <c r="DT21" i="6"/>
  <c r="DS21" i="6"/>
  <c r="DR21" i="6"/>
  <c r="DQ21" i="6"/>
  <c r="DP21" i="6"/>
  <c r="DO21" i="6"/>
  <c r="DN21" i="6"/>
  <c r="DM21" i="6"/>
  <c r="DL21" i="6"/>
  <c r="DK21" i="6"/>
  <c r="DJ21" i="6"/>
  <c r="DI21" i="6"/>
  <c r="DH21" i="6"/>
  <c r="DG21" i="6"/>
  <c r="DF21" i="6"/>
  <c r="DE21" i="6"/>
  <c r="DD21" i="6"/>
  <c r="DB21" i="6"/>
  <c r="DA21" i="6"/>
  <c r="CZ21" i="6"/>
  <c r="CY21" i="6"/>
  <c r="CX21" i="6"/>
  <c r="CW21" i="6"/>
  <c r="CV21" i="6"/>
  <c r="CU21" i="6"/>
  <c r="CT21" i="6"/>
  <c r="CS21" i="6"/>
  <c r="CR21" i="6"/>
  <c r="CQ21" i="6"/>
  <c r="CP21" i="6"/>
  <c r="CO21" i="6"/>
  <c r="CN21" i="6"/>
  <c r="CM21" i="6"/>
  <c r="CL21" i="6"/>
  <c r="CK21" i="6"/>
  <c r="CJ21" i="6"/>
  <c r="CI21" i="6"/>
  <c r="CH21" i="6"/>
  <c r="CG21" i="6"/>
  <c r="CF21" i="6"/>
  <c r="CE21" i="6"/>
  <c r="CD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B21" i="6"/>
  <c r="BA21" i="6"/>
  <c r="AZ21" i="6"/>
  <c r="AY21" i="6"/>
  <c r="AX21" i="6"/>
  <c r="AW21" i="6"/>
  <c r="AV21" i="6"/>
  <c r="AU21" i="6"/>
  <c r="AT21" i="6"/>
  <c r="AS21" i="6"/>
  <c r="AR21" i="6"/>
  <c r="AQ21" i="6"/>
  <c r="AP21" i="6"/>
  <c r="AO21" i="6"/>
  <c r="AN21" i="6"/>
  <c r="AM21" i="6"/>
  <c r="AL21" i="6"/>
  <c r="AK21" i="6"/>
  <c r="AJ21" i="6"/>
  <c r="AI21" i="6"/>
  <c r="AH21" i="6"/>
  <c r="AG21" i="6"/>
  <c r="AF21" i="6"/>
  <c r="AE21" i="6"/>
  <c r="AD21" i="6"/>
  <c r="AB21" i="6"/>
  <c r="AA21" i="6"/>
  <c r="Z21" i="6"/>
  <c r="Y21" i="6"/>
  <c r="X21" i="6"/>
  <c r="W21" i="6"/>
  <c r="V21" i="6"/>
  <c r="U21" i="6"/>
  <c r="T21" i="6"/>
  <c r="S21" i="6"/>
  <c r="R21" i="6"/>
  <c r="Q21" i="6"/>
  <c r="P21" i="6"/>
  <c r="O21" i="6"/>
  <c r="N21" i="6"/>
  <c r="M21" i="6"/>
  <c r="L21" i="6"/>
  <c r="K21" i="6"/>
  <c r="J21" i="6"/>
  <c r="I21" i="6"/>
  <c r="H21" i="6"/>
  <c r="G21" i="6"/>
  <c r="F21" i="6"/>
  <c r="E21" i="6"/>
  <c r="D21" i="6"/>
  <c r="EC21" i="6"/>
  <c r="DC21" i="6"/>
  <c r="CC21" i="6"/>
  <c r="BC21" i="6"/>
  <c r="AC21" i="6"/>
  <c r="C21" i="6"/>
  <c r="FM46" i="18" l="1"/>
  <c r="CI46" i="18"/>
  <c r="DB35" i="16"/>
  <c r="GG46" i="18"/>
  <c r="N46" i="18"/>
  <c r="R46" i="18"/>
  <c r="BW46" i="18"/>
  <c r="GD46" i="18"/>
  <c r="GH46" i="18"/>
  <c r="FJ46" i="18"/>
  <c r="FN46" i="18"/>
  <c r="EP46" i="18"/>
  <c r="ET46" i="18"/>
  <c r="DV46" i="18"/>
  <c r="DZ46" i="18"/>
  <c r="DA46" i="18"/>
  <c r="CG46" i="18"/>
  <c r="CK46" i="18"/>
  <c r="CB46" i="18"/>
  <c r="AN25" i="15"/>
  <c r="AN24" i="15" s="1"/>
  <c r="O46" i="18"/>
  <c r="FI46" i="18"/>
  <c r="AU46" i="18"/>
  <c r="BC46" i="18"/>
  <c r="BI46" i="18"/>
  <c r="AB23" i="15"/>
  <c r="Y25" i="15"/>
  <c r="Y24" i="15" s="1"/>
  <c r="AU23" i="15"/>
  <c r="CZ13" i="15"/>
  <c r="S46" i="18"/>
  <c r="BH25" i="15"/>
  <c r="BH26" i="15" s="1"/>
  <c r="BR27" i="15"/>
  <c r="X27" i="15"/>
  <c r="AM23" i="15"/>
  <c r="AM26" i="15" s="1"/>
  <c r="AM27" i="15"/>
  <c r="AY25" i="15"/>
  <c r="BH27" i="15"/>
  <c r="BQ25" i="15"/>
  <c r="CZ12" i="15"/>
  <c r="Y26" i="15"/>
  <c r="Y27" i="15"/>
  <c r="AN23" i="15"/>
  <c r="BR25" i="15"/>
  <c r="BR26" i="15" s="1"/>
  <c r="BU25" i="15"/>
  <c r="BU26" i="15" s="1"/>
  <c r="DB13" i="15"/>
  <c r="AC23" i="15"/>
  <c r="AF27" i="15"/>
  <c r="BQ23" i="15"/>
  <c r="BQ26" i="15" s="1"/>
  <c r="CC25" i="15"/>
  <c r="CC26" i="15" s="1"/>
  <c r="Q23" i="15"/>
  <c r="R23" i="15"/>
  <c r="R26" i="15" s="1"/>
  <c r="N25" i="15"/>
  <c r="V25" i="15"/>
  <c r="R27" i="15"/>
  <c r="AB25" i="15"/>
  <c r="AB26" i="15" s="1"/>
  <c r="AY23" i="15"/>
  <c r="AQ27" i="15"/>
  <c r="BC23" i="15"/>
  <c r="BC25" i="15"/>
  <c r="BC24" i="15" s="1"/>
  <c r="BY23" i="15"/>
  <c r="BY24" i="15" s="1"/>
  <c r="BX25" i="15"/>
  <c r="BX26" i="15" s="1"/>
  <c r="BU27" i="15"/>
  <c r="CC27" i="15"/>
  <c r="DB14" i="15"/>
  <c r="CU46" i="16"/>
  <c r="CZ35" i="16"/>
  <c r="EY44" i="18"/>
  <c r="AU26" i="15"/>
  <c r="M23" i="15"/>
  <c r="M26" i="15" s="1"/>
  <c r="U23" i="15"/>
  <c r="U26" i="15" s="1"/>
  <c r="Q25" i="15"/>
  <c r="M27" i="15"/>
  <c r="U27" i="15"/>
  <c r="X23" i="15"/>
  <c r="X26" i="15" s="1"/>
  <c r="AF23" i="15"/>
  <c r="AF26" i="15" s="1"/>
  <c r="AC25" i="15"/>
  <c r="AI23" i="15"/>
  <c r="AI25" i="15"/>
  <c r="AQ25" i="15"/>
  <c r="AQ26" i="15" s="1"/>
  <c r="AU27" i="15"/>
  <c r="BD23" i="15"/>
  <c r="BD25" i="15"/>
  <c r="BM23" i="15"/>
  <c r="BM25" i="15"/>
  <c r="CB23" i="15"/>
  <c r="CB26" i="15" s="1"/>
  <c r="BY25" i="15"/>
  <c r="BX27" i="15"/>
  <c r="M46" i="18"/>
  <c r="Q46" i="18"/>
  <c r="U46" i="18"/>
  <c r="DK42" i="18"/>
  <c r="DK43" i="18" s="1"/>
  <c r="CB27" i="15"/>
  <c r="N23" i="15"/>
  <c r="V23" i="15"/>
  <c r="AJ23" i="15"/>
  <c r="AJ25" i="15"/>
  <c r="BG23" i="15"/>
  <c r="BG25" i="15"/>
  <c r="BN23" i="15"/>
  <c r="BN25" i="15"/>
  <c r="CZ11" i="15"/>
  <c r="GV39" i="18"/>
  <c r="FU44" i="18"/>
  <c r="FU45" i="18" s="1"/>
  <c r="FM44" i="18"/>
  <c r="FM45" i="18" s="1"/>
  <c r="DC42" i="18"/>
  <c r="DC45" i="18" s="1"/>
  <c r="EQ42" i="18"/>
  <c r="EQ45" i="18" s="1"/>
  <c r="M48" i="16"/>
  <c r="CQ44" i="16"/>
  <c r="AC44" i="16"/>
  <c r="CV48" i="16"/>
  <c r="AK46" i="16"/>
  <c r="GV38" i="18"/>
  <c r="GV20" i="18"/>
  <c r="W42" i="18"/>
  <c r="AM42" i="18"/>
  <c r="AE44" i="18"/>
  <c r="AA42" i="18"/>
  <c r="AI44" i="18"/>
  <c r="AI45" i="18" s="1"/>
  <c r="AE42" i="18"/>
  <c r="W44" i="18"/>
  <c r="AM44" i="18"/>
  <c r="X42" i="18"/>
  <c r="AB42" i="18"/>
  <c r="AF42" i="18"/>
  <c r="AJ42" i="18"/>
  <c r="AN42" i="18"/>
  <c r="X44" i="18"/>
  <c r="AB44" i="18"/>
  <c r="AF44" i="18"/>
  <c r="AJ44" i="18"/>
  <c r="AN44" i="18"/>
  <c r="Y42" i="18"/>
  <c r="AC42" i="18"/>
  <c r="AG42" i="18"/>
  <c r="AK42" i="18"/>
  <c r="AO42" i="18"/>
  <c r="Y44" i="18"/>
  <c r="AC44" i="18"/>
  <c r="AG44" i="18"/>
  <c r="AK44" i="18"/>
  <c r="AO44" i="18"/>
  <c r="Z42" i="18"/>
  <c r="AD42" i="18"/>
  <c r="AH42" i="18"/>
  <c r="AL42" i="18"/>
  <c r="AP42" i="18"/>
  <c r="Z44" i="18"/>
  <c r="AD44" i="18"/>
  <c r="AH44" i="18"/>
  <c r="AL44" i="18"/>
  <c r="AP44" i="18"/>
  <c r="AQ42" i="18"/>
  <c r="BG42" i="18"/>
  <c r="AY44" i="18"/>
  <c r="AU42" i="18"/>
  <c r="BC44" i="18"/>
  <c r="BC45" i="18" s="1"/>
  <c r="AY42" i="18"/>
  <c r="AQ44" i="18"/>
  <c r="BG44" i="18"/>
  <c r="AR42" i="18"/>
  <c r="AV42" i="18"/>
  <c r="AZ42" i="18"/>
  <c r="BD42" i="18"/>
  <c r="BH42" i="18"/>
  <c r="AR44" i="18"/>
  <c r="AV44" i="18"/>
  <c r="AZ44" i="18"/>
  <c r="BD44" i="18"/>
  <c r="BH44" i="18"/>
  <c r="AS42" i="18"/>
  <c r="AW42" i="18"/>
  <c r="BA42" i="18"/>
  <c r="BE42" i="18"/>
  <c r="BI42" i="18"/>
  <c r="AS44" i="18"/>
  <c r="AW44" i="18"/>
  <c r="BA44" i="18"/>
  <c r="BE44" i="18"/>
  <c r="BI44" i="18"/>
  <c r="AT42" i="18"/>
  <c r="AX42" i="18"/>
  <c r="BB42" i="18"/>
  <c r="BF42" i="18"/>
  <c r="BJ42" i="18"/>
  <c r="AT44" i="18"/>
  <c r="AX44" i="18"/>
  <c r="BB44" i="18"/>
  <c r="BF44" i="18"/>
  <c r="BJ44" i="18"/>
  <c r="BK42" i="18"/>
  <c r="CA42" i="18"/>
  <c r="BS44" i="18"/>
  <c r="BO42" i="18"/>
  <c r="BW44" i="18"/>
  <c r="BW45" i="18" s="1"/>
  <c r="BS42" i="18"/>
  <c r="BK44" i="18"/>
  <c r="CA44" i="18"/>
  <c r="BL42" i="18"/>
  <c r="BP42" i="18"/>
  <c r="BT42" i="18"/>
  <c r="BX42" i="18"/>
  <c r="CB42" i="18"/>
  <c r="BL44" i="18"/>
  <c r="BP44" i="18"/>
  <c r="BT44" i="18"/>
  <c r="BX44" i="18"/>
  <c r="CB44" i="18"/>
  <c r="BM42" i="18"/>
  <c r="BQ42" i="18"/>
  <c r="BU42" i="18"/>
  <c r="BY42" i="18"/>
  <c r="CC42" i="18"/>
  <c r="BM44" i="18"/>
  <c r="BQ44" i="18"/>
  <c r="BU44" i="18"/>
  <c r="BY44" i="18"/>
  <c r="CC44" i="18"/>
  <c r="BN42" i="18"/>
  <c r="BR42" i="18"/>
  <c r="BV42" i="18"/>
  <c r="BZ42" i="18"/>
  <c r="CD42" i="18"/>
  <c r="BN44" i="18"/>
  <c r="BR44" i="18"/>
  <c r="BV44" i="18"/>
  <c r="BZ44" i="18"/>
  <c r="CD44" i="18"/>
  <c r="CE42" i="18"/>
  <c r="CU42" i="18"/>
  <c r="CM44" i="18"/>
  <c r="CI42" i="18"/>
  <c r="CQ44" i="18"/>
  <c r="CQ45" i="18" s="1"/>
  <c r="CM42" i="18"/>
  <c r="CE44" i="18"/>
  <c r="CU44" i="18"/>
  <c r="CF42" i="18"/>
  <c r="CJ42" i="18"/>
  <c r="CN42" i="18"/>
  <c r="CR42" i="18"/>
  <c r="CV42" i="18"/>
  <c r="CF44" i="18"/>
  <c r="CJ44" i="18"/>
  <c r="CN44" i="18"/>
  <c r="CR44" i="18"/>
  <c r="CV44" i="18"/>
  <c r="CG42" i="18"/>
  <c r="CK42" i="18"/>
  <c r="CO42" i="18"/>
  <c r="CS42" i="18"/>
  <c r="CW42" i="18"/>
  <c r="CG44" i="18"/>
  <c r="CK44" i="18"/>
  <c r="CO44" i="18"/>
  <c r="CS44" i="18"/>
  <c r="CW44" i="18"/>
  <c r="CH42" i="18"/>
  <c r="CL42" i="18"/>
  <c r="CP42" i="18"/>
  <c r="CT42" i="18"/>
  <c r="CX42" i="18"/>
  <c r="CH44" i="18"/>
  <c r="CL44" i="18"/>
  <c r="CP44" i="18"/>
  <c r="CT44" i="18"/>
  <c r="CX44" i="18"/>
  <c r="CY42" i="18"/>
  <c r="DO42" i="18"/>
  <c r="DG44" i="18"/>
  <c r="DG43" i="18" s="1"/>
  <c r="CZ42" i="18"/>
  <c r="DD42" i="18"/>
  <c r="DH42" i="18"/>
  <c r="DL42" i="18"/>
  <c r="DP42" i="18"/>
  <c r="CZ44" i="18"/>
  <c r="DD44" i="18"/>
  <c r="DH44" i="18"/>
  <c r="DL44" i="18"/>
  <c r="DP44" i="18"/>
  <c r="DA42" i="18"/>
  <c r="DE42" i="18"/>
  <c r="DI42" i="18"/>
  <c r="DM42" i="18"/>
  <c r="DQ42" i="18"/>
  <c r="DA44" i="18"/>
  <c r="DE44" i="18"/>
  <c r="DI44" i="18"/>
  <c r="DM44" i="18"/>
  <c r="DQ44" i="18"/>
  <c r="DB42" i="18"/>
  <c r="DF42" i="18"/>
  <c r="DJ42" i="18"/>
  <c r="DN42" i="18"/>
  <c r="DR42" i="18"/>
  <c r="DB44" i="18"/>
  <c r="DF44" i="18"/>
  <c r="DJ44" i="18"/>
  <c r="DN44" i="18"/>
  <c r="DR44" i="18"/>
  <c r="DS42" i="18"/>
  <c r="DW42" i="18"/>
  <c r="EA42" i="18"/>
  <c r="EE42" i="18"/>
  <c r="EI42" i="18"/>
  <c r="DS44" i="18"/>
  <c r="DW44" i="18"/>
  <c r="EA44" i="18"/>
  <c r="EE44" i="18"/>
  <c r="EI44" i="18"/>
  <c r="DT42" i="18"/>
  <c r="DX42" i="18"/>
  <c r="EB42" i="18"/>
  <c r="EF42" i="18"/>
  <c r="EJ42" i="18"/>
  <c r="DT44" i="18"/>
  <c r="DX44" i="18"/>
  <c r="EB44" i="18"/>
  <c r="EF44" i="18"/>
  <c r="EJ44" i="18"/>
  <c r="DU42" i="18"/>
  <c r="DY42" i="18"/>
  <c r="EC42" i="18"/>
  <c r="EG42" i="18"/>
  <c r="EK42" i="18"/>
  <c r="DU44" i="18"/>
  <c r="DY44" i="18"/>
  <c r="EC44" i="18"/>
  <c r="EG44" i="18"/>
  <c r="EK44" i="18"/>
  <c r="DV42" i="18"/>
  <c r="DZ42" i="18"/>
  <c r="ED42" i="18"/>
  <c r="EH42" i="18"/>
  <c r="EL42" i="18"/>
  <c r="DV44" i="18"/>
  <c r="DZ44" i="18"/>
  <c r="ED44" i="18"/>
  <c r="EH44" i="18"/>
  <c r="EL44" i="18"/>
  <c r="EY45" i="18"/>
  <c r="EM42" i="18"/>
  <c r="FC42" i="18"/>
  <c r="EY43" i="18"/>
  <c r="EU44" i="18"/>
  <c r="EU43" i="18" s="1"/>
  <c r="EN42" i="18"/>
  <c r="ER42" i="18"/>
  <c r="EV42" i="18"/>
  <c r="EZ42" i="18"/>
  <c r="FD42" i="18"/>
  <c r="EN44" i="18"/>
  <c r="ER44" i="18"/>
  <c r="EV44" i="18"/>
  <c r="EZ44" i="18"/>
  <c r="FD44" i="18"/>
  <c r="EO42" i="18"/>
  <c r="ES42" i="18"/>
  <c r="EW42" i="18"/>
  <c r="FA42" i="18"/>
  <c r="FE42" i="18"/>
  <c r="EO44" i="18"/>
  <c r="ES44" i="18"/>
  <c r="EW44" i="18"/>
  <c r="FA44" i="18"/>
  <c r="FE44" i="18"/>
  <c r="EP42" i="18"/>
  <c r="ET42" i="18"/>
  <c r="EX42" i="18"/>
  <c r="FB42" i="18"/>
  <c r="FF42" i="18"/>
  <c r="EP44" i="18"/>
  <c r="ET44" i="18"/>
  <c r="EX44" i="18"/>
  <c r="FB44" i="18"/>
  <c r="FF44" i="18"/>
  <c r="FQ42" i="18"/>
  <c r="FM43" i="18"/>
  <c r="FI44" i="18"/>
  <c r="FI45" i="18" s="1"/>
  <c r="FY44" i="18"/>
  <c r="FY45" i="18" s="1"/>
  <c r="FJ42" i="18"/>
  <c r="FN42" i="18"/>
  <c r="FR42" i="18"/>
  <c r="FV42" i="18"/>
  <c r="FZ42" i="18"/>
  <c r="FJ44" i="18"/>
  <c r="FN44" i="18"/>
  <c r="FR44" i="18"/>
  <c r="FV44" i="18"/>
  <c r="FZ44" i="18"/>
  <c r="FG42" i="18"/>
  <c r="FK42" i="18"/>
  <c r="FO42" i="18"/>
  <c r="FS42" i="18"/>
  <c r="FW42" i="18"/>
  <c r="FG44" i="18"/>
  <c r="FK44" i="18"/>
  <c r="FO44" i="18"/>
  <c r="FS44" i="18"/>
  <c r="FW44" i="18"/>
  <c r="FH42" i="18"/>
  <c r="FL42" i="18"/>
  <c r="FP42" i="18"/>
  <c r="FT42" i="18"/>
  <c r="FX42" i="18"/>
  <c r="FH44" i="18"/>
  <c r="FL44" i="18"/>
  <c r="FP44" i="18"/>
  <c r="FT44" i="18"/>
  <c r="FX44" i="18"/>
  <c r="GK42" i="18"/>
  <c r="GC44" i="18"/>
  <c r="GS44" i="18"/>
  <c r="GO42" i="18"/>
  <c r="GG44" i="18"/>
  <c r="GG43" i="18" s="1"/>
  <c r="GC42" i="18"/>
  <c r="GS42" i="18"/>
  <c r="GK44" i="18"/>
  <c r="GD42" i="18"/>
  <c r="GH42" i="18"/>
  <c r="GL42" i="18"/>
  <c r="GP42" i="18"/>
  <c r="GT42" i="18"/>
  <c r="GD44" i="18"/>
  <c r="GH44" i="18"/>
  <c r="GL44" i="18"/>
  <c r="GP44" i="18"/>
  <c r="GT44" i="18"/>
  <c r="GA42" i="18"/>
  <c r="GE42" i="18"/>
  <c r="GI42" i="18"/>
  <c r="GM42" i="18"/>
  <c r="GQ42" i="18"/>
  <c r="GA44" i="18"/>
  <c r="GE44" i="18"/>
  <c r="GI44" i="18"/>
  <c r="GM44" i="18"/>
  <c r="GQ44" i="18"/>
  <c r="GB42" i="18"/>
  <c r="GF42" i="18"/>
  <c r="GJ42" i="18"/>
  <c r="GN42" i="18"/>
  <c r="GR42" i="18"/>
  <c r="GB44" i="18"/>
  <c r="GF44" i="18"/>
  <c r="GJ44" i="18"/>
  <c r="GN44" i="18"/>
  <c r="GR44" i="18"/>
  <c r="O42" i="18"/>
  <c r="S42" i="18"/>
  <c r="O44" i="18"/>
  <c r="S44" i="18"/>
  <c r="P42" i="18"/>
  <c r="T42" i="18"/>
  <c r="P44" i="18"/>
  <c r="T44" i="18"/>
  <c r="M42" i="18"/>
  <c r="Q42" i="18"/>
  <c r="U42" i="18"/>
  <c r="M44" i="18"/>
  <c r="Q44" i="18"/>
  <c r="U44" i="18"/>
  <c r="N42" i="18"/>
  <c r="R42" i="18"/>
  <c r="V42" i="18"/>
  <c r="N44" i="18"/>
  <c r="R44" i="18"/>
  <c r="V44" i="18"/>
  <c r="AG44" i="16"/>
  <c r="Y46" i="16"/>
  <c r="AO46" i="16"/>
  <c r="AK44" i="16"/>
  <c r="AC46" i="16"/>
  <c r="AC45" i="16" s="1"/>
  <c r="Y44" i="16"/>
  <c r="AO44" i="16"/>
  <c r="AG46" i="16"/>
  <c r="Z44" i="16"/>
  <c r="AD44" i="16"/>
  <c r="AH44" i="16"/>
  <c r="AL44" i="16"/>
  <c r="AP44" i="16"/>
  <c r="Z46" i="16"/>
  <c r="AD46" i="16"/>
  <c r="AH46" i="16"/>
  <c r="AL46" i="16"/>
  <c r="AP46" i="16"/>
  <c r="W44" i="16"/>
  <c r="AA44" i="16"/>
  <c r="AE44" i="16"/>
  <c r="AI44" i="16"/>
  <c r="AM44" i="16"/>
  <c r="W46" i="16"/>
  <c r="AA46" i="16"/>
  <c r="AE46" i="16"/>
  <c r="AI46" i="16"/>
  <c r="AM46" i="16"/>
  <c r="X44" i="16"/>
  <c r="AB44" i="16"/>
  <c r="AF44" i="16"/>
  <c r="AJ44" i="16"/>
  <c r="AN44" i="16"/>
  <c r="X46" i="16"/>
  <c r="AB46" i="16"/>
  <c r="AF46" i="16"/>
  <c r="AJ46" i="16"/>
  <c r="AN46" i="16"/>
  <c r="BA44" i="16"/>
  <c r="AS46" i="16"/>
  <c r="BI46" i="16"/>
  <c r="BE44" i="16"/>
  <c r="AW46" i="16"/>
  <c r="AS44" i="16"/>
  <c r="BI44" i="16"/>
  <c r="BA46" i="16"/>
  <c r="AW44" i="16"/>
  <c r="BE46" i="16"/>
  <c r="AT44" i="16"/>
  <c r="AX44" i="16"/>
  <c r="BB44" i="16"/>
  <c r="BF44" i="16"/>
  <c r="BJ44" i="16"/>
  <c r="AT46" i="16"/>
  <c r="AX46" i="16"/>
  <c r="BB46" i="16"/>
  <c r="BF46" i="16"/>
  <c r="BJ46" i="16"/>
  <c r="CE46" i="16"/>
  <c r="AQ44" i="16"/>
  <c r="AU44" i="16"/>
  <c r="AY44" i="16"/>
  <c r="BC44" i="16"/>
  <c r="BG44" i="16"/>
  <c r="AQ46" i="16"/>
  <c r="AU46" i="16"/>
  <c r="AY46" i="16"/>
  <c r="BC46" i="16"/>
  <c r="BG46" i="16"/>
  <c r="O48" i="16"/>
  <c r="CI46" i="16"/>
  <c r="AR44" i="16"/>
  <c r="AV44" i="16"/>
  <c r="AZ44" i="16"/>
  <c r="BD44" i="16"/>
  <c r="BH44" i="16"/>
  <c r="AR46" i="16"/>
  <c r="AV46" i="16"/>
  <c r="AZ46" i="16"/>
  <c r="BD46" i="16"/>
  <c r="BH46" i="16"/>
  <c r="BU44" i="16"/>
  <c r="BM46" i="16"/>
  <c r="CC46" i="16"/>
  <c r="BY44" i="16"/>
  <c r="BQ46" i="16"/>
  <c r="BM44" i="16"/>
  <c r="CC44" i="16"/>
  <c r="BU46" i="16"/>
  <c r="BQ44" i="16"/>
  <c r="BY46" i="16"/>
  <c r="BN44" i="16"/>
  <c r="BR44" i="16"/>
  <c r="BV44" i="16"/>
  <c r="BZ44" i="16"/>
  <c r="CD44" i="16"/>
  <c r="BN46" i="16"/>
  <c r="BR46" i="16"/>
  <c r="BV46" i="16"/>
  <c r="BZ46" i="16"/>
  <c r="CD46" i="16"/>
  <c r="CM44" i="16"/>
  <c r="BK44" i="16"/>
  <c r="BO44" i="16"/>
  <c r="BS44" i="16"/>
  <c r="BW44" i="16"/>
  <c r="CA44" i="16"/>
  <c r="BK46" i="16"/>
  <c r="BO46" i="16"/>
  <c r="BS46" i="16"/>
  <c r="BW46" i="16"/>
  <c r="CA46" i="16"/>
  <c r="BL44" i="16"/>
  <c r="BP44" i="16"/>
  <c r="BT44" i="16"/>
  <c r="BX44" i="16"/>
  <c r="CB44" i="16"/>
  <c r="BL46" i="16"/>
  <c r="BP46" i="16"/>
  <c r="BT46" i="16"/>
  <c r="BX46" i="16"/>
  <c r="CB46" i="16"/>
  <c r="CE44" i="16"/>
  <c r="CU44" i="16"/>
  <c r="CM46" i="16"/>
  <c r="CI44" i="16"/>
  <c r="CQ46" i="16"/>
  <c r="CQ45" i="16" s="1"/>
  <c r="CF44" i="16"/>
  <c r="CJ44" i="16"/>
  <c r="CN44" i="16"/>
  <c r="CR44" i="16"/>
  <c r="CV44" i="16"/>
  <c r="CF46" i="16"/>
  <c r="CJ46" i="16"/>
  <c r="CN46" i="16"/>
  <c r="CR46" i="16"/>
  <c r="S48" i="16"/>
  <c r="CG44" i="16"/>
  <c r="CK44" i="16"/>
  <c r="CO44" i="16"/>
  <c r="CS44" i="16"/>
  <c r="CW44" i="16"/>
  <c r="CG46" i="16"/>
  <c r="CK46" i="16"/>
  <c r="CO46" i="16"/>
  <c r="CS46" i="16"/>
  <c r="CW46" i="16"/>
  <c r="P48" i="16"/>
  <c r="T48" i="16"/>
  <c r="CH44" i="16"/>
  <c r="CL44" i="16"/>
  <c r="CP44" i="16"/>
  <c r="CT44" i="16"/>
  <c r="CX44" i="16"/>
  <c r="CH46" i="16"/>
  <c r="CL46" i="16"/>
  <c r="CP46" i="16"/>
  <c r="CT46" i="16"/>
  <c r="CX46" i="16"/>
  <c r="DB12" i="15"/>
  <c r="CI23" i="15"/>
  <c r="CQ23" i="15"/>
  <c r="CE25" i="15"/>
  <c r="CE26" i="15" s="1"/>
  <c r="CM25" i="15"/>
  <c r="CM24" i="15" s="1"/>
  <c r="CU25" i="15"/>
  <c r="CE27" i="15"/>
  <c r="CM27" i="15"/>
  <c r="CQ27" i="15"/>
  <c r="CJ23" i="15"/>
  <c r="CR23" i="15"/>
  <c r="CF25" i="15"/>
  <c r="CN25" i="15"/>
  <c r="CV25" i="15"/>
  <c r="CV24" i="15" s="1"/>
  <c r="CJ27" i="15"/>
  <c r="CV27" i="15"/>
  <c r="CG23" i="15"/>
  <c r="CK23" i="15"/>
  <c r="CO23" i="15"/>
  <c r="CS23" i="15"/>
  <c r="CW23" i="15"/>
  <c r="CG25" i="15"/>
  <c r="CK25" i="15"/>
  <c r="CO25" i="15"/>
  <c r="CS25" i="15"/>
  <c r="CW25" i="15"/>
  <c r="CU23" i="15"/>
  <c r="CI25" i="15"/>
  <c r="CF23" i="15"/>
  <c r="CN23" i="15"/>
  <c r="CR25" i="15"/>
  <c r="CH23" i="15"/>
  <c r="CL23" i="15"/>
  <c r="CP23" i="15"/>
  <c r="CT23" i="15"/>
  <c r="CX23" i="15"/>
  <c r="CH25" i="15"/>
  <c r="CL25" i="15"/>
  <c r="CP25" i="15"/>
  <c r="CT25" i="15"/>
  <c r="CX25" i="15"/>
  <c r="BV23" i="15"/>
  <c r="BZ23" i="15"/>
  <c r="CD23" i="15"/>
  <c r="BV25" i="15"/>
  <c r="BZ25" i="15"/>
  <c r="CD25" i="15"/>
  <c r="BW23" i="15"/>
  <c r="CA23" i="15"/>
  <c r="CC24" i="15"/>
  <c r="BW25" i="15"/>
  <c r="CA25" i="15"/>
  <c r="BK23" i="15"/>
  <c r="BO23" i="15"/>
  <c r="BS23" i="15"/>
  <c r="BK25" i="15"/>
  <c r="BO25" i="15"/>
  <c r="BS25" i="15"/>
  <c r="BL23" i="15"/>
  <c r="BP23" i="15"/>
  <c r="BT23" i="15"/>
  <c r="BL25" i="15"/>
  <c r="BP25" i="15"/>
  <c r="BT25" i="15"/>
  <c r="BA23" i="15"/>
  <c r="BE23" i="15"/>
  <c r="BI23" i="15"/>
  <c r="BA25" i="15"/>
  <c r="BE25" i="15"/>
  <c r="BI25" i="15"/>
  <c r="BB23" i="15"/>
  <c r="BF23" i="15"/>
  <c r="BJ23" i="15"/>
  <c r="BB25" i="15"/>
  <c r="BF25" i="15"/>
  <c r="BJ25" i="15"/>
  <c r="AS23" i="15"/>
  <c r="AW23" i="15"/>
  <c r="AQ24" i="15"/>
  <c r="AU24" i="15"/>
  <c r="AS25" i="15"/>
  <c r="AW25" i="15"/>
  <c r="AT23" i="15"/>
  <c r="AX23" i="15"/>
  <c r="AT25" i="15"/>
  <c r="AX25" i="15"/>
  <c r="AR23" i="15"/>
  <c r="AV23" i="15"/>
  <c r="AZ23" i="15"/>
  <c r="AR25" i="15"/>
  <c r="AV25" i="15"/>
  <c r="AZ25" i="15"/>
  <c r="AG23" i="15"/>
  <c r="AK23" i="15"/>
  <c r="AO23" i="15"/>
  <c r="AM24" i="15"/>
  <c r="AG25" i="15"/>
  <c r="AK25" i="15"/>
  <c r="AO25" i="15"/>
  <c r="AH23" i="15"/>
  <c r="AL23" i="15"/>
  <c r="AP23" i="15"/>
  <c r="AH25" i="15"/>
  <c r="AL25" i="15"/>
  <c r="AP25" i="15"/>
  <c r="Q48" i="16"/>
  <c r="U48" i="16"/>
  <c r="N48" i="16"/>
  <c r="R48" i="16"/>
  <c r="V48" i="16"/>
  <c r="M44" i="16"/>
  <c r="Q44" i="16"/>
  <c r="U44" i="16"/>
  <c r="M46" i="16"/>
  <c r="Q46" i="16"/>
  <c r="U46" i="16"/>
  <c r="N44" i="16"/>
  <c r="R44" i="16"/>
  <c r="V44" i="16"/>
  <c r="N46" i="16"/>
  <c r="R46" i="16"/>
  <c r="V46" i="16"/>
  <c r="O44" i="16"/>
  <c r="S44" i="16"/>
  <c r="O46" i="16"/>
  <c r="S46" i="16"/>
  <c r="P44" i="16"/>
  <c r="T44" i="16"/>
  <c r="P46" i="16"/>
  <c r="T46" i="16"/>
  <c r="Z23" i="15"/>
  <c r="AD23" i="15"/>
  <c r="X24" i="15"/>
  <c r="AB24" i="15"/>
  <c r="AF24" i="15"/>
  <c r="Z25" i="15"/>
  <c r="AD25" i="15"/>
  <c r="W23" i="15"/>
  <c r="AA23" i="15"/>
  <c r="AE23" i="15"/>
  <c r="W25" i="15"/>
  <c r="AA25" i="15"/>
  <c r="AE25" i="15"/>
  <c r="O23" i="15"/>
  <c r="S23" i="15"/>
  <c r="U24" i="15"/>
  <c r="O25" i="15"/>
  <c r="S25" i="15"/>
  <c r="P23" i="15"/>
  <c r="T23" i="15"/>
  <c r="P25" i="15"/>
  <c r="T25" i="15"/>
  <c r="I189" i="19"/>
  <c r="D189" i="19"/>
  <c r="D190" i="19"/>
  <c r="F190" i="19"/>
  <c r="E190" i="19"/>
  <c r="F189" i="19"/>
  <c r="E189" i="19"/>
  <c r="L21" i="18"/>
  <c r="K21" i="18"/>
  <c r="J21" i="18"/>
  <c r="I21" i="18"/>
  <c r="H21" i="18"/>
  <c r="G21" i="18"/>
  <c r="F21" i="18"/>
  <c r="E21" i="18"/>
  <c r="D21" i="18"/>
  <c r="C21" i="18"/>
  <c r="GW12" i="18"/>
  <c r="M10" i="17"/>
  <c r="E172" i="19" s="1"/>
  <c r="O10" i="17"/>
  <c r="Q10" i="17"/>
  <c r="D172" i="19" s="1"/>
  <c r="M11" i="17"/>
  <c r="O11" i="17"/>
  <c r="Q11" i="17"/>
  <c r="D173" i="19" s="1"/>
  <c r="M12" i="17"/>
  <c r="E174" i="19" s="1"/>
  <c r="O12" i="17"/>
  <c r="Q12" i="17"/>
  <c r="D174" i="19" s="1"/>
  <c r="M13" i="17"/>
  <c r="O13" i="17"/>
  <c r="F175" i="19" s="1"/>
  <c r="Q13" i="17"/>
  <c r="D175" i="19" s="1"/>
  <c r="M14" i="17"/>
  <c r="E176" i="19" s="1"/>
  <c r="O14" i="17"/>
  <c r="Q14" i="17"/>
  <c r="D176" i="19" s="1"/>
  <c r="M15" i="17"/>
  <c r="O15" i="17"/>
  <c r="Q15" i="17"/>
  <c r="D177" i="19" s="1"/>
  <c r="M16" i="17"/>
  <c r="E178" i="19" s="1"/>
  <c r="O16" i="17"/>
  <c r="F178" i="19" s="1"/>
  <c r="Q16" i="17"/>
  <c r="D178" i="19" s="1"/>
  <c r="Q9" i="17"/>
  <c r="D171" i="19" s="1"/>
  <c r="O9" i="17"/>
  <c r="F171" i="19" s="1"/>
  <c r="M9" i="17"/>
  <c r="E171" i="19" s="1"/>
  <c r="R24" i="15" l="1"/>
  <c r="BH24" i="15"/>
  <c r="BQ24" i="15"/>
  <c r="BG26" i="15"/>
  <c r="AN26" i="15"/>
  <c r="BD26" i="15"/>
  <c r="AC47" i="16"/>
  <c r="AI26" i="15"/>
  <c r="BN24" i="15"/>
  <c r="AJ24" i="15"/>
  <c r="BM24" i="15"/>
  <c r="N24" i="15"/>
  <c r="BU24" i="15"/>
  <c r="BN26" i="15"/>
  <c r="AJ26" i="15"/>
  <c r="BM26" i="15"/>
  <c r="AY24" i="15"/>
  <c r="Q24" i="15"/>
  <c r="AC24" i="15"/>
  <c r="N26" i="15"/>
  <c r="V24" i="15"/>
  <c r="EQ43" i="18"/>
  <c r="DK45" i="18"/>
  <c r="CB24" i="15"/>
  <c r="AC26" i="15"/>
  <c r="AY26" i="15"/>
  <c r="AI24" i="15"/>
  <c r="BG24" i="15"/>
  <c r="BR24" i="15"/>
  <c r="BX24" i="15"/>
  <c r="CM26" i="15"/>
  <c r="M24" i="15"/>
  <c r="BD24" i="15"/>
  <c r="V26" i="15"/>
  <c r="N15" i="17"/>
  <c r="G177" i="19" s="1"/>
  <c r="N14" i="17"/>
  <c r="G176" i="19" s="1"/>
  <c r="N10" i="17"/>
  <c r="G172" i="19" s="1"/>
  <c r="CQ47" i="16"/>
  <c r="BY26" i="15"/>
  <c r="Q26" i="15"/>
  <c r="P14" i="17"/>
  <c r="CQ43" i="18"/>
  <c r="BC26" i="15"/>
  <c r="F186" i="19"/>
  <c r="GU21" i="18"/>
  <c r="GY21" i="18"/>
  <c r="GW21" i="18"/>
  <c r="F187" i="19" s="1"/>
  <c r="FU43" i="18"/>
  <c r="DC43" i="18"/>
  <c r="BC43" i="18"/>
  <c r="CM47" i="16"/>
  <c r="N12" i="17"/>
  <c r="G174" i="19" s="1"/>
  <c r="BW43" i="18"/>
  <c r="AI43" i="18"/>
  <c r="GU12" i="18"/>
  <c r="GY12" i="18"/>
  <c r="AD45" i="18"/>
  <c r="AD43" i="18"/>
  <c r="AK45" i="18"/>
  <c r="AK43" i="18"/>
  <c r="AE45" i="18"/>
  <c r="AE43" i="18"/>
  <c r="AG45" i="18"/>
  <c r="AG43" i="18"/>
  <c r="AB45" i="18"/>
  <c r="AB43" i="18"/>
  <c r="AP45" i="18"/>
  <c r="AP43" i="18"/>
  <c r="Z45" i="18"/>
  <c r="Z43" i="18"/>
  <c r="AN45" i="18"/>
  <c r="AN43" i="18"/>
  <c r="X45" i="18"/>
  <c r="X43" i="18"/>
  <c r="AM45" i="18"/>
  <c r="AM43" i="18"/>
  <c r="AL45" i="18"/>
  <c r="AL43" i="18"/>
  <c r="AC45" i="18"/>
  <c r="AC43" i="18"/>
  <c r="AJ45" i="18"/>
  <c r="AJ43" i="18"/>
  <c r="AA45" i="18"/>
  <c r="AA43" i="18"/>
  <c r="W45" i="18"/>
  <c r="W43" i="18"/>
  <c r="AH45" i="18"/>
  <c r="AH43" i="18"/>
  <c r="AO45" i="18"/>
  <c r="AO43" i="18"/>
  <c r="Y45" i="18"/>
  <c r="Y43" i="18"/>
  <c r="AF45" i="18"/>
  <c r="AF43" i="18"/>
  <c r="AX45" i="18"/>
  <c r="AX43" i="18"/>
  <c r="BE45" i="18"/>
  <c r="BE43" i="18"/>
  <c r="AV45" i="18"/>
  <c r="AV43" i="18"/>
  <c r="AY45" i="18"/>
  <c r="AY43" i="18"/>
  <c r="BJ45" i="18"/>
  <c r="BJ43" i="18"/>
  <c r="AT45" i="18"/>
  <c r="AT43" i="18"/>
  <c r="BA45" i="18"/>
  <c r="BA43" i="18"/>
  <c r="BH45" i="18"/>
  <c r="BH43" i="18"/>
  <c r="AR45" i="18"/>
  <c r="AR43" i="18"/>
  <c r="BG45" i="18"/>
  <c r="BG43" i="18"/>
  <c r="BF45" i="18"/>
  <c r="BF43" i="18"/>
  <c r="AW45" i="18"/>
  <c r="AW43" i="18"/>
  <c r="BD45" i="18"/>
  <c r="BD43" i="18"/>
  <c r="AU45" i="18"/>
  <c r="AU43" i="18"/>
  <c r="AQ45" i="18"/>
  <c r="AQ43" i="18"/>
  <c r="BB45" i="18"/>
  <c r="BB43" i="18"/>
  <c r="BI45" i="18"/>
  <c r="BI43" i="18"/>
  <c r="AS45" i="18"/>
  <c r="AS43" i="18"/>
  <c r="AZ45" i="18"/>
  <c r="AZ43" i="18"/>
  <c r="BR45" i="18"/>
  <c r="BR43" i="18"/>
  <c r="BY45" i="18"/>
  <c r="BY43" i="18"/>
  <c r="BP45" i="18"/>
  <c r="BP43" i="18"/>
  <c r="BS45" i="18"/>
  <c r="BS43" i="18"/>
  <c r="CD45" i="18"/>
  <c r="CD43" i="18"/>
  <c r="BN45" i="18"/>
  <c r="BN43" i="18"/>
  <c r="BU45" i="18"/>
  <c r="BU43" i="18"/>
  <c r="CB45" i="18"/>
  <c r="CB43" i="18"/>
  <c r="BL45" i="18"/>
  <c r="BL43" i="18"/>
  <c r="CA45" i="18"/>
  <c r="CA43" i="18"/>
  <c r="BZ45" i="18"/>
  <c r="BZ43" i="18"/>
  <c r="BQ45" i="18"/>
  <c r="BQ43" i="18"/>
  <c r="BX45" i="18"/>
  <c r="BX43" i="18"/>
  <c r="BO45" i="18"/>
  <c r="BO43" i="18"/>
  <c r="BK45" i="18"/>
  <c r="BK43" i="18"/>
  <c r="BV45" i="18"/>
  <c r="BV43" i="18"/>
  <c r="CC45" i="18"/>
  <c r="CC43" i="18"/>
  <c r="BM45" i="18"/>
  <c r="BM43" i="18"/>
  <c r="BT45" i="18"/>
  <c r="BT43" i="18"/>
  <c r="CL45" i="18"/>
  <c r="CL43" i="18"/>
  <c r="CS45" i="18"/>
  <c r="CS43" i="18"/>
  <c r="CJ45" i="18"/>
  <c r="CJ43" i="18"/>
  <c r="CM45" i="18"/>
  <c r="CM43" i="18"/>
  <c r="CX45" i="18"/>
  <c r="CX43" i="18"/>
  <c r="CH45" i="18"/>
  <c r="CH43" i="18"/>
  <c r="CO45" i="18"/>
  <c r="CO43" i="18"/>
  <c r="CV45" i="18"/>
  <c r="CV43" i="18"/>
  <c r="CF45" i="18"/>
  <c r="CF43" i="18"/>
  <c r="CU45" i="18"/>
  <c r="CU43" i="18"/>
  <c r="CT45" i="18"/>
  <c r="CT43" i="18"/>
  <c r="CK45" i="18"/>
  <c r="CK43" i="18"/>
  <c r="CR45" i="18"/>
  <c r="CR43" i="18"/>
  <c r="CI45" i="18"/>
  <c r="CI43" i="18"/>
  <c r="CE45" i="18"/>
  <c r="CE43" i="18"/>
  <c r="DG45" i="18"/>
  <c r="CP45" i="18"/>
  <c r="CP43" i="18"/>
  <c r="CW45" i="18"/>
  <c r="CW43" i="18"/>
  <c r="CG45" i="18"/>
  <c r="CG43" i="18"/>
  <c r="CN45" i="18"/>
  <c r="CN43" i="18"/>
  <c r="DF45" i="18"/>
  <c r="DF43" i="18"/>
  <c r="DM45" i="18"/>
  <c r="DM43" i="18"/>
  <c r="DD45" i="18"/>
  <c r="DD43" i="18"/>
  <c r="DO45" i="18"/>
  <c r="DO43" i="18"/>
  <c r="DR45" i="18"/>
  <c r="DR43" i="18"/>
  <c r="DB45" i="18"/>
  <c r="DB43" i="18"/>
  <c r="DI45" i="18"/>
  <c r="DI43" i="18"/>
  <c r="DP45" i="18"/>
  <c r="DP43" i="18"/>
  <c r="CZ45" i="18"/>
  <c r="CZ43" i="18"/>
  <c r="CY45" i="18"/>
  <c r="CY43" i="18"/>
  <c r="DN45" i="18"/>
  <c r="DN43" i="18"/>
  <c r="DE45" i="18"/>
  <c r="DE43" i="18"/>
  <c r="DL45" i="18"/>
  <c r="DL43" i="18"/>
  <c r="DJ45" i="18"/>
  <c r="DJ43" i="18"/>
  <c r="DQ45" i="18"/>
  <c r="DQ43" i="18"/>
  <c r="DA45" i="18"/>
  <c r="DA43" i="18"/>
  <c r="DH45" i="18"/>
  <c r="DH43" i="18"/>
  <c r="DZ45" i="18"/>
  <c r="DZ43" i="18"/>
  <c r="EG45" i="18"/>
  <c r="EG43" i="18"/>
  <c r="DX45" i="18"/>
  <c r="DX43" i="18"/>
  <c r="EE45" i="18"/>
  <c r="EE43" i="18"/>
  <c r="EL45" i="18"/>
  <c r="EL43" i="18"/>
  <c r="DV45" i="18"/>
  <c r="DV43" i="18"/>
  <c r="EC45" i="18"/>
  <c r="EC43" i="18"/>
  <c r="EJ45" i="18"/>
  <c r="EJ43" i="18"/>
  <c r="DT45" i="18"/>
  <c r="DT43" i="18"/>
  <c r="EA45" i="18"/>
  <c r="EA43" i="18"/>
  <c r="EH45" i="18"/>
  <c r="EH43" i="18"/>
  <c r="DY45" i="18"/>
  <c r="DY43" i="18"/>
  <c r="EF45" i="18"/>
  <c r="EF43" i="18"/>
  <c r="DW45" i="18"/>
  <c r="DW43" i="18"/>
  <c r="EU45" i="18"/>
  <c r="ED45" i="18"/>
  <c r="ED43" i="18"/>
  <c r="EK45" i="18"/>
  <c r="EK43" i="18"/>
  <c r="DU45" i="18"/>
  <c r="DU43" i="18"/>
  <c r="EB45" i="18"/>
  <c r="EB43" i="18"/>
  <c r="EI45" i="18"/>
  <c r="EI43" i="18"/>
  <c r="DS45" i="18"/>
  <c r="DS43" i="18"/>
  <c r="ET45" i="18"/>
  <c r="ET43" i="18"/>
  <c r="FA45" i="18"/>
  <c r="FA43" i="18"/>
  <c r="ER45" i="18"/>
  <c r="ER43" i="18"/>
  <c r="FC45" i="18"/>
  <c r="FC43" i="18"/>
  <c r="FF45" i="18"/>
  <c r="FF43" i="18"/>
  <c r="EP45" i="18"/>
  <c r="EP43" i="18"/>
  <c r="EW45" i="18"/>
  <c r="EW43" i="18"/>
  <c r="FD45" i="18"/>
  <c r="FD43" i="18"/>
  <c r="EN45" i="18"/>
  <c r="EN43" i="18"/>
  <c r="EM45" i="18"/>
  <c r="EM43" i="18"/>
  <c r="FB45" i="18"/>
  <c r="FB43" i="18"/>
  <c r="ES45" i="18"/>
  <c r="ES43" i="18"/>
  <c r="EZ45" i="18"/>
  <c r="EZ43" i="18"/>
  <c r="EX45" i="18"/>
  <c r="EX43" i="18"/>
  <c r="FE45" i="18"/>
  <c r="FE43" i="18"/>
  <c r="EO45" i="18"/>
  <c r="EO43" i="18"/>
  <c r="EV45" i="18"/>
  <c r="EV43" i="18"/>
  <c r="FT45" i="18"/>
  <c r="FT43" i="18"/>
  <c r="FK45" i="18"/>
  <c r="FK43" i="18"/>
  <c r="FV45" i="18"/>
  <c r="FV43" i="18"/>
  <c r="FY43" i="18"/>
  <c r="GG45" i="18"/>
  <c r="FP45" i="18"/>
  <c r="FP43" i="18"/>
  <c r="FW45" i="18"/>
  <c r="FW43" i="18"/>
  <c r="FG45" i="18"/>
  <c r="FG43" i="18"/>
  <c r="FR45" i="18"/>
  <c r="FR43" i="18"/>
  <c r="FI43" i="18"/>
  <c r="FL45" i="18"/>
  <c r="FL43" i="18"/>
  <c r="FS45" i="18"/>
  <c r="FS43" i="18"/>
  <c r="FN45" i="18"/>
  <c r="FN43" i="18"/>
  <c r="FX45" i="18"/>
  <c r="FX43" i="18"/>
  <c r="FH45" i="18"/>
  <c r="FH43" i="18"/>
  <c r="FO45" i="18"/>
  <c r="FO43" i="18"/>
  <c r="FZ45" i="18"/>
  <c r="FZ43" i="18"/>
  <c r="FJ45" i="18"/>
  <c r="FJ43" i="18"/>
  <c r="FQ45" i="18"/>
  <c r="FQ43" i="18"/>
  <c r="GN45" i="18"/>
  <c r="GN43" i="18"/>
  <c r="GE45" i="18"/>
  <c r="GE43" i="18"/>
  <c r="GP45" i="18"/>
  <c r="GP43" i="18"/>
  <c r="GO45" i="18"/>
  <c r="GO43" i="18"/>
  <c r="GK45" i="18"/>
  <c r="GK43" i="18"/>
  <c r="GJ45" i="18"/>
  <c r="GJ43" i="18"/>
  <c r="GQ45" i="18"/>
  <c r="GQ43" i="18"/>
  <c r="GA45" i="18"/>
  <c r="GA43" i="18"/>
  <c r="GL45" i="18"/>
  <c r="GL43" i="18"/>
  <c r="GS45" i="18"/>
  <c r="GS43" i="18"/>
  <c r="GF45" i="18"/>
  <c r="GF43" i="18"/>
  <c r="GM45" i="18"/>
  <c r="GM43" i="18"/>
  <c r="GH45" i="18"/>
  <c r="GH43" i="18"/>
  <c r="GC45" i="18"/>
  <c r="GC43" i="18"/>
  <c r="GR45" i="18"/>
  <c r="GR43" i="18"/>
  <c r="GB45" i="18"/>
  <c r="GB43" i="18"/>
  <c r="GI45" i="18"/>
  <c r="GI43" i="18"/>
  <c r="GT45" i="18"/>
  <c r="GT43" i="18"/>
  <c r="GD45" i="18"/>
  <c r="GD43" i="18"/>
  <c r="R45" i="18"/>
  <c r="R43" i="18"/>
  <c r="N45" i="18"/>
  <c r="N43" i="18"/>
  <c r="U45" i="18"/>
  <c r="U43" i="18"/>
  <c r="Q45" i="18"/>
  <c r="Q43" i="18"/>
  <c r="T45" i="18"/>
  <c r="T43" i="18"/>
  <c r="S45" i="18"/>
  <c r="S43" i="18"/>
  <c r="V45" i="18"/>
  <c r="V43" i="18"/>
  <c r="M45" i="18"/>
  <c r="M43" i="18"/>
  <c r="P45" i="18"/>
  <c r="P43" i="18"/>
  <c r="O45" i="18"/>
  <c r="O43" i="18"/>
  <c r="AJ47" i="16"/>
  <c r="AJ45" i="16"/>
  <c r="AA47" i="16"/>
  <c r="AA45" i="16"/>
  <c r="AL47" i="16"/>
  <c r="AL45" i="16"/>
  <c r="AK47" i="16"/>
  <c r="AK45" i="16"/>
  <c r="AG47" i="16"/>
  <c r="AG45" i="16"/>
  <c r="AF47" i="16"/>
  <c r="AF45" i="16"/>
  <c r="AM47" i="16"/>
  <c r="AM45" i="16"/>
  <c r="W47" i="16"/>
  <c r="W45" i="16"/>
  <c r="AH47" i="16"/>
  <c r="AH45" i="16"/>
  <c r="AO47" i="16"/>
  <c r="AO45" i="16"/>
  <c r="AB47" i="16"/>
  <c r="AB45" i="16"/>
  <c r="AI47" i="16"/>
  <c r="AI45" i="16"/>
  <c r="AD47" i="16"/>
  <c r="AD45" i="16"/>
  <c r="Y47" i="16"/>
  <c r="Y45" i="16"/>
  <c r="AN47" i="16"/>
  <c r="AN45" i="16"/>
  <c r="X47" i="16"/>
  <c r="X45" i="16"/>
  <c r="AE47" i="16"/>
  <c r="AE45" i="16"/>
  <c r="AP47" i="16"/>
  <c r="AP45" i="16"/>
  <c r="Z47" i="16"/>
  <c r="Z45" i="16"/>
  <c r="BH47" i="16"/>
  <c r="BH45" i="16"/>
  <c r="AR47" i="16"/>
  <c r="AR45" i="16"/>
  <c r="BG47" i="16"/>
  <c r="BG45" i="16"/>
  <c r="AQ47" i="16"/>
  <c r="AQ45" i="16"/>
  <c r="BF47" i="16"/>
  <c r="BF45" i="16"/>
  <c r="AS45" i="16"/>
  <c r="AS47" i="16"/>
  <c r="BD47" i="16"/>
  <c r="BD45" i="16"/>
  <c r="BC47" i="16"/>
  <c r="BC45" i="16"/>
  <c r="BB47" i="16"/>
  <c r="BB45" i="16"/>
  <c r="AW47" i="16"/>
  <c r="AW45" i="16"/>
  <c r="BA47" i="16"/>
  <c r="BA45" i="16"/>
  <c r="AZ47" i="16"/>
  <c r="AZ45" i="16"/>
  <c r="AY47" i="16"/>
  <c r="AY45" i="16"/>
  <c r="AX47" i="16"/>
  <c r="AX45" i="16"/>
  <c r="BE47" i="16"/>
  <c r="BE45" i="16"/>
  <c r="AV47" i="16"/>
  <c r="AV45" i="16"/>
  <c r="AU47" i="16"/>
  <c r="AU45" i="16"/>
  <c r="BJ47" i="16"/>
  <c r="BJ45" i="16"/>
  <c r="AT47" i="16"/>
  <c r="AT45" i="16"/>
  <c r="BI47" i="16"/>
  <c r="BI45" i="16"/>
  <c r="BT47" i="16"/>
  <c r="BT45" i="16"/>
  <c r="CA47" i="16"/>
  <c r="CA45" i="16"/>
  <c r="BK47" i="16"/>
  <c r="BK45" i="16"/>
  <c r="BZ47" i="16"/>
  <c r="BZ45" i="16"/>
  <c r="BM45" i="16"/>
  <c r="BM47" i="16"/>
  <c r="BP47" i="16"/>
  <c r="BP45" i="16"/>
  <c r="BW47" i="16"/>
  <c r="BW45" i="16"/>
  <c r="BV47" i="16"/>
  <c r="BV45" i="16"/>
  <c r="BQ47" i="16"/>
  <c r="BQ45" i="16"/>
  <c r="BU47" i="16"/>
  <c r="BU45" i="16"/>
  <c r="CB47" i="16"/>
  <c r="CB45" i="16"/>
  <c r="BL47" i="16"/>
  <c r="BL45" i="16"/>
  <c r="BS47" i="16"/>
  <c r="BS45" i="16"/>
  <c r="BR47" i="16"/>
  <c r="BR45" i="16"/>
  <c r="BY47" i="16"/>
  <c r="BY45" i="16"/>
  <c r="BX47" i="16"/>
  <c r="BX45" i="16"/>
  <c r="BO47" i="16"/>
  <c r="BO45" i="16"/>
  <c r="CD47" i="16"/>
  <c r="CD45" i="16"/>
  <c r="BN47" i="16"/>
  <c r="BN45" i="16"/>
  <c r="CC47" i="16"/>
  <c r="CC45" i="16"/>
  <c r="CX47" i="16"/>
  <c r="CX45" i="16"/>
  <c r="CW47" i="16"/>
  <c r="CW45" i="16"/>
  <c r="CI47" i="16"/>
  <c r="CI45" i="16"/>
  <c r="CJ47" i="16"/>
  <c r="CJ45" i="16"/>
  <c r="CM45" i="16"/>
  <c r="CH47" i="16"/>
  <c r="CH45" i="16"/>
  <c r="CG47" i="16"/>
  <c r="CG45" i="16"/>
  <c r="CN47" i="16"/>
  <c r="CN45" i="16"/>
  <c r="CE45" i="16"/>
  <c r="CE47" i="16"/>
  <c r="CT47" i="16"/>
  <c r="CT45" i="16"/>
  <c r="CS47" i="16"/>
  <c r="CS45" i="16"/>
  <c r="CP47" i="16"/>
  <c r="CP45" i="16"/>
  <c r="CO47" i="16"/>
  <c r="CO45" i="16"/>
  <c r="CV47" i="16"/>
  <c r="CV45" i="16"/>
  <c r="CF47" i="16"/>
  <c r="CF45" i="16"/>
  <c r="CL47" i="16"/>
  <c r="CL45" i="16"/>
  <c r="CK47" i="16"/>
  <c r="CK45" i="16"/>
  <c r="CR47" i="16"/>
  <c r="CR45" i="16"/>
  <c r="CU47" i="16"/>
  <c r="CU45" i="16"/>
  <c r="CU26" i="15"/>
  <c r="CU24" i="15"/>
  <c r="CO26" i="15"/>
  <c r="CO24" i="15"/>
  <c r="CR26" i="15"/>
  <c r="CR24" i="15"/>
  <c r="CQ26" i="15"/>
  <c r="CQ24" i="15"/>
  <c r="CN24" i="15"/>
  <c r="CN26" i="15"/>
  <c r="CJ26" i="15"/>
  <c r="CJ24" i="15"/>
  <c r="CI26" i="15"/>
  <c r="CI24" i="15"/>
  <c r="CL26" i="15"/>
  <c r="CL24" i="15"/>
  <c r="CF26" i="15"/>
  <c r="CF24" i="15"/>
  <c r="CW26" i="15"/>
  <c r="CW24" i="15"/>
  <c r="CG26" i="15"/>
  <c r="CG24" i="15"/>
  <c r="CV26" i="15"/>
  <c r="CE24" i="15"/>
  <c r="CT26" i="15"/>
  <c r="CT24" i="15"/>
  <c r="CP26" i="15"/>
  <c r="CP24" i="15"/>
  <c r="CK26" i="15"/>
  <c r="CK24" i="15"/>
  <c r="CX26" i="15"/>
  <c r="CX24" i="15"/>
  <c r="CH26" i="15"/>
  <c r="CH24" i="15"/>
  <c r="CS26" i="15"/>
  <c r="CS24" i="15"/>
  <c r="CD26" i="15"/>
  <c r="CD24" i="15"/>
  <c r="CA26" i="15"/>
  <c r="CA24" i="15"/>
  <c r="BZ26" i="15"/>
  <c r="BZ24" i="15"/>
  <c r="BW26" i="15"/>
  <c r="BW24" i="15"/>
  <c r="BV26" i="15"/>
  <c r="BV24" i="15"/>
  <c r="BT26" i="15"/>
  <c r="BT24" i="15"/>
  <c r="BS26" i="15"/>
  <c r="BS24" i="15"/>
  <c r="BP26" i="15"/>
  <c r="BP24" i="15"/>
  <c r="BO26" i="15"/>
  <c r="BO24" i="15"/>
  <c r="BL26" i="15"/>
  <c r="BL24" i="15"/>
  <c r="BK26" i="15"/>
  <c r="BK24" i="15"/>
  <c r="BJ26" i="15"/>
  <c r="BJ24" i="15"/>
  <c r="BI26" i="15"/>
  <c r="BI24" i="15"/>
  <c r="BF26" i="15"/>
  <c r="BF24" i="15"/>
  <c r="BE26" i="15"/>
  <c r="BE24" i="15"/>
  <c r="BB26" i="15"/>
  <c r="BB24" i="15"/>
  <c r="BA26" i="15"/>
  <c r="BA24" i="15"/>
  <c r="AT26" i="15"/>
  <c r="AT24" i="15"/>
  <c r="AZ26" i="15"/>
  <c r="AZ24" i="15"/>
  <c r="AW26" i="15"/>
  <c r="AW24" i="15"/>
  <c r="AR26" i="15"/>
  <c r="AR24" i="15"/>
  <c r="AV26" i="15"/>
  <c r="AV24" i="15"/>
  <c r="AX26" i="15"/>
  <c r="AX24" i="15"/>
  <c r="AS26" i="15"/>
  <c r="AS24" i="15"/>
  <c r="AP26" i="15"/>
  <c r="AP24" i="15"/>
  <c r="AK26" i="15"/>
  <c r="AK24" i="15"/>
  <c r="AO26" i="15"/>
  <c r="AO24" i="15"/>
  <c r="AL26" i="15"/>
  <c r="AL24" i="15"/>
  <c r="AH26" i="15"/>
  <c r="AH24" i="15"/>
  <c r="AG26" i="15"/>
  <c r="AG24" i="15"/>
  <c r="N47" i="16"/>
  <c r="N45" i="16"/>
  <c r="U47" i="16"/>
  <c r="U45" i="16"/>
  <c r="T47" i="16"/>
  <c r="T45" i="16"/>
  <c r="S47" i="16"/>
  <c r="S45" i="16"/>
  <c r="Q47" i="16"/>
  <c r="Q45" i="16"/>
  <c r="P47" i="16"/>
  <c r="P45" i="16"/>
  <c r="O47" i="16"/>
  <c r="O45" i="16"/>
  <c r="V47" i="16"/>
  <c r="V45" i="16"/>
  <c r="M47" i="16"/>
  <c r="M45" i="16"/>
  <c r="R47" i="16"/>
  <c r="R45" i="16"/>
  <c r="AA26" i="15"/>
  <c r="AA24" i="15"/>
  <c r="Z26" i="15"/>
  <c r="Z24" i="15"/>
  <c r="W26" i="15"/>
  <c r="W24" i="15"/>
  <c r="AE26" i="15"/>
  <c r="AE24" i="15"/>
  <c r="AD26" i="15"/>
  <c r="AD24" i="15"/>
  <c r="P26" i="15"/>
  <c r="P24" i="15"/>
  <c r="S26" i="15"/>
  <c r="S24" i="15"/>
  <c r="T26" i="15"/>
  <c r="T24" i="15"/>
  <c r="O26" i="15"/>
  <c r="O24" i="15"/>
  <c r="C190" i="19"/>
  <c r="C189" i="19"/>
  <c r="D186" i="19"/>
  <c r="D187" i="19"/>
  <c r="E187" i="19"/>
  <c r="G190" i="19"/>
  <c r="G189" i="19"/>
  <c r="N11" i="17"/>
  <c r="G173" i="19" s="1"/>
  <c r="C178" i="19"/>
  <c r="N16" i="17"/>
  <c r="G178" i="19" s="1"/>
  <c r="P16" i="17"/>
  <c r="F177" i="19"/>
  <c r="P15" i="17"/>
  <c r="E177" i="19"/>
  <c r="F176" i="19"/>
  <c r="C176" i="19" s="1"/>
  <c r="N13" i="17"/>
  <c r="G175" i="19" s="1"/>
  <c r="E175" i="19"/>
  <c r="C175" i="19" s="1"/>
  <c r="F174" i="19"/>
  <c r="C174" i="19" s="1"/>
  <c r="P12" i="17"/>
  <c r="P11" i="17"/>
  <c r="F173" i="19"/>
  <c r="E173" i="19"/>
  <c r="F172" i="19"/>
  <c r="C172" i="19" s="1"/>
  <c r="H172" i="19" s="1"/>
  <c r="P10" i="17"/>
  <c r="P13" i="17"/>
  <c r="P9" i="17"/>
  <c r="N9" i="17"/>
  <c r="G171" i="19" s="1"/>
  <c r="EV16" i="14"/>
  <c r="EU16" i="14"/>
  <c r="ET16" i="14"/>
  <c r="ES16" i="14"/>
  <c r="ER16" i="14"/>
  <c r="EQ16" i="14"/>
  <c r="EP16" i="14"/>
  <c r="EO16" i="14"/>
  <c r="EN16" i="14"/>
  <c r="EM16" i="14"/>
  <c r="EL16" i="14"/>
  <c r="EK16" i="14"/>
  <c r="EJ16" i="14"/>
  <c r="EI16" i="14"/>
  <c r="EH16" i="14"/>
  <c r="EG16" i="14"/>
  <c r="EF16" i="14"/>
  <c r="EE16" i="14"/>
  <c r="ED16" i="14"/>
  <c r="EC16" i="14"/>
  <c r="EB16" i="14"/>
  <c r="EA16" i="14"/>
  <c r="DZ16" i="14"/>
  <c r="DY16" i="14"/>
  <c r="DX16" i="14"/>
  <c r="DW16" i="14"/>
  <c r="DV16" i="14"/>
  <c r="DU16" i="14"/>
  <c r="DT16" i="14"/>
  <c r="DS16" i="14"/>
  <c r="DR16" i="14"/>
  <c r="DQ16" i="14"/>
  <c r="DP16" i="14"/>
  <c r="DO16" i="14"/>
  <c r="DN16" i="14"/>
  <c r="DM16" i="14"/>
  <c r="DL16" i="14"/>
  <c r="DK16" i="14"/>
  <c r="DJ16" i="14"/>
  <c r="DI16" i="14"/>
  <c r="DH16" i="14"/>
  <c r="DG16" i="14"/>
  <c r="DF16" i="14"/>
  <c r="DE16" i="14"/>
  <c r="DD16" i="14"/>
  <c r="DC16" i="14"/>
  <c r="DB16" i="14"/>
  <c r="DA16" i="14"/>
  <c r="CZ16" i="14"/>
  <c r="CY16" i="14"/>
  <c r="CX16" i="14"/>
  <c r="CW16" i="14"/>
  <c r="CV16" i="14"/>
  <c r="CU16" i="14"/>
  <c r="CT16" i="14"/>
  <c r="CS16" i="14"/>
  <c r="CR16" i="14"/>
  <c r="CQ16" i="14"/>
  <c r="CP16" i="14"/>
  <c r="CO16" i="14"/>
  <c r="CN16" i="14"/>
  <c r="CM16" i="14"/>
  <c r="CL16" i="14"/>
  <c r="CK16" i="14"/>
  <c r="CJ16" i="14"/>
  <c r="CI16" i="14"/>
  <c r="CH16" i="14"/>
  <c r="CG16" i="14"/>
  <c r="CF16" i="14"/>
  <c r="CE16" i="14"/>
  <c r="CD16" i="14"/>
  <c r="CC16" i="14"/>
  <c r="CB16" i="14"/>
  <c r="CA16" i="14"/>
  <c r="BZ16" i="14"/>
  <c r="BY16" i="14"/>
  <c r="BX16" i="14"/>
  <c r="BW16" i="14"/>
  <c r="BV16" i="14"/>
  <c r="BU16" i="14"/>
  <c r="BT16" i="14"/>
  <c r="BS16" i="14"/>
  <c r="BR16" i="14"/>
  <c r="BQ16" i="14"/>
  <c r="BP16" i="14"/>
  <c r="BO16" i="14"/>
  <c r="BN16" i="14"/>
  <c r="BM16" i="14"/>
  <c r="BL16" i="14"/>
  <c r="BK16" i="14"/>
  <c r="BJ16" i="14"/>
  <c r="BI16" i="14"/>
  <c r="BH16" i="14"/>
  <c r="BG16" i="14"/>
  <c r="BF16" i="14"/>
  <c r="BE16" i="14"/>
  <c r="BD16" i="14"/>
  <c r="BC16" i="14"/>
  <c r="BB16" i="14"/>
  <c r="BA16" i="14"/>
  <c r="AZ16" i="14"/>
  <c r="AY16" i="14"/>
  <c r="AX16" i="14"/>
  <c r="AW16" i="14"/>
  <c r="AV16" i="14"/>
  <c r="AU16" i="14"/>
  <c r="AT16" i="14"/>
  <c r="AS16" i="14"/>
  <c r="AR16" i="14"/>
  <c r="AQ16" i="14"/>
  <c r="AP16" i="14"/>
  <c r="AO16" i="14"/>
  <c r="AN16" i="14"/>
  <c r="AM16" i="14"/>
  <c r="AL16" i="14"/>
  <c r="AK16" i="14"/>
  <c r="AJ16" i="14"/>
  <c r="AI16" i="14"/>
  <c r="AH16" i="14"/>
  <c r="AG16" i="14"/>
  <c r="AF16" i="14"/>
  <c r="AE16" i="14"/>
  <c r="AD16" i="14"/>
  <c r="AC16" i="14"/>
  <c r="AB16" i="14"/>
  <c r="AA16" i="14"/>
  <c r="Z16" i="14"/>
  <c r="Y16" i="14"/>
  <c r="X16" i="14"/>
  <c r="W16" i="14"/>
  <c r="V16" i="14"/>
  <c r="U16" i="14"/>
  <c r="T16" i="14"/>
  <c r="S16" i="14"/>
  <c r="R16" i="14"/>
  <c r="Q16" i="14"/>
  <c r="P16" i="14"/>
  <c r="O16" i="14"/>
  <c r="N16" i="14"/>
  <c r="M16" i="14"/>
  <c r="L16" i="14"/>
  <c r="K16" i="14"/>
  <c r="J16" i="14"/>
  <c r="I16" i="14"/>
  <c r="H16" i="14"/>
  <c r="G16" i="14"/>
  <c r="F16" i="14"/>
  <c r="E16" i="14"/>
  <c r="D16" i="14"/>
  <c r="C16" i="14"/>
  <c r="H176" i="19" l="1"/>
  <c r="H174" i="19"/>
  <c r="H175" i="19"/>
  <c r="H189" i="19"/>
  <c r="H190" i="19"/>
  <c r="GV21" i="18"/>
  <c r="GX21" i="18"/>
  <c r="H178" i="19"/>
  <c r="C187" i="19"/>
  <c r="G186" i="19"/>
  <c r="E186" i="19"/>
  <c r="C186" i="19" s="1"/>
  <c r="H186" i="19" s="1"/>
  <c r="G187" i="19"/>
  <c r="C177" i="19"/>
  <c r="H177" i="19" s="1"/>
  <c r="C173" i="19"/>
  <c r="H173" i="19" s="1"/>
  <c r="I150" i="19"/>
  <c r="I151" i="19"/>
  <c r="I127" i="19"/>
  <c r="I128" i="19"/>
  <c r="EW15" i="13"/>
  <c r="E128" i="19" s="1"/>
  <c r="EY15" i="13"/>
  <c r="F128" i="19" s="1"/>
  <c r="FA15" i="13"/>
  <c r="D128" i="19" s="1"/>
  <c r="EW16" i="13"/>
  <c r="E129" i="19" s="1"/>
  <c r="EY16" i="13"/>
  <c r="FA16" i="13"/>
  <c r="D129" i="19" s="1"/>
  <c r="H187" i="19" l="1"/>
  <c r="EZ16" i="13"/>
  <c r="EX16" i="13"/>
  <c r="G129" i="19" s="1"/>
  <c r="F129" i="19"/>
  <c r="C129" i="19" s="1"/>
  <c r="EX15" i="13"/>
  <c r="G128" i="19" s="1"/>
  <c r="C128" i="19"/>
  <c r="EZ15" i="13"/>
  <c r="H129" i="19" l="1"/>
  <c r="H128" i="19"/>
  <c r="D148" i="19"/>
  <c r="I181" i="19"/>
  <c r="I133" i="19"/>
  <c r="I119" i="19"/>
  <c r="I104" i="19"/>
  <c r="I86" i="19"/>
  <c r="I68" i="19"/>
  <c r="I51" i="19"/>
  <c r="I37" i="19"/>
  <c r="I24" i="19"/>
  <c r="I167" i="19"/>
  <c r="I156" i="19"/>
  <c r="I155" i="19"/>
  <c r="I154" i="19"/>
  <c r="I153" i="19"/>
  <c r="I152" i="19"/>
  <c r="I149" i="19"/>
  <c r="I148" i="19"/>
  <c r="I147" i="19"/>
  <c r="I146" i="19"/>
  <c r="I145" i="19"/>
  <c r="I144" i="19"/>
  <c r="I157" i="19"/>
  <c r="I158" i="19"/>
  <c r="I159" i="19"/>
  <c r="I160" i="19"/>
  <c r="I161" i="19"/>
  <c r="I162" i="19"/>
  <c r="D163" i="19"/>
  <c r="E163" i="19"/>
  <c r="F163" i="19"/>
  <c r="G163" i="19"/>
  <c r="I163" i="19"/>
  <c r="I164" i="19"/>
  <c r="I165" i="19"/>
  <c r="I166" i="19"/>
  <c r="E149" i="19"/>
  <c r="G149" i="19"/>
  <c r="D149" i="19"/>
  <c r="F150" i="19"/>
  <c r="D150" i="19"/>
  <c r="F151" i="19"/>
  <c r="D151" i="19"/>
  <c r="E152" i="19"/>
  <c r="G152" i="19"/>
  <c r="D152" i="19"/>
  <c r="F148" i="19"/>
  <c r="DB10" i="15"/>
  <c r="C12" i="16"/>
  <c r="G150" i="19" l="1"/>
  <c r="G151" i="19"/>
  <c r="E148" i="19"/>
  <c r="C148" i="19" s="1"/>
  <c r="H148" i="19" s="1"/>
  <c r="F152" i="19"/>
  <c r="C152" i="19" s="1"/>
  <c r="H152" i="19" s="1"/>
  <c r="F149" i="19"/>
  <c r="E151" i="19"/>
  <c r="C151" i="19" s="1"/>
  <c r="H151" i="19" s="1"/>
  <c r="E150" i="19"/>
  <c r="C150" i="19" s="1"/>
  <c r="H150" i="19" s="1"/>
  <c r="C163" i="19"/>
  <c r="H163" i="19" s="1"/>
  <c r="CZ10" i="15"/>
  <c r="G148" i="19" s="1"/>
  <c r="C149" i="19" l="1"/>
  <c r="H149" i="19" s="1"/>
  <c r="L27" i="18" l="1"/>
  <c r="K27" i="18"/>
  <c r="J27" i="18"/>
  <c r="I27" i="18"/>
  <c r="H27" i="18"/>
  <c r="G27" i="18"/>
  <c r="F27" i="18"/>
  <c r="E27" i="18"/>
  <c r="D27" i="18"/>
  <c r="C27" i="18"/>
  <c r="C23" i="17"/>
  <c r="C21" i="17"/>
  <c r="C19" i="17"/>
  <c r="L36" i="16"/>
  <c r="K36" i="16"/>
  <c r="J36" i="16"/>
  <c r="I36" i="16"/>
  <c r="H36" i="16"/>
  <c r="G36" i="16"/>
  <c r="F36" i="16"/>
  <c r="E36" i="16"/>
  <c r="D36" i="16"/>
  <c r="C36" i="16"/>
  <c r="L24" i="16"/>
  <c r="L18" i="16" s="1"/>
  <c r="K24" i="16"/>
  <c r="K18" i="16" s="1"/>
  <c r="J24" i="16"/>
  <c r="J18" i="16" s="1"/>
  <c r="I24" i="16"/>
  <c r="H24" i="16"/>
  <c r="H18" i="16" s="1"/>
  <c r="G24" i="16"/>
  <c r="G18" i="16" s="1"/>
  <c r="F24" i="16"/>
  <c r="F18" i="16" s="1"/>
  <c r="E24" i="16"/>
  <c r="D24" i="16"/>
  <c r="D18" i="16" s="1"/>
  <c r="C24" i="16"/>
  <c r="I18" i="16"/>
  <c r="E18" i="16"/>
  <c r="C18" i="16"/>
  <c r="L12" i="16"/>
  <c r="K12" i="16"/>
  <c r="J12" i="16"/>
  <c r="I12" i="16"/>
  <c r="H12" i="16"/>
  <c r="G12" i="16"/>
  <c r="F12" i="16"/>
  <c r="E12" i="16"/>
  <c r="E48" i="16" s="1"/>
  <c r="D12" i="16"/>
  <c r="L27" i="15"/>
  <c r="H27" i="15"/>
  <c r="G27" i="15"/>
  <c r="D27" i="15"/>
  <c r="K27" i="15"/>
  <c r="DC15" i="15" l="1"/>
  <c r="D153" i="19" s="1"/>
  <c r="D154" i="19" s="1"/>
  <c r="CY15" i="15"/>
  <c r="DA15" i="15"/>
  <c r="GY27" i="18"/>
  <c r="D188" i="19" s="1"/>
  <c r="GW27" i="18"/>
  <c r="F188" i="19" s="1"/>
  <c r="GU27" i="18"/>
  <c r="E188" i="19" s="1"/>
  <c r="CY18" i="16"/>
  <c r="DC18" i="16"/>
  <c r="D161" i="19" s="1"/>
  <c r="DA18" i="16"/>
  <c r="DB18" i="16" s="1"/>
  <c r="CY36" i="16"/>
  <c r="DC36" i="16"/>
  <c r="DA36" i="16"/>
  <c r="F164" i="19" s="1"/>
  <c r="DC12" i="16"/>
  <c r="D160" i="19" s="1"/>
  <c r="DA12" i="16"/>
  <c r="F160" i="19" s="1"/>
  <c r="CY12" i="16"/>
  <c r="CY24" i="16"/>
  <c r="DC24" i="16"/>
  <c r="D162" i="19" s="1"/>
  <c r="DA24" i="16"/>
  <c r="I48" i="16"/>
  <c r="C27" i="15"/>
  <c r="D46" i="18"/>
  <c r="H46" i="18"/>
  <c r="L46" i="18"/>
  <c r="D185" i="19"/>
  <c r="F185" i="19"/>
  <c r="E185" i="19"/>
  <c r="F46" i="18"/>
  <c r="J46" i="18"/>
  <c r="E46" i="18"/>
  <c r="I46" i="18"/>
  <c r="C46" i="18"/>
  <c r="G44" i="18"/>
  <c r="K46" i="18"/>
  <c r="C20" i="17"/>
  <c r="C22" i="17"/>
  <c r="E164" i="19"/>
  <c r="D164" i="19"/>
  <c r="E161" i="19"/>
  <c r="F161" i="19"/>
  <c r="F48" i="16"/>
  <c r="J48" i="16"/>
  <c r="C48" i="16"/>
  <c r="F27" i="15"/>
  <c r="J27" i="15"/>
  <c r="E27" i="15"/>
  <c r="I27" i="15"/>
  <c r="J42" i="18"/>
  <c r="J44" i="18"/>
  <c r="G42" i="18"/>
  <c r="C44" i="18"/>
  <c r="K44" i="18"/>
  <c r="G46" i="18"/>
  <c r="E42" i="18"/>
  <c r="I42" i="18"/>
  <c r="E44" i="18"/>
  <c r="I44" i="18"/>
  <c r="F42" i="18"/>
  <c r="F44" i="18"/>
  <c r="C42" i="18"/>
  <c r="K42" i="18"/>
  <c r="D42" i="18"/>
  <c r="H42" i="18"/>
  <c r="L42" i="18"/>
  <c r="D44" i="18"/>
  <c r="H44" i="18"/>
  <c r="L44" i="18"/>
  <c r="G48" i="16"/>
  <c r="K48" i="16"/>
  <c r="D48" i="16"/>
  <c r="H48" i="16"/>
  <c r="L48" i="16"/>
  <c r="C44" i="16"/>
  <c r="G44" i="16"/>
  <c r="K44" i="16"/>
  <c r="C46" i="16"/>
  <c r="G46" i="16"/>
  <c r="K46" i="16"/>
  <c r="D44" i="16"/>
  <c r="H44" i="16"/>
  <c r="L44" i="16"/>
  <c r="D46" i="16"/>
  <c r="H46" i="16"/>
  <c r="L46" i="16"/>
  <c r="E44" i="16"/>
  <c r="I44" i="16"/>
  <c r="E46" i="16"/>
  <c r="I46" i="16"/>
  <c r="F44" i="16"/>
  <c r="J44" i="16"/>
  <c r="F46" i="16"/>
  <c r="J46" i="16"/>
  <c r="C23" i="15"/>
  <c r="G23" i="15"/>
  <c r="K23" i="15"/>
  <c r="C25" i="15"/>
  <c r="G25" i="15"/>
  <c r="K25" i="15"/>
  <c r="D23" i="15"/>
  <c r="H23" i="15"/>
  <c r="L23" i="15"/>
  <c r="D25" i="15"/>
  <c r="H25" i="15"/>
  <c r="L25" i="15"/>
  <c r="E23" i="15"/>
  <c r="I23" i="15"/>
  <c r="E25" i="15"/>
  <c r="I25" i="15"/>
  <c r="F23" i="15"/>
  <c r="J23" i="15"/>
  <c r="F25" i="15"/>
  <c r="J25" i="15"/>
  <c r="DB24" i="16" l="1"/>
  <c r="DB15" i="15"/>
  <c r="CZ15" i="15"/>
  <c r="G153" i="19" s="1"/>
  <c r="GX27" i="18"/>
  <c r="GV27" i="18"/>
  <c r="G188" i="19" s="1"/>
  <c r="CZ36" i="16"/>
  <c r="DB36" i="16"/>
  <c r="F162" i="19"/>
  <c r="F165" i="19" s="1"/>
  <c r="CZ24" i="16"/>
  <c r="E162" i="19"/>
  <c r="CZ18" i="16"/>
  <c r="G161" i="19" s="1"/>
  <c r="DB12" i="16"/>
  <c r="E160" i="19"/>
  <c r="C160" i="19" s="1"/>
  <c r="CZ12" i="16"/>
  <c r="G160" i="19" s="1"/>
  <c r="F153" i="19"/>
  <c r="F154" i="19" s="1"/>
  <c r="E153" i="19"/>
  <c r="C188" i="19"/>
  <c r="C161" i="19"/>
  <c r="D165" i="19"/>
  <c r="C164" i="19"/>
  <c r="GV12" i="18"/>
  <c r="G185" i="19" s="1"/>
  <c r="GX12" i="18"/>
  <c r="G164" i="19"/>
  <c r="G162" i="19"/>
  <c r="D45" i="18"/>
  <c r="D43" i="18"/>
  <c r="E43" i="18"/>
  <c r="E45" i="18"/>
  <c r="H43" i="18"/>
  <c r="H45" i="18"/>
  <c r="I43" i="18"/>
  <c r="I45" i="18"/>
  <c r="F45" i="18"/>
  <c r="F43" i="18"/>
  <c r="G45" i="18"/>
  <c r="G43" i="18"/>
  <c r="K45" i="18"/>
  <c r="K43" i="18"/>
  <c r="L45" i="18"/>
  <c r="L43" i="18"/>
  <c r="C45" i="18"/>
  <c r="C43" i="18"/>
  <c r="J45" i="18"/>
  <c r="J43" i="18"/>
  <c r="D47" i="16"/>
  <c r="D45" i="16"/>
  <c r="K47" i="16"/>
  <c r="K45" i="16"/>
  <c r="J47" i="16"/>
  <c r="J45" i="16"/>
  <c r="I47" i="16"/>
  <c r="I45" i="16"/>
  <c r="G47" i="16"/>
  <c r="G45" i="16"/>
  <c r="F47" i="16"/>
  <c r="F45" i="16"/>
  <c r="E47" i="16"/>
  <c r="E45" i="16"/>
  <c r="L47" i="16"/>
  <c r="L45" i="16"/>
  <c r="C47" i="16"/>
  <c r="C45" i="16"/>
  <c r="H47" i="16"/>
  <c r="H45" i="16"/>
  <c r="J26" i="15"/>
  <c r="J24" i="15"/>
  <c r="I26" i="15"/>
  <c r="I24" i="15"/>
  <c r="G26" i="15"/>
  <c r="G24" i="15"/>
  <c r="F26" i="15"/>
  <c r="F24" i="15"/>
  <c r="E26" i="15"/>
  <c r="E24" i="15"/>
  <c r="L26" i="15"/>
  <c r="L24" i="15"/>
  <c r="C26" i="15"/>
  <c r="C24" i="15"/>
  <c r="H26" i="15"/>
  <c r="H24" i="15"/>
  <c r="D26" i="15"/>
  <c r="D24" i="15"/>
  <c r="K26" i="15"/>
  <c r="K24" i="15"/>
  <c r="C162" i="19" l="1"/>
  <c r="H160" i="19"/>
  <c r="H164" i="19"/>
  <c r="H188" i="19"/>
  <c r="E165" i="19"/>
  <c r="G165" i="19" s="1"/>
  <c r="H161" i="19"/>
  <c r="H162" i="19"/>
  <c r="C153" i="19"/>
  <c r="E154" i="19"/>
  <c r="G154" i="19" s="1"/>
  <c r="C165" i="19"/>
  <c r="HD10" i="8"/>
  <c r="HC10" i="8"/>
  <c r="HB10" i="8"/>
  <c r="HA10" i="8"/>
  <c r="GZ10" i="8"/>
  <c r="GY10" i="8"/>
  <c r="GX10" i="8"/>
  <c r="GW10" i="8"/>
  <c r="GV10" i="8"/>
  <c r="GU10" i="8"/>
  <c r="GT10" i="8"/>
  <c r="GS10" i="8"/>
  <c r="GR10" i="8"/>
  <c r="GQ10" i="8"/>
  <c r="GP10" i="8"/>
  <c r="GO10" i="8"/>
  <c r="GN10" i="8"/>
  <c r="GM10" i="8"/>
  <c r="GL10" i="8"/>
  <c r="GK10" i="8"/>
  <c r="GJ10" i="8"/>
  <c r="GI10" i="8"/>
  <c r="GH10" i="8"/>
  <c r="GG10" i="8"/>
  <c r="GF10" i="8"/>
  <c r="GE10" i="8"/>
  <c r="GD10" i="8"/>
  <c r="GC10" i="8"/>
  <c r="GB10" i="8"/>
  <c r="GA10" i="8"/>
  <c r="FZ10" i="8"/>
  <c r="FY10" i="8"/>
  <c r="FX10" i="8"/>
  <c r="FW10" i="8"/>
  <c r="FV10" i="8"/>
  <c r="FU10" i="8"/>
  <c r="FT10" i="8"/>
  <c r="FS10" i="8"/>
  <c r="FR10" i="8"/>
  <c r="FQ10" i="8"/>
  <c r="FP10" i="8"/>
  <c r="FO10" i="8"/>
  <c r="FN10" i="8"/>
  <c r="FM10" i="8"/>
  <c r="FL10" i="8"/>
  <c r="FK10" i="8"/>
  <c r="FJ10" i="8"/>
  <c r="FI10" i="8"/>
  <c r="FH10" i="8"/>
  <c r="FG10" i="8"/>
  <c r="FF10" i="8"/>
  <c r="FE10" i="8"/>
  <c r="FD10" i="8"/>
  <c r="FC10" i="8"/>
  <c r="FB10" i="8"/>
  <c r="FA10" i="8"/>
  <c r="EZ10" i="8"/>
  <c r="EY10" i="8"/>
  <c r="EX10" i="8"/>
  <c r="EW10" i="8"/>
  <c r="EV10" i="8"/>
  <c r="EU10" i="8"/>
  <c r="ET10" i="8"/>
  <c r="ES10" i="8"/>
  <c r="ER10" i="8"/>
  <c r="EQ10" i="8"/>
  <c r="EP10" i="8"/>
  <c r="EO10" i="8"/>
  <c r="EN10" i="8"/>
  <c r="EM10" i="8"/>
  <c r="EL10" i="8"/>
  <c r="EK10" i="8"/>
  <c r="EJ10" i="8"/>
  <c r="EI10" i="8"/>
  <c r="EH10" i="8"/>
  <c r="EG10" i="8"/>
  <c r="EF10" i="8"/>
  <c r="EE10" i="8"/>
  <c r="ED10" i="8"/>
  <c r="EC10" i="8"/>
  <c r="EB10" i="8"/>
  <c r="EA10" i="8"/>
  <c r="DZ10" i="8"/>
  <c r="DY10" i="8"/>
  <c r="DX10" i="8"/>
  <c r="DW10" i="8"/>
  <c r="DV10" i="8"/>
  <c r="DU10" i="8"/>
  <c r="DT10" i="8"/>
  <c r="DS10" i="8"/>
  <c r="DR10" i="8"/>
  <c r="DQ10" i="8"/>
  <c r="DP10" i="8"/>
  <c r="DO10" i="8"/>
  <c r="DN10" i="8"/>
  <c r="DM10" i="8"/>
  <c r="DL10" i="8"/>
  <c r="DK10" i="8"/>
  <c r="DJ10" i="8"/>
  <c r="DI10" i="8"/>
  <c r="DH10" i="8"/>
  <c r="DG10" i="8"/>
  <c r="DF10" i="8"/>
  <c r="DE10" i="8"/>
  <c r="DD10" i="8"/>
  <c r="DC10" i="8"/>
  <c r="DB10" i="8"/>
  <c r="DA10" i="8"/>
  <c r="CZ10" i="8"/>
  <c r="CY10" i="8"/>
  <c r="CX10" i="8"/>
  <c r="CW10" i="8"/>
  <c r="CV10" i="8"/>
  <c r="CU10" i="8"/>
  <c r="CT10" i="8"/>
  <c r="CS10" i="8"/>
  <c r="CR10" i="8"/>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C154" i="19" l="1"/>
  <c r="H154" i="19" s="1"/>
  <c r="H153" i="19"/>
  <c r="H165" i="19"/>
  <c r="BA7" i="20"/>
  <c r="AX7" i="20"/>
  <c r="HD12" i="8"/>
  <c r="HC12" i="8"/>
  <c r="HB12" i="8"/>
  <c r="HA12" i="8"/>
  <c r="GZ12" i="8"/>
  <c r="GY12" i="8"/>
  <c r="GX12" i="8"/>
  <c r="GW12" i="8"/>
  <c r="GV12" i="8"/>
  <c r="GU12" i="8"/>
  <c r="GT12" i="8"/>
  <c r="GS12" i="8"/>
  <c r="GR12" i="8"/>
  <c r="GQ12" i="8"/>
  <c r="GP12" i="8"/>
  <c r="GO12" i="8"/>
  <c r="GN12" i="8"/>
  <c r="GM12" i="8"/>
  <c r="GL12" i="8"/>
  <c r="GK12" i="8"/>
  <c r="GJ12" i="8"/>
  <c r="GI12" i="8"/>
  <c r="GH12" i="8"/>
  <c r="GG12" i="8"/>
  <c r="GF12" i="8"/>
  <c r="GE12" i="8"/>
  <c r="GD12" i="8"/>
  <c r="GC12" i="8"/>
  <c r="GB12" i="8"/>
  <c r="GA12" i="8"/>
  <c r="FZ12" i="8"/>
  <c r="FY12" i="8"/>
  <c r="FX12" i="8"/>
  <c r="FW12" i="8"/>
  <c r="FV12" i="8"/>
  <c r="FU12" i="8"/>
  <c r="FT12" i="8"/>
  <c r="FS12" i="8"/>
  <c r="FR12" i="8"/>
  <c r="FQ12" i="8"/>
  <c r="FP12" i="8"/>
  <c r="FO12" i="8"/>
  <c r="FN12" i="8"/>
  <c r="FM12" i="8"/>
  <c r="FL12" i="8"/>
  <c r="FK12" i="8"/>
  <c r="FJ12" i="8"/>
  <c r="FI12" i="8"/>
  <c r="FH12" i="8"/>
  <c r="FG12" i="8"/>
  <c r="FF12" i="8"/>
  <c r="FE12" i="8"/>
  <c r="FD12" i="8"/>
  <c r="FC12" i="8"/>
  <c r="FB12" i="8"/>
  <c r="FA12" i="8"/>
  <c r="EZ12" i="8"/>
  <c r="EY12" i="8"/>
  <c r="EX12" i="8"/>
  <c r="EW12" i="8"/>
  <c r="EV12" i="8"/>
  <c r="EU12" i="8"/>
  <c r="ET12" i="8"/>
  <c r="ES12" i="8"/>
  <c r="ER12" i="8"/>
  <c r="EQ12" i="8"/>
  <c r="EP12" i="8"/>
  <c r="EO12" i="8"/>
  <c r="EN12" i="8"/>
  <c r="EM12" i="8"/>
  <c r="EL12" i="8"/>
  <c r="EK12" i="8"/>
  <c r="EJ12" i="8"/>
  <c r="EI12" i="8"/>
  <c r="EH12" i="8"/>
  <c r="EG12" i="8"/>
  <c r="EF12" i="8"/>
  <c r="EE12" i="8"/>
  <c r="ED12" i="8"/>
  <c r="EC12" i="8"/>
  <c r="EB12" i="8"/>
  <c r="EA12" i="8"/>
  <c r="DZ12" i="8"/>
  <c r="DY12" i="8"/>
  <c r="DX12" i="8"/>
  <c r="DW12" i="8"/>
  <c r="DV12" i="8"/>
  <c r="DU12" i="8"/>
  <c r="DT12" i="8"/>
  <c r="DS12" i="8"/>
  <c r="DR12" i="8"/>
  <c r="DQ12" i="8"/>
  <c r="DP12" i="8"/>
  <c r="DO12" i="8"/>
  <c r="DN12" i="8"/>
  <c r="DM12" i="8"/>
  <c r="DL12" i="8"/>
  <c r="DK12" i="8"/>
  <c r="DJ12" i="8"/>
  <c r="DI12" i="8"/>
  <c r="DH12" i="8"/>
  <c r="DG12" i="8"/>
  <c r="DF12" i="8"/>
  <c r="DE12" i="8"/>
  <c r="DD12" i="8"/>
  <c r="DC12" i="8"/>
  <c r="DB12" i="8"/>
  <c r="DA12" i="8"/>
  <c r="CZ12" i="8"/>
  <c r="CY12" i="8"/>
  <c r="CX12" i="8"/>
  <c r="CW12" i="8"/>
  <c r="CV12" i="8"/>
  <c r="CU12" i="8"/>
  <c r="CT12" i="8"/>
  <c r="CS12" i="8"/>
  <c r="CR12" i="8"/>
  <c r="CQ12" i="8"/>
  <c r="CP12" i="8"/>
  <c r="CO12" i="8"/>
  <c r="CN12" i="8"/>
  <c r="CM12" i="8"/>
  <c r="CL12" i="8"/>
  <c r="CK12" i="8"/>
  <c r="CJ12" i="8"/>
  <c r="CI12" i="8"/>
  <c r="CH12" i="8"/>
  <c r="CG12" i="8"/>
  <c r="CF12" i="8"/>
  <c r="CE12" i="8"/>
  <c r="CD12" i="8"/>
  <c r="CC12" i="8"/>
  <c r="CB12" i="8"/>
  <c r="CA12" i="8"/>
  <c r="BZ12" i="8"/>
  <c r="BY12" i="8"/>
  <c r="BX12" i="8"/>
  <c r="BW12" i="8"/>
  <c r="BV12" i="8"/>
  <c r="BU12" i="8"/>
  <c r="BT12" i="8"/>
  <c r="BS12" i="8"/>
  <c r="BR12" i="8"/>
  <c r="BQ12" i="8"/>
  <c r="BP12" i="8"/>
  <c r="BO12" i="8"/>
  <c r="BN12" i="8"/>
  <c r="BM12" i="8"/>
  <c r="BL12" i="8"/>
  <c r="BK12" i="8"/>
  <c r="BJ12" i="8"/>
  <c r="BI12" i="8"/>
  <c r="BH12" i="8"/>
  <c r="BG12" i="8"/>
  <c r="BF12" i="8"/>
  <c r="BE12" i="8"/>
  <c r="BD12" i="8"/>
  <c r="BC12" i="8"/>
  <c r="BB12" i="8"/>
  <c r="BA12" i="8"/>
  <c r="AZ12" i="8"/>
  <c r="AY12" i="8"/>
  <c r="AX12" i="8"/>
  <c r="AW12" i="8"/>
  <c r="AV12" i="8"/>
  <c r="AU12"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Z7" i="20" l="1"/>
  <c r="AY7" i="20"/>
  <c r="AW7" i="20"/>
  <c r="C7" i="8"/>
  <c r="GU7" i="8" l="1"/>
  <c r="GK7" i="8"/>
  <c r="GA7" i="8"/>
  <c r="FQ7" i="8"/>
  <c r="FG7" i="8"/>
  <c r="EW7" i="8"/>
  <c r="EM7" i="8"/>
  <c r="EC7" i="8"/>
  <c r="DS7" i="8"/>
  <c r="DI7" i="8"/>
  <c r="CY7" i="8"/>
  <c r="CO7" i="8"/>
  <c r="CE7" i="8"/>
  <c r="BU7" i="8"/>
  <c r="BK7" i="8"/>
  <c r="BA7" i="8"/>
  <c r="AQ7" i="8"/>
  <c r="AG7" i="8"/>
  <c r="W7" i="8"/>
  <c r="EV35" i="14" l="1"/>
  <c r="ET35" i="14"/>
  <c r="ES35" i="14"/>
  <c r="ER35" i="14"/>
  <c r="EQ33" i="14"/>
  <c r="EO31" i="14"/>
  <c r="EM31" i="14"/>
  <c r="EV33" i="14"/>
  <c r="ET33" i="14"/>
  <c r="ER31" i="14"/>
  <c r="EQ31" i="14"/>
  <c r="EP33" i="14"/>
  <c r="EM4" i="14"/>
  <c r="EM3" i="14"/>
  <c r="EM2" i="14"/>
  <c r="EK35" i="14"/>
  <c r="EJ33" i="14"/>
  <c r="EG31" i="14"/>
  <c r="EE35" i="14"/>
  <c r="ED31" i="14"/>
  <c r="EC31" i="14"/>
  <c r="EK31" i="14"/>
  <c r="EK33" i="14"/>
  <c r="EI33" i="14"/>
  <c r="EH31" i="14"/>
  <c r="EC33" i="14"/>
  <c r="EC4" i="14"/>
  <c r="EC3" i="14"/>
  <c r="EC2" i="14"/>
  <c r="EB31" i="14"/>
  <c r="EA35" i="14"/>
  <c r="DZ35" i="14"/>
  <c r="DY31" i="14"/>
  <c r="DW35" i="14"/>
  <c r="DU35" i="14"/>
  <c r="DT31" i="14"/>
  <c r="DS35" i="14"/>
  <c r="EA31" i="14"/>
  <c r="EA33" i="14"/>
  <c r="DY33" i="14"/>
  <c r="DW33" i="14"/>
  <c r="DV33" i="14"/>
  <c r="DU31" i="14"/>
  <c r="DS31" i="14"/>
  <c r="DS4" i="14"/>
  <c r="DS3" i="14"/>
  <c r="DS2" i="14"/>
  <c r="DR31" i="14"/>
  <c r="DN33" i="14"/>
  <c r="DL35" i="14"/>
  <c r="DJ31" i="14"/>
  <c r="DO33" i="14"/>
  <c r="DI4" i="14"/>
  <c r="DI3" i="14"/>
  <c r="DI2" i="14"/>
  <c r="DH33" i="14"/>
  <c r="DF35" i="14"/>
  <c r="DE31" i="14"/>
  <c r="DD35" i="14"/>
  <c r="DC35" i="14"/>
  <c r="DB35" i="14"/>
  <c r="DA35" i="14"/>
  <c r="CY33" i="14"/>
  <c r="DH31" i="14"/>
  <c r="DE33" i="14"/>
  <c r="DD31" i="14"/>
  <c r="DA31" i="14"/>
  <c r="CY4" i="14"/>
  <c r="CY3" i="14"/>
  <c r="CY2" i="14"/>
  <c r="CW35" i="14"/>
  <c r="CV35" i="14"/>
  <c r="CS31" i="14"/>
  <c r="CQ35" i="14"/>
  <c r="CP31" i="14"/>
  <c r="CV33" i="14"/>
  <c r="CT31" i="14"/>
  <c r="CO4" i="14"/>
  <c r="CO3" i="14"/>
  <c r="CO2" i="14"/>
  <c r="CN33" i="14"/>
  <c r="CM31" i="14"/>
  <c r="CK35" i="14"/>
  <c r="CJ33" i="14"/>
  <c r="CH35" i="14"/>
  <c r="CE31" i="14"/>
  <c r="CM33" i="14"/>
  <c r="CJ31" i="14"/>
  <c r="CE4" i="14"/>
  <c r="CE3" i="14"/>
  <c r="CE2" i="14"/>
  <c r="CD31" i="14"/>
  <c r="BZ35" i="14"/>
  <c r="BX33" i="14"/>
  <c r="BV33" i="14"/>
  <c r="BY33" i="14"/>
  <c r="BV31" i="14"/>
  <c r="BU4" i="14"/>
  <c r="BU3" i="14"/>
  <c r="BU2" i="14"/>
  <c r="BT35" i="14"/>
  <c r="BS33" i="14"/>
  <c r="BS35" i="14"/>
  <c r="BR35" i="14"/>
  <c r="BP35" i="14"/>
  <c r="BO35" i="14"/>
  <c r="BN35" i="14"/>
  <c r="BM31" i="14"/>
  <c r="BL35" i="14"/>
  <c r="BR31" i="14"/>
  <c r="BR33" i="14"/>
  <c r="BP31" i="14"/>
  <c r="BN31" i="14"/>
  <c r="BN33" i="14"/>
  <c r="BL33" i="14"/>
  <c r="BK31" i="14"/>
  <c r="BK4" i="14"/>
  <c r="BK3" i="14"/>
  <c r="BK2" i="14"/>
  <c r="BA3" i="12"/>
  <c r="EV30" i="12"/>
  <c r="EV40" i="12" s="1"/>
  <c r="EU30" i="12"/>
  <c r="ET30" i="12"/>
  <c r="ET40" i="12" s="1"/>
  <c r="ES30" i="12"/>
  <c r="ER30" i="12"/>
  <c r="EQ30" i="12"/>
  <c r="EP30" i="12"/>
  <c r="EP42" i="12" s="1"/>
  <c r="EO30" i="12"/>
  <c r="EO38" i="12" s="1"/>
  <c r="EN30" i="12"/>
  <c r="EN40" i="12" s="1"/>
  <c r="EM30" i="12"/>
  <c r="EP38" i="12"/>
  <c r="EM4" i="12"/>
  <c r="EM3" i="12"/>
  <c r="EM2" i="12"/>
  <c r="EL30" i="12"/>
  <c r="EK30" i="12"/>
  <c r="EJ30" i="12"/>
  <c r="EJ42" i="12" s="1"/>
  <c r="EI30" i="12"/>
  <c r="EI40" i="12" s="1"/>
  <c r="EH30" i="12"/>
  <c r="EH38" i="12" s="1"/>
  <c r="EG30" i="12"/>
  <c r="EF30" i="12"/>
  <c r="EF38" i="12" s="1"/>
  <c r="EE30" i="12"/>
  <c r="EE40" i="12" s="1"/>
  <c r="ED30" i="12"/>
  <c r="ED42" i="12" s="1"/>
  <c r="EC30" i="12"/>
  <c r="EL38" i="12"/>
  <c r="EC4" i="12"/>
  <c r="EC3" i="12"/>
  <c r="EC2" i="12"/>
  <c r="EB30" i="12"/>
  <c r="EB40" i="12" s="1"/>
  <c r="EA30" i="12"/>
  <c r="EA42" i="12" s="1"/>
  <c r="DZ30" i="12"/>
  <c r="DY30" i="12"/>
  <c r="DY40" i="12" s="1"/>
  <c r="DX30" i="12"/>
  <c r="DW30" i="12"/>
  <c r="DW40" i="12" s="1"/>
  <c r="DV30" i="12"/>
  <c r="DU30" i="12"/>
  <c r="DU42" i="12" s="1"/>
  <c r="DT30" i="12"/>
  <c r="DT42" i="12" s="1"/>
  <c r="DS30" i="12"/>
  <c r="DS40" i="12" s="1"/>
  <c r="DY38" i="12"/>
  <c r="DT38" i="12"/>
  <c r="DS38" i="12"/>
  <c r="DS39" i="12" s="1"/>
  <c r="DS4" i="12"/>
  <c r="DS3" i="12"/>
  <c r="DS2" i="12"/>
  <c r="DR30" i="12"/>
  <c r="DR40" i="12" s="1"/>
  <c r="DQ30" i="12"/>
  <c r="DP30" i="12"/>
  <c r="DP40" i="12" s="1"/>
  <c r="DO30" i="12"/>
  <c r="DN30" i="12"/>
  <c r="DN42" i="12" s="1"/>
  <c r="DM30" i="12"/>
  <c r="DM42" i="12" s="1"/>
  <c r="DL30" i="12"/>
  <c r="DL38" i="12" s="1"/>
  <c r="DK30" i="12"/>
  <c r="DJ30" i="12"/>
  <c r="DI30" i="12"/>
  <c r="DI42" i="12" s="1"/>
  <c r="DI4" i="12"/>
  <c r="DI3" i="12"/>
  <c r="DI2" i="12"/>
  <c r="DH30" i="12"/>
  <c r="DG30" i="12"/>
  <c r="DF30" i="12"/>
  <c r="DF42" i="12"/>
  <c r="DE30" i="12"/>
  <c r="DE38" i="12" s="1"/>
  <c r="DD30" i="12"/>
  <c r="DC30" i="12"/>
  <c r="DC38" i="12" s="1"/>
  <c r="DB30" i="12"/>
  <c r="DB40" i="12" s="1"/>
  <c r="DA30" i="12"/>
  <c r="CZ30" i="12"/>
  <c r="CY30" i="12"/>
  <c r="DF38" i="12"/>
  <c r="DF40" i="12"/>
  <c r="DE40" i="12"/>
  <c r="DD40" i="12"/>
  <c r="DA38" i="12"/>
  <c r="DA40" i="12"/>
  <c r="CY4" i="12"/>
  <c r="CY3" i="12"/>
  <c r="CY2" i="12"/>
  <c r="CX30" i="12"/>
  <c r="CX38" i="12" s="1"/>
  <c r="CW30" i="12"/>
  <c r="CV30" i="12"/>
  <c r="CU30" i="12"/>
  <c r="CU40" i="12" s="1"/>
  <c r="CT30" i="12"/>
  <c r="CS30" i="12"/>
  <c r="CR30" i="12"/>
  <c r="CQ42" i="12"/>
  <c r="CQ30" i="12"/>
  <c r="CQ38" i="12" s="1"/>
  <c r="CP30" i="12"/>
  <c r="CP40" i="12" s="1"/>
  <c r="CO30" i="12"/>
  <c r="CX40" i="12"/>
  <c r="CW40" i="12"/>
  <c r="CO40" i="12"/>
  <c r="CO4" i="12"/>
  <c r="CO3" i="12"/>
  <c r="CO2" i="12"/>
  <c r="CN30" i="12"/>
  <c r="CN38" i="12" s="1"/>
  <c r="CM30" i="12"/>
  <c r="CM42" i="12" s="1"/>
  <c r="CL30" i="12"/>
  <c r="CK30" i="12"/>
  <c r="CK42" i="12" s="1"/>
  <c r="CJ30" i="12"/>
  <c r="CJ42" i="12" s="1"/>
  <c r="CI30" i="12"/>
  <c r="CI38" i="12" s="1"/>
  <c r="CH30" i="12"/>
  <c r="CG30" i="12"/>
  <c r="CF30" i="12"/>
  <c r="CF40" i="12" s="1"/>
  <c r="CE42" i="12"/>
  <c r="CE30" i="12"/>
  <c r="CM40" i="12"/>
  <c r="CE4" i="12"/>
  <c r="CE3" i="12"/>
  <c r="CE2" i="12"/>
  <c r="CD30" i="12"/>
  <c r="CC30" i="12"/>
  <c r="CC40" i="12" s="1"/>
  <c r="CB30" i="12"/>
  <c r="CB38" i="12" s="1"/>
  <c r="CA30" i="12"/>
  <c r="CA40" i="12" s="1"/>
  <c r="BZ30" i="12"/>
  <c r="BY30" i="12"/>
  <c r="BY42" i="12" s="1"/>
  <c r="BX30" i="12"/>
  <c r="BX38" i="12" s="1"/>
  <c r="BW30" i="12"/>
  <c r="BV30" i="12"/>
  <c r="BV42" i="12" s="1"/>
  <c r="BU30" i="12"/>
  <c r="BU42" i="12" s="1"/>
  <c r="CC38" i="12"/>
  <c r="BU4" i="12"/>
  <c r="BU3" i="12"/>
  <c r="BU2" i="12"/>
  <c r="BT30" i="12"/>
  <c r="BT40" i="12" s="1"/>
  <c r="BS30" i="12"/>
  <c r="BR30" i="12"/>
  <c r="BR42" i="12" s="1"/>
  <c r="BQ30" i="12"/>
  <c r="BQ40" i="12" s="1"/>
  <c r="BP30" i="12"/>
  <c r="BO30" i="12"/>
  <c r="BN30" i="12"/>
  <c r="BN38" i="12" s="1"/>
  <c r="BM30" i="12"/>
  <c r="BM40" i="12" s="1"/>
  <c r="BL30" i="12"/>
  <c r="BL40" i="12" s="1"/>
  <c r="BK30" i="12"/>
  <c r="BK40" i="12" s="1"/>
  <c r="BQ38" i="12"/>
  <c r="BK4" i="12"/>
  <c r="BK3" i="12"/>
  <c r="BK2" i="12"/>
  <c r="BJ30" i="12"/>
  <c r="BJ42" i="12" s="1"/>
  <c r="BI30" i="12"/>
  <c r="BH30" i="12"/>
  <c r="BH42" i="12" s="1"/>
  <c r="BG30" i="12"/>
  <c r="BG38" i="12" s="1"/>
  <c r="BF30" i="12"/>
  <c r="BF42" i="12" s="1"/>
  <c r="BE30" i="12"/>
  <c r="BE40" i="12" s="1"/>
  <c r="BD30" i="12"/>
  <c r="BD38" i="12" s="1"/>
  <c r="BC30" i="12"/>
  <c r="BC38" i="12" s="1"/>
  <c r="BB30" i="12"/>
  <c r="BB42" i="12" s="1"/>
  <c r="BA30" i="12"/>
  <c r="BJ38" i="12"/>
  <c r="BJ40" i="12"/>
  <c r="BA4" i="12"/>
  <c r="BA2" i="12"/>
  <c r="AZ30" i="12"/>
  <c r="AZ42" i="12" s="1"/>
  <c r="AY30" i="12"/>
  <c r="AX30" i="12"/>
  <c r="AW30" i="12"/>
  <c r="AW42" i="12" s="1"/>
  <c r="AV30" i="12"/>
  <c r="AV38" i="12" s="1"/>
  <c r="AU30" i="12"/>
  <c r="AT30" i="12"/>
  <c r="AT42" i="12" s="1"/>
  <c r="AS30" i="12"/>
  <c r="AR30" i="12"/>
  <c r="AR38" i="12" s="1"/>
  <c r="AQ30" i="12"/>
  <c r="AV40" i="12"/>
  <c r="AT38" i="12"/>
  <c r="AR40" i="12"/>
  <c r="AQ4" i="12"/>
  <c r="AQ2" i="12"/>
  <c r="AP30" i="12"/>
  <c r="AP42" i="12" s="1"/>
  <c r="AO30" i="12"/>
  <c r="AO38" i="12" s="1"/>
  <c r="AN30" i="12"/>
  <c r="AN40" i="12" s="1"/>
  <c r="AM30" i="12"/>
  <c r="AL30" i="12"/>
  <c r="AL42" i="12" s="1"/>
  <c r="AK30" i="12"/>
  <c r="AK40" i="12" s="1"/>
  <c r="AJ30" i="12"/>
  <c r="AI30" i="12"/>
  <c r="AI42" i="12" s="1"/>
  <c r="AH30" i="12"/>
  <c r="AH38" i="12" s="1"/>
  <c r="AG30" i="12"/>
  <c r="AG42" i="12" s="1"/>
  <c r="AP40" i="12"/>
  <c r="AM38" i="12"/>
  <c r="AL38" i="12"/>
  <c r="AG4" i="12"/>
  <c r="AG3" i="12"/>
  <c r="AG2" i="12"/>
  <c r="EV12" i="10"/>
  <c r="EV28" i="10"/>
  <c r="EU12" i="10"/>
  <c r="EU28" i="10"/>
  <c r="ET12" i="10"/>
  <c r="ET28" i="10"/>
  <c r="ES12" i="10"/>
  <c r="ES28" i="10"/>
  <c r="ER12" i="10"/>
  <c r="ER28" i="10"/>
  <c r="EQ12" i="10"/>
  <c r="EQ28" i="10"/>
  <c r="EP12" i="10"/>
  <c r="EP28" i="10"/>
  <c r="EO12" i="10"/>
  <c r="EO28" i="10"/>
  <c r="EN12" i="10"/>
  <c r="EN28" i="10"/>
  <c r="EM12" i="10"/>
  <c r="EM28" i="10"/>
  <c r="EV9" i="10"/>
  <c r="EU9" i="10"/>
  <c r="ET9" i="10"/>
  <c r="ES9" i="10"/>
  <c r="ER9" i="10"/>
  <c r="EQ9" i="10"/>
  <c r="EP9" i="10"/>
  <c r="EO9" i="10"/>
  <c r="EN9" i="10"/>
  <c r="EM9" i="10"/>
  <c r="EM4" i="10"/>
  <c r="EM3" i="10"/>
  <c r="EM2" i="10"/>
  <c r="EL12" i="10"/>
  <c r="EL28" i="10"/>
  <c r="EK12" i="10"/>
  <c r="EK28" i="10"/>
  <c r="EJ12" i="10"/>
  <c r="EJ28" i="10"/>
  <c r="EI12" i="10"/>
  <c r="EI38" i="10" s="1"/>
  <c r="EI28" i="10"/>
  <c r="EH12" i="10"/>
  <c r="EH28" i="10"/>
  <c r="EG12" i="10"/>
  <c r="EG28" i="10"/>
  <c r="EF12" i="10"/>
  <c r="EF28" i="10"/>
  <c r="EE12" i="10"/>
  <c r="EE36" i="10" s="1"/>
  <c r="EE28" i="10"/>
  <c r="ED12" i="10"/>
  <c r="ED28" i="10"/>
  <c r="EC12" i="10"/>
  <c r="EC28" i="10"/>
  <c r="EL9" i="10"/>
  <c r="EK9" i="10"/>
  <c r="EJ9" i="10"/>
  <c r="EI9" i="10"/>
  <c r="EH9" i="10"/>
  <c r="EG9" i="10"/>
  <c r="EF9" i="10"/>
  <c r="EE9" i="10"/>
  <c r="ED9" i="10"/>
  <c r="EC9" i="10"/>
  <c r="EC4" i="10"/>
  <c r="EC3" i="10"/>
  <c r="EC2" i="10"/>
  <c r="EB12" i="10"/>
  <c r="EB28" i="10"/>
  <c r="EA12" i="10"/>
  <c r="EA28" i="10"/>
  <c r="DZ12" i="10"/>
  <c r="DZ28" i="10"/>
  <c r="DY12" i="10"/>
  <c r="DY28" i="10"/>
  <c r="DX12" i="10"/>
  <c r="DX28" i="10"/>
  <c r="DW12" i="10"/>
  <c r="DW28" i="10"/>
  <c r="DV12" i="10"/>
  <c r="DV28" i="10"/>
  <c r="DU12" i="10"/>
  <c r="DU28" i="10"/>
  <c r="DT12" i="10"/>
  <c r="DT28" i="10"/>
  <c r="DS12" i="10"/>
  <c r="DS28" i="10"/>
  <c r="EB9" i="10"/>
  <c r="EA9" i="10"/>
  <c r="DZ9" i="10"/>
  <c r="DY9" i="10"/>
  <c r="DX9" i="10"/>
  <c r="DW9" i="10"/>
  <c r="DV9" i="10"/>
  <c r="DU9" i="10"/>
  <c r="DT9" i="10"/>
  <c r="DS9" i="10"/>
  <c r="DS4" i="10"/>
  <c r="DS3" i="10"/>
  <c r="DS2" i="10"/>
  <c r="DR12" i="10"/>
  <c r="DR28" i="10"/>
  <c r="DQ12" i="10"/>
  <c r="DQ28" i="10"/>
  <c r="DP12" i="10"/>
  <c r="DP28" i="10"/>
  <c r="DO12" i="10"/>
  <c r="DO28" i="10"/>
  <c r="DN12" i="10"/>
  <c r="DN28" i="10"/>
  <c r="DM12" i="10"/>
  <c r="DM28" i="10"/>
  <c r="DL12" i="10"/>
  <c r="DL28" i="10"/>
  <c r="DK12" i="10"/>
  <c r="DK28" i="10"/>
  <c r="DJ12" i="10"/>
  <c r="DJ28" i="10"/>
  <c r="DI12" i="10"/>
  <c r="DI28" i="10"/>
  <c r="DI36" i="10" s="1"/>
  <c r="DR9" i="10"/>
  <c r="DQ9" i="10"/>
  <c r="DP9" i="10"/>
  <c r="DO9" i="10"/>
  <c r="DN9" i="10"/>
  <c r="DM9" i="10"/>
  <c r="DL9" i="10"/>
  <c r="DK9" i="10"/>
  <c r="DJ9" i="10"/>
  <c r="DI9" i="10"/>
  <c r="DI4" i="10"/>
  <c r="DI3" i="10"/>
  <c r="DI2" i="10"/>
  <c r="DH12" i="10"/>
  <c r="DH28" i="10"/>
  <c r="DG12" i="10"/>
  <c r="DG28" i="10"/>
  <c r="DF12" i="10"/>
  <c r="DF28" i="10"/>
  <c r="DE12" i="10"/>
  <c r="DE28" i="10"/>
  <c r="DD12" i="10"/>
  <c r="DD28" i="10"/>
  <c r="DC12" i="10"/>
  <c r="DC28" i="10"/>
  <c r="DB12" i="10"/>
  <c r="DB28" i="10"/>
  <c r="DA12" i="10"/>
  <c r="DA28" i="10"/>
  <c r="CZ12" i="10"/>
  <c r="CZ28" i="10"/>
  <c r="CY12" i="10"/>
  <c r="CY38" i="10" s="1"/>
  <c r="CY28" i="10"/>
  <c r="DE36" i="10"/>
  <c r="DH9" i="10"/>
  <c r="DG9" i="10"/>
  <c r="DF9" i="10"/>
  <c r="DE9" i="10"/>
  <c r="DD9" i="10"/>
  <c r="DC9" i="10"/>
  <c r="DB9" i="10"/>
  <c r="DA9" i="10"/>
  <c r="CZ9" i="10"/>
  <c r="CY9" i="10"/>
  <c r="CY4" i="10"/>
  <c r="CY3" i="10"/>
  <c r="CY2" i="10"/>
  <c r="CX12" i="10"/>
  <c r="CX28" i="10"/>
  <c r="CW12" i="10"/>
  <c r="CW28" i="10"/>
  <c r="CV12" i="10"/>
  <c r="CV28" i="10"/>
  <c r="CU12" i="10"/>
  <c r="CU28" i="10"/>
  <c r="CT12" i="10"/>
  <c r="CT28" i="10"/>
  <c r="CS12" i="10"/>
  <c r="CS28" i="10"/>
  <c r="CR12" i="10"/>
  <c r="CR28" i="10"/>
  <c r="CQ12" i="10"/>
  <c r="CQ28" i="10"/>
  <c r="CP12" i="10"/>
  <c r="CP28" i="10"/>
  <c r="CO12" i="10"/>
  <c r="CO28" i="10"/>
  <c r="CX9" i="10"/>
  <c r="CW9" i="10"/>
  <c r="CV9" i="10"/>
  <c r="CU9" i="10"/>
  <c r="CT9" i="10"/>
  <c r="CS9" i="10"/>
  <c r="CR9" i="10"/>
  <c r="CQ9" i="10"/>
  <c r="CP9" i="10"/>
  <c r="CO9" i="10"/>
  <c r="CO4" i="10"/>
  <c r="CO3" i="10"/>
  <c r="CO2" i="10"/>
  <c r="CN12" i="10"/>
  <c r="CN40" i="10" s="1"/>
  <c r="CN28" i="10"/>
  <c r="CM12" i="10"/>
  <c r="CM28" i="10"/>
  <c r="CL12" i="10"/>
  <c r="CL28" i="10"/>
  <c r="CK12" i="10"/>
  <c r="CK28" i="10"/>
  <c r="CJ12" i="10"/>
  <c r="CJ40" i="10" s="1"/>
  <c r="CJ28" i="10"/>
  <c r="CI12" i="10"/>
  <c r="CI28" i="10"/>
  <c r="CH12" i="10"/>
  <c r="CH40" i="10" s="1"/>
  <c r="CH28" i="10"/>
  <c r="CG12" i="10"/>
  <c r="CG28" i="10"/>
  <c r="CF12" i="10"/>
  <c r="CF28" i="10"/>
  <c r="CE12" i="10"/>
  <c r="CE28" i="10"/>
  <c r="CN36" i="10"/>
  <c r="CN9" i="10"/>
  <c r="CM9" i="10"/>
  <c r="CL9" i="10"/>
  <c r="CK9" i="10"/>
  <c r="CJ9" i="10"/>
  <c r="CI9" i="10"/>
  <c r="CH9" i="10"/>
  <c r="CG9" i="10"/>
  <c r="CF9" i="10"/>
  <c r="CE9" i="10"/>
  <c r="CE4" i="10"/>
  <c r="CE3" i="10"/>
  <c r="CE2" i="10"/>
  <c r="CD12" i="10"/>
  <c r="CD28" i="10"/>
  <c r="CC12" i="10"/>
  <c r="CC38" i="10" s="1"/>
  <c r="CC28" i="10"/>
  <c r="CB12" i="10"/>
  <c r="CB28" i="10"/>
  <c r="CA12" i="10"/>
  <c r="CA28" i="10"/>
  <c r="BZ12" i="10"/>
  <c r="BZ28" i="10"/>
  <c r="BY12" i="10"/>
  <c r="BY28" i="10"/>
  <c r="BX12" i="10"/>
  <c r="BX28" i="10"/>
  <c r="BW12" i="10"/>
  <c r="BW28" i="10"/>
  <c r="BV12" i="10"/>
  <c r="BV28" i="10"/>
  <c r="BU12" i="10"/>
  <c r="BU28" i="10"/>
  <c r="CD9" i="10"/>
  <c r="CC9" i="10"/>
  <c r="CB9" i="10"/>
  <c r="CA9" i="10"/>
  <c r="BZ9" i="10"/>
  <c r="BY9" i="10"/>
  <c r="BX9" i="10"/>
  <c r="BW9" i="10"/>
  <c r="BV9" i="10"/>
  <c r="BU9" i="10"/>
  <c r="BU4" i="10"/>
  <c r="BU3" i="10"/>
  <c r="BU2" i="10"/>
  <c r="BT12" i="10"/>
  <c r="BT28" i="10"/>
  <c r="BS12" i="10"/>
  <c r="BS40" i="10" s="1"/>
  <c r="BS28" i="10"/>
  <c r="BR12" i="10"/>
  <c r="BR28" i="10"/>
  <c r="BQ12" i="10"/>
  <c r="BQ28" i="10"/>
  <c r="BP12" i="10"/>
  <c r="BP28" i="10"/>
  <c r="BO12" i="10"/>
  <c r="BO28" i="10"/>
  <c r="BN12" i="10"/>
  <c r="BN28" i="10"/>
  <c r="BM12" i="10"/>
  <c r="BM40" i="10" s="1"/>
  <c r="BM28" i="10"/>
  <c r="BL12" i="10"/>
  <c r="BL28" i="10"/>
  <c r="BK12" i="10"/>
  <c r="BK28" i="10"/>
  <c r="BT9" i="10"/>
  <c r="BS9" i="10"/>
  <c r="BR9" i="10"/>
  <c r="BQ9" i="10"/>
  <c r="BP9" i="10"/>
  <c r="BO9" i="10"/>
  <c r="BN9" i="10"/>
  <c r="BM9" i="10"/>
  <c r="BL9" i="10"/>
  <c r="BK9" i="10"/>
  <c r="BK4" i="10"/>
  <c r="BK3" i="10"/>
  <c r="BK2" i="10"/>
  <c r="BJ12" i="10"/>
  <c r="BJ28" i="10"/>
  <c r="BI12" i="10"/>
  <c r="BI28" i="10"/>
  <c r="BH12" i="10"/>
  <c r="BH28" i="10"/>
  <c r="BG12" i="10"/>
  <c r="BG28" i="10"/>
  <c r="BG40" i="10" s="1"/>
  <c r="BF12" i="10"/>
  <c r="BF28" i="10"/>
  <c r="BE12" i="10"/>
  <c r="BE28" i="10"/>
  <c r="BD12" i="10"/>
  <c r="BD28" i="10"/>
  <c r="BC12" i="10"/>
  <c r="BC28" i="10"/>
  <c r="BB12" i="10"/>
  <c r="BB28" i="10"/>
  <c r="BA12" i="10"/>
  <c r="BA28" i="10"/>
  <c r="BJ9" i="10"/>
  <c r="BI9" i="10"/>
  <c r="BH9" i="10"/>
  <c r="BG9" i="10"/>
  <c r="BF9" i="10"/>
  <c r="BE9" i="10"/>
  <c r="BD9" i="10"/>
  <c r="BC9" i="10"/>
  <c r="BB9" i="10"/>
  <c r="BA9" i="10"/>
  <c r="BA4" i="10"/>
  <c r="BA3" i="10"/>
  <c r="BA2" i="10"/>
  <c r="AZ12" i="10"/>
  <c r="AZ28" i="10"/>
  <c r="AY12" i="10"/>
  <c r="AY28" i="10"/>
  <c r="AX12" i="10"/>
  <c r="AX28" i="10"/>
  <c r="AW12" i="10"/>
  <c r="AW28" i="10"/>
  <c r="AV12" i="10"/>
  <c r="AV28" i="10"/>
  <c r="AU12" i="10"/>
  <c r="AU28" i="10"/>
  <c r="AT12" i="10"/>
  <c r="AT28" i="10"/>
  <c r="AS12" i="10"/>
  <c r="AS28" i="10"/>
  <c r="AR12" i="10"/>
  <c r="AR28" i="10"/>
  <c r="AQ12" i="10"/>
  <c r="AQ28" i="10"/>
  <c r="AZ9" i="10"/>
  <c r="AY9" i="10"/>
  <c r="AX9" i="10"/>
  <c r="AW9" i="10"/>
  <c r="AV9" i="10"/>
  <c r="AU9" i="10"/>
  <c r="AT9" i="10"/>
  <c r="AS9" i="10"/>
  <c r="AR9" i="10"/>
  <c r="AQ9" i="10"/>
  <c r="AQ4" i="10"/>
  <c r="AQ3" i="10"/>
  <c r="AQ2" i="10"/>
  <c r="AF12" i="10"/>
  <c r="AF28" i="10"/>
  <c r="AE12" i="10"/>
  <c r="AE28" i="10"/>
  <c r="AD12" i="10"/>
  <c r="AD28" i="10"/>
  <c r="AD36" i="10" s="1"/>
  <c r="AC12" i="10"/>
  <c r="AC28" i="10"/>
  <c r="AB12" i="10"/>
  <c r="AB28" i="10"/>
  <c r="AA12" i="10"/>
  <c r="AA28" i="10"/>
  <c r="Z12" i="10"/>
  <c r="Z28" i="10"/>
  <c r="Y12" i="10"/>
  <c r="Y28" i="10"/>
  <c r="X12" i="10"/>
  <c r="X28" i="10"/>
  <c r="W12" i="10"/>
  <c r="W28" i="10"/>
  <c r="AF9" i="10"/>
  <c r="AE9" i="10"/>
  <c r="AD9" i="10"/>
  <c r="AC9" i="10"/>
  <c r="AB9" i="10"/>
  <c r="AA9" i="10"/>
  <c r="Z9" i="10"/>
  <c r="Y9" i="10"/>
  <c r="X9" i="10"/>
  <c r="W9" i="10"/>
  <c r="W4" i="10"/>
  <c r="W3" i="10"/>
  <c r="W2" i="10"/>
  <c r="EW13" i="9"/>
  <c r="EY13" i="9"/>
  <c r="F58" i="19" s="1"/>
  <c r="EW14" i="9"/>
  <c r="EY14" i="9"/>
  <c r="F59" i="19" s="1"/>
  <c r="EW15" i="9"/>
  <c r="E60" i="19" s="1"/>
  <c r="EY15" i="9"/>
  <c r="F60" i="19" s="1"/>
  <c r="EW10" i="9"/>
  <c r="E55" i="19" s="1"/>
  <c r="EY10" i="9"/>
  <c r="F55" i="19" s="1"/>
  <c r="EW11" i="9"/>
  <c r="E56" i="19" s="1"/>
  <c r="EY11" i="9"/>
  <c r="EW12" i="9"/>
  <c r="EY12" i="9"/>
  <c r="F57" i="19" s="1"/>
  <c r="EW16" i="9"/>
  <c r="EY16" i="9"/>
  <c r="F61" i="19" s="1"/>
  <c r="EW18" i="9"/>
  <c r="E63" i="19" s="1"/>
  <c r="EY18" i="9"/>
  <c r="F63" i="19" s="1"/>
  <c r="EW19" i="9"/>
  <c r="E64" i="19" s="1"/>
  <c r="EY19" i="9"/>
  <c r="F64" i="19" s="1"/>
  <c r="EW20" i="9"/>
  <c r="EY20" i="9"/>
  <c r="F65" i="19" s="1"/>
  <c r="C12" i="10"/>
  <c r="R12" i="10"/>
  <c r="M12" i="10"/>
  <c r="N12" i="10"/>
  <c r="O12" i="10"/>
  <c r="P12" i="10"/>
  <c r="Q12" i="10"/>
  <c r="S12" i="10"/>
  <c r="T12" i="10"/>
  <c r="U12" i="10"/>
  <c r="V12" i="10"/>
  <c r="K12" i="10"/>
  <c r="AL12" i="10"/>
  <c r="AH12" i="10"/>
  <c r="AG12" i="10"/>
  <c r="AJ12" i="10"/>
  <c r="D12" i="10"/>
  <c r="E12" i="10"/>
  <c r="F12" i="10"/>
  <c r="G12" i="10"/>
  <c r="H12" i="10"/>
  <c r="I12" i="10"/>
  <c r="J12" i="10"/>
  <c r="L12" i="10"/>
  <c r="AI12" i="10"/>
  <c r="AK12" i="10"/>
  <c r="AM12" i="10"/>
  <c r="AN12" i="10"/>
  <c r="AO12" i="10"/>
  <c r="AP12" i="10"/>
  <c r="EW20" i="10"/>
  <c r="E75" i="19" s="1"/>
  <c r="EY20" i="10"/>
  <c r="F75" i="19" s="1"/>
  <c r="EW18" i="10"/>
  <c r="E73" i="19" s="1"/>
  <c r="EY18" i="10"/>
  <c r="F73" i="19" s="1"/>
  <c r="EW19" i="10"/>
  <c r="E74" i="19" s="1"/>
  <c r="EY19" i="10"/>
  <c r="EW21" i="10"/>
  <c r="E76" i="19" s="1"/>
  <c r="EY21" i="10"/>
  <c r="F76" i="19" s="1"/>
  <c r="EW22" i="10"/>
  <c r="E77" i="19" s="1"/>
  <c r="EY22" i="10"/>
  <c r="F77" i="19" s="1"/>
  <c r="EW23" i="10"/>
  <c r="E78" i="19" s="1"/>
  <c r="EY23" i="10"/>
  <c r="F78" i="19" s="1"/>
  <c r="EW24" i="10"/>
  <c r="EY24" i="10"/>
  <c r="F79" i="19" s="1"/>
  <c r="EW25" i="10"/>
  <c r="E80" i="19" s="1"/>
  <c r="EY25" i="10"/>
  <c r="F80" i="19" s="1"/>
  <c r="EW26" i="10"/>
  <c r="E81" i="19" s="1"/>
  <c r="EY26" i="10"/>
  <c r="F81" i="19" s="1"/>
  <c r="M28" i="10"/>
  <c r="N28" i="10"/>
  <c r="N38" i="10" s="1"/>
  <c r="O28" i="10"/>
  <c r="P28" i="10"/>
  <c r="Q28" i="10"/>
  <c r="R28" i="10"/>
  <c r="S28" i="10"/>
  <c r="T28" i="10"/>
  <c r="U28" i="10"/>
  <c r="V28" i="10"/>
  <c r="AK28" i="10"/>
  <c r="E93" i="19"/>
  <c r="F93" i="19"/>
  <c r="E94" i="19"/>
  <c r="E90" i="19"/>
  <c r="F90" i="19"/>
  <c r="E91" i="19"/>
  <c r="F91" i="19"/>
  <c r="E92" i="19"/>
  <c r="F92" i="19"/>
  <c r="E95" i="19"/>
  <c r="F95" i="19"/>
  <c r="E96" i="19"/>
  <c r="F96" i="19"/>
  <c r="E97" i="19"/>
  <c r="F97" i="19"/>
  <c r="E98" i="19"/>
  <c r="F98" i="19"/>
  <c r="E99" i="19"/>
  <c r="F99" i="19"/>
  <c r="E100" i="19"/>
  <c r="F100" i="19"/>
  <c r="E101" i="19"/>
  <c r="F101" i="19"/>
  <c r="EW14" i="12"/>
  <c r="E110" i="19" s="1"/>
  <c r="EY14" i="12"/>
  <c r="F110" i="19" s="1"/>
  <c r="EW13" i="12"/>
  <c r="E109" i="19" s="1"/>
  <c r="EY13" i="12"/>
  <c r="F109" i="19" s="1"/>
  <c r="EW15" i="12"/>
  <c r="E111" i="19" s="1"/>
  <c r="EY15" i="12"/>
  <c r="F111" i="19" s="1"/>
  <c r="EW12" i="12"/>
  <c r="E108" i="19" s="1"/>
  <c r="EY12" i="12"/>
  <c r="F108" i="19" s="1"/>
  <c r="EW16" i="12"/>
  <c r="E112" i="19" s="1"/>
  <c r="EY16" i="12"/>
  <c r="F112" i="19" s="1"/>
  <c r="EW17" i="12"/>
  <c r="E113" i="19" s="1"/>
  <c r="EY17" i="12"/>
  <c r="F113" i="19" s="1"/>
  <c r="EW18" i="12"/>
  <c r="E114" i="19" s="1"/>
  <c r="EY18" i="12"/>
  <c r="EW12" i="13"/>
  <c r="E125" i="19" s="1"/>
  <c r="EY12" i="13"/>
  <c r="F125" i="19" s="1"/>
  <c r="EW15" i="14"/>
  <c r="E138" i="19" s="1"/>
  <c r="EY15" i="14"/>
  <c r="F138" i="19" s="1"/>
  <c r="EW14" i="14"/>
  <c r="E137" i="19" s="1"/>
  <c r="EY14" i="14"/>
  <c r="F137" i="19" s="1"/>
  <c r="BG35" i="14"/>
  <c r="EW27" i="14"/>
  <c r="EY27" i="14"/>
  <c r="F140" i="19" s="1"/>
  <c r="EW28" i="14"/>
  <c r="EY28" i="14"/>
  <c r="F141" i="19" s="1"/>
  <c r="HE29" i="7"/>
  <c r="HD29" i="7"/>
  <c r="HC29" i="7"/>
  <c r="HB29" i="7"/>
  <c r="HA29" i="7"/>
  <c r="GZ29" i="7"/>
  <c r="GY29" i="7"/>
  <c r="GX29" i="7"/>
  <c r="GW29" i="7"/>
  <c r="GV29" i="7"/>
  <c r="GU29" i="7"/>
  <c r="GT29" i="7"/>
  <c r="GS29" i="7"/>
  <c r="GR29" i="7"/>
  <c r="GQ29" i="7"/>
  <c r="GP29" i="7"/>
  <c r="GO29" i="7"/>
  <c r="GN29" i="7"/>
  <c r="GM29" i="7"/>
  <c r="GL29" i="7"/>
  <c r="GK29" i="7"/>
  <c r="GJ29" i="7"/>
  <c r="GI29" i="7"/>
  <c r="GH29" i="7"/>
  <c r="GG29" i="7"/>
  <c r="GF29" i="7"/>
  <c r="GE29" i="7"/>
  <c r="GD29" i="7"/>
  <c r="GC29" i="7"/>
  <c r="GB29" i="7"/>
  <c r="GA29" i="7"/>
  <c r="FZ29" i="7"/>
  <c r="FY29" i="7"/>
  <c r="FX29" i="7"/>
  <c r="FW29" i="7"/>
  <c r="FV29" i="7"/>
  <c r="FU29" i="7"/>
  <c r="FT29" i="7"/>
  <c r="FS29" i="7"/>
  <c r="FR29" i="7"/>
  <c r="FQ29" i="7"/>
  <c r="FP29" i="7"/>
  <c r="FO29" i="7"/>
  <c r="FN29" i="7"/>
  <c r="FM29" i="7"/>
  <c r="FL29" i="7"/>
  <c r="FK29" i="7"/>
  <c r="FJ29" i="7"/>
  <c r="FI29" i="7"/>
  <c r="FH29" i="7"/>
  <c r="FG29" i="7"/>
  <c r="FF29" i="7"/>
  <c r="FE29" i="7"/>
  <c r="FD29" i="7"/>
  <c r="FC29" i="7"/>
  <c r="FB29" i="7"/>
  <c r="FA29" i="7"/>
  <c r="EZ29" i="7"/>
  <c r="EY29" i="7"/>
  <c r="EX29" i="7"/>
  <c r="EW29" i="7"/>
  <c r="EV29" i="7"/>
  <c r="EU29" i="7"/>
  <c r="ET29" i="7"/>
  <c r="ES29" i="7"/>
  <c r="ER29" i="7"/>
  <c r="EQ29" i="7"/>
  <c r="EP29" i="7"/>
  <c r="EO29" i="7"/>
  <c r="EN29" i="7"/>
  <c r="EM29" i="7"/>
  <c r="EL29" i="7"/>
  <c r="EK29" i="7"/>
  <c r="EJ29" i="7"/>
  <c r="EI29" i="7"/>
  <c r="EH29" i="7"/>
  <c r="EG29" i="7"/>
  <c r="EF29" i="7"/>
  <c r="EE29" i="7"/>
  <c r="ED29" i="7"/>
  <c r="EC29" i="7"/>
  <c r="EB29" i="7"/>
  <c r="EA29" i="7"/>
  <c r="DZ29" i="7"/>
  <c r="DY29" i="7"/>
  <c r="DX29" i="7"/>
  <c r="DW29" i="7"/>
  <c r="DV29" i="7"/>
  <c r="DU29" i="7"/>
  <c r="DT29" i="7"/>
  <c r="DS29" i="7"/>
  <c r="DR29" i="7"/>
  <c r="DQ29" i="7"/>
  <c r="DP29" i="7"/>
  <c r="DO29" i="7"/>
  <c r="DN29" i="7"/>
  <c r="DM29" i="7"/>
  <c r="DL29" i="7"/>
  <c r="DK29" i="7"/>
  <c r="DJ29" i="7"/>
  <c r="DI29" i="7"/>
  <c r="DH29" i="7"/>
  <c r="DG29" i="7"/>
  <c r="DF29" i="7"/>
  <c r="DE29" i="7"/>
  <c r="DD29" i="7"/>
  <c r="DC29" i="7"/>
  <c r="DB29" i="7"/>
  <c r="DA29" i="7"/>
  <c r="CZ29" i="7"/>
  <c r="CY29" i="7"/>
  <c r="CX29" i="7"/>
  <c r="CW29" i="7"/>
  <c r="CV29" i="7"/>
  <c r="CU29" i="7"/>
  <c r="CT29" i="7"/>
  <c r="CS29" i="7"/>
  <c r="CR29" i="7"/>
  <c r="CQ29" i="7"/>
  <c r="CP29" i="7"/>
  <c r="CO29" i="7"/>
  <c r="CN29" i="7"/>
  <c r="CM29" i="7"/>
  <c r="CL29" i="7"/>
  <c r="CK29" i="7"/>
  <c r="CJ29" i="7"/>
  <c r="CI29" i="7"/>
  <c r="CH29" i="7"/>
  <c r="CG29" i="7"/>
  <c r="CF29" i="7"/>
  <c r="CE29" i="7"/>
  <c r="CD29" i="7"/>
  <c r="CC29" i="7"/>
  <c r="CB29" i="7"/>
  <c r="CA29" i="7"/>
  <c r="BZ29" i="7"/>
  <c r="BY29" i="7"/>
  <c r="BX29" i="7"/>
  <c r="BW29" i="7"/>
  <c r="BV29" i="7"/>
  <c r="BU29" i="7"/>
  <c r="BT29" i="7"/>
  <c r="BS29" i="7"/>
  <c r="BR29" i="7"/>
  <c r="BQ29" i="7"/>
  <c r="BP29" i="7"/>
  <c r="BO29" i="7"/>
  <c r="BN29" i="7"/>
  <c r="BM29" i="7"/>
  <c r="BL29" i="7"/>
  <c r="BK29" i="7"/>
  <c r="BJ29" i="7"/>
  <c r="BI29" i="7"/>
  <c r="BH29" i="7"/>
  <c r="BG29" i="7"/>
  <c r="BF29" i="7"/>
  <c r="BE29" i="7"/>
  <c r="BD29" i="7"/>
  <c r="BC29" i="7"/>
  <c r="BB29" i="7"/>
  <c r="BA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EM2" i="6"/>
  <c r="EC2" i="6"/>
  <c r="DS2" i="6"/>
  <c r="DI2" i="6"/>
  <c r="CY2" i="6"/>
  <c r="CO2" i="6"/>
  <c r="CE2" i="6"/>
  <c r="BU2" i="6"/>
  <c r="BK2" i="6"/>
  <c r="BA2" i="6"/>
  <c r="AQ2" i="6"/>
  <c r="AG2" i="6"/>
  <c r="W2" i="6"/>
  <c r="C2" i="6"/>
  <c r="M2" i="6"/>
  <c r="C2" i="5"/>
  <c r="M7" i="8"/>
  <c r="HD8" i="8"/>
  <c r="HC8" i="8"/>
  <c r="HB8" i="8"/>
  <c r="HA8" i="8"/>
  <c r="GZ8" i="8"/>
  <c r="GY8" i="8"/>
  <c r="GX8" i="8"/>
  <c r="GW8" i="8"/>
  <c r="GV8" i="8"/>
  <c r="GU8" i="8"/>
  <c r="GT8" i="8"/>
  <c r="GS8" i="8"/>
  <c r="GR8" i="8"/>
  <c r="GQ8" i="8"/>
  <c r="GP8" i="8"/>
  <c r="GO8" i="8"/>
  <c r="GN8" i="8"/>
  <c r="GM8" i="8"/>
  <c r="GL8" i="8"/>
  <c r="GK8" i="8"/>
  <c r="GJ8" i="8"/>
  <c r="GI8" i="8"/>
  <c r="GH8" i="8"/>
  <c r="GG8" i="8"/>
  <c r="GF8" i="8"/>
  <c r="GE8" i="8"/>
  <c r="GD8" i="8"/>
  <c r="GC8" i="8"/>
  <c r="GB8" i="8"/>
  <c r="GA8" i="8"/>
  <c r="FZ8" i="8"/>
  <c r="FY8" i="8"/>
  <c r="FX8" i="8"/>
  <c r="FW8" i="8"/>
  <c r="FV8" i="8"/>
  <c r="FU8" i="8"/>
  <c r="FT8" i="8"/>
  <c r="FS8" i="8"/>
  <c r="FR8" i="8"/>
  <c r="FQ8" i="8"/>
  <c r="FP8" i="8"/>
  <c r="FO8" i="8"/>
  <c r="FN8" i="8"/>
  <c r="FM8" i="8"/>
  <c r="FL8" i="8"/>
  <c r="FK8" i="8"/>
  <c r="FJ8" i="8"/>
  <c r="FI8" i="8"/>
  <c r="FH8" i="8"/>
  <c r="FG8" i="8"/>
  <c r="FF8" i="8"/>
  <c r="FE8" i="8"/>
  <c r="FD8" i="8"/>
  <c r="FC8" i="8"/>
  <c r="FB8" i="8"/>
  <c r="FA8" i="8"/>
  <c r="EZ8" i="8"/>
  <c r="EY8" i="8"/>
  <c r="EX8" i="8"/>
  <c r="EW8" i="8"/>
  <c r="EV8" i="8"/>
  <c r="EU8" i="8"/>
  <c r="ET8" i="8"/>
  <c r="ES8" i="8"/>
  <c r="ER8" i="8"/>
  <c r="EQ8" i="8"/>
  <c r="EP8" i="8"/>
  <c r="EO8" i="8"/>
  <c r="EN8" i="8"/>
  <c r="EM8" i="8"/>
  <c r="EL8" i="8"/>
  <c r="EK8" i="8"/>
  <c r="EJ8" i="8"/>
  <c r="EI8" i="8"/>
  <c r="EH8" i="8"/>
  <c r="EG8" i="8"/>
  <c r="EF8" i="8"/>
  <c r="EE8" i="8"/>
  <c r="ED8" i="8"/>
  <c r="EC8" i="8"/>
  <c r="EB8" i="8"/>
  <c r="EA8" i="8"/>
  <c r="DZ8" i="8"/>
  <c r="DY8" i="8"/>
  <c r="DX8" i="8"/>
  <c r="DW8" i="8"/>
  <c r="DV8" i="8"/>
  <c r="DU8" i="8"/>
  <c r="DT8" i="8"/>
  <c r="DS8" i="8"/>
  <c r="DR8" i="8"/>
  <c r="DQ8" i="8"/>
  <c r="DP8" i="8"/>
  <c r="DO8" i="8"/>
  <c r="DN8" i="8"/>
  <c r="DM8" i="8"/>
  <c r="DL8" i="8"/>
  <c r="DK8" i="8"/>
  <c r="DJ8" i="8"/>
  <c r="DI8" i="8"/>
  <c r="DH8" i="8"/>
  <c r="DG8" i="8"/>
  <c r="DF8" i="8"/>
  <c r="DE8" i="8"/>
  <c r="DD8"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HD9" i="8"/>
  <c r="HC9" i="8"/>
  <c r="HB9" i="8"/>
  <c r="HA9" i="8"/>
  <c r="GZ9" i="8"/>
  <c r="GY9" i="8"/>
  <c r="GX9" i="8"/>
  <c r="GW9" i="8"/>
  <c r="GV9" i="8"/>
  <c r="GU9" i="8"/>
  <c r="GT9" i="8"/>
  <c r="GS9" i="8"/>
  <c r="GR9" i="8"/>
  <c r="GQ9" i="8"/>
  <c r="GP9" i="8"/>
  <c r="GO9" i="8"/>
  <c r="GN9" i="8"/>
  <c r="GM9" i="8"/>
  <c r="GL9" i="8"/>
  <c r="GK9" i="8"/>
  <c r="GJ9" i="8"/>
  <c r="GI9" i="8"/>
  <c r="GH9" i="8"/>
  <c r="GG9" i="8"/>
  <c r="GF9" i="8"/>
  <c r="GE9" i="8"/>
  <c r="GD9" i="8"/>
  <c r="GC9" i="8"/>
  <c r="GB9" i="8"/>
  <c r="GA9" i="8"/>
  <c r="FZ9" i="8"/>
  <c r="FY9" i="8"/>
  <c r="FX9" i="8"/>
  <c r="FW9" i="8"/>
  <c r="FV9" i="8"/>
  <c r="FU9" i="8"/>
  <c r="FT9" i="8"/>
  <c r="FS9" i="8"/>
  <c r="FR9" i="8"/>
  <c r="FQ9" i="8"/>
  <c r="FP9" i="8"/>
  <c r="FO9" i="8"/>
  <c r="FN9" i="8"/>
  <c r="FM9" i="8"/>
  <c r="FL9" i="8"/>
  <c r="FK9" i="8"/>
  <c r="FJ9" i="8"/>
  <c r="FI9" i="8"/>
  <c r="FH9" i="8"/>
  <c r="FG9" i="8"/>
  <c r="FF9" i="8"/>
  <c r="FE9" i="8"/>
  <c r="FD9" i="8"/>
  <c r="FC9" i="8"/>
  <c r="FB9" i="8"/>
  <c r="FA9" i="8"/>
  <c r="EZ9" i="8"/>
  <c r="EY9" i="8"/>
  <c r="EX9" i="8"/>
  <c r="EW9" i="8"/>
  <c r="EV9" i="8"/>
  <c r="EU9" i="8"/>
  <c r="ET9" i="8"/>
  <c r="ES9" i="8"/>
  <c r="ER9" i="8"/>
  <c r="EQ9" i="8"/>
  <c r="EP9" i="8"/>
  <c r="EO9" i="8"/>
  <c r="EN9" i="8"/>
  <c r="EM9" i="8"/>
  <c r="EL9" i="8"/>
  <c r="EK9" i="8"/>
  <c r="EJ9" i="8"/>
  <c r="EI9" i="8"/>
  <c r="EH9" i="8"/>
  <c r="EG9" i="8"/>
  <c r="EF9" i="8"/>
  <c r="EE9" i="8"/>
  <c r="ED9" i="8"/>
  <c r="EC9" i="8"/>
  <c r="EB9" i="8"/>
  <c r="EA9" i="8"/>
  <c r="DZ9" i="8"/>
  <c r="DY9" i="8"/>
  <c r="DX9" i="8"/>
  <c r="DW9" i="8"/>
  <c r="DV9" i="8"/>
  <c r="DU9" i="8"/>
  <c r="DT9" i="8"/>
  <c r="DS9" i="8"/>
  <c r="DR9" i="8"/>
  <c r="DQ9" i="8"/>
  <c r="DP9" i="8"/>
  <c r="DO9" i="8"/>
  <c r="DN9" i="8"/>
  <c r="DM9" i="8"/>
  <c r="DL9" i="8"/>
  <c r="DK9" i="8"/>
  <c r="DJ9" i="8"/>
  <c r="DI9" i="8"/>
  <c r="DH9" i="8"/>
  <c r="DG9" i="8"/>
  <c r="DF9" i="8"/>
  <c r="DE9" i="8"/>
  <c r="DD9" i="8"/>
  <c r="DC9" i="8"/>
  <c r="DB9" i="8"/>
  <c r="DA9" i="8"/>
  <c r="CZ9" i="8"/>
  <c r="CY9" i="8"/>
  <c r="CX9" i="8"/>
  <c r="CW9" i="8"/>
  <c r="CV9" i="8"/>
  <c r="CU9" i="8"/>
  <c r="CT9" i="8"/>
  <c r="CS9" i="8"/>
  <c r="CR9" i="8"/>
  <c r="CQ9" i="8"/>
  <c r="CP9" i="8"/>
  <c r="CO9" i="8"/>
  <c r="CN9" i="8"/>
  <c r="CM9" i="8"/>
  <c r="CL9" i="8"/>
  <c r="CK9" i="8"/>
  <c r="CJ9" i="8"/>
  <c r="CI9" i="8"/>
  <c r="CH9" i="8"/>
  <c r="CG9" i="8"/>
  <c r="CF9" i="8"/>
  <c r="CE9" i="8"/>
  <c r="CD9" i="8"/>
  <c r="CC9" i="8"/>
  <c r="CB9" i="8"/>
  <c r="CA9" i="8"/>
  <c r="BZ9" i="8"/>
  <c r="BY9" i="8"/>
  <c r="BX9" i="8"/>
  <c r="BW9" i="8"/>
  <c r="BV9" i="8"/>
  <c r="BU9" i="8"/>
  <c r="BT9" i="8"/>
  <c r="BS9" i="8"/>
  <c r="BR9" i="8"/>
  <c r="BQ9" i="8"/>
  <c r="BP9" i="8"/>
  <c r="BO9" i="8"/>
  <c r="BN9" i="8"/>
  <c r="BM9" i="8"/>
  <c r="BL9" i="8"/>
  <c r="BK9" i="8"/>
  <c r="BJ9" i="8"/>
  <c r="BI9" i="8"/>
  <c r="BH9" i="8"/>
  <c r="BG9" i="8"/>
  <c r="BF9" i="8"/>
  <c r="BE9" i="8"/>
  <c r="BD9" i="8"/>
  <c r="BC9" i="8"/>
  <c r="BB9" i="8"/>
  <c r="BA9" i="8"/>
  <c r="AZ9" i="8"/>
  <c r="AY9" i="8"/>
  <c r="AX9" i="8"/>
  <c r="AW9" i="8"/>
  <c r="AV9" i="8"/>
  <c r="AU9"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HD11" i="8"/>
  <c r="HC11" i="8"/>
  <c r="HB11" i="8"/>
  <c r="HA11"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FN11" i="8"/>
  <c r="FM11" i="8"/>
  <c r="FL11" i="8"/>
  <c r="FK11" i="8"/>
  <c r="FJ11" i="8"/>
  <c r="FI11" i="8"/>
  <c r="FH11" i="8"/>
  <c r="FG11" i="8"/>
  <c r="FF11" i="8"/>
  <c r="FE11" i="8"/>
  <c r="FD11" i="8"/>
  <c r="FC11" i="8"/>
  <c r="FB11" i="8"/>
  <c r="FA11" i="8"/>
  <c r="EZ11" i="8"/>
  <c r="EY11" i="8"/>
  <c r="EX11" i="8"/>
  <c r="EW11" i="8"/>
  <c r="EV11" i="8"/>
  <c r="EU11" i="8"/>
  <c r="ET11" i="8"/>
  <c r="ES11" i="8"/>
  <c r="ER11" i="8"/>
  <c r="EQ11" i="8"/>
  <c r="EP11" i="8"/>
  <c r="EO11" i="8"/>
  <c r="EN11" i="8"/>
  <c r="EM11" i="8"/>
  <c r="EL11" i="8"/>
  <c r="EK11" i="8"/>
  <c r="EJ11" i="8"/>
  <c r="EI11" i="8"/>
  <c r="EH11" i="8"/>
  <c r="EG11" i="8"/>
  <c r="EF11" i="8"/>
  <c r="EE11" i="8"/>
  <c r="ED11" i="8"/>
  <c r="EC11" i="8"/>
  <c r="EB11" i="8"/>
  <c r="EA11" i="8"/>
  <c r="DZ11" i="8"/>
  <c r="DY11" i="8"/>
  <c r="DX11" i="8"/>
  <c r="DW11" i="8"/>
  <c r="DV11" i="8"/>
  <c r="DU11" i="8"/>
  <c r="DT11" i="8"/>
  <c r="DS11" i="8"/>
  <c r="DR11" i="8"/>
  <c r="DQ11" i="8"/>
  <c r="DP11" i="8"/>
  <c r="DO11" i="8"/>
  <c r="DN11" i="8"/>
  <c r="DM11" i="8"/>
  <c r="DL11" i="8"/>
  <c r="DK11" i="8"/>
  <c r="DJ11" i="8"/>
  <c r="DI11" i="8"/>
  <c r="DH11" i="8"/>
  <c r="DG11" i="8"/>
  <c r="DF11" i="8"/>
  <c r="DE11" i="8"/>
  <c r="DD11"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GU5" i="8"/>
  <c r="GK5" i="8"/>
  <c r="GA5" i="8"/>
  <c r="FQ5" i="8"/>
  <c r="FG5" i="8"/>
  <c r="EW5" i="8"/>
  <c r="EM5" i="8"/>
  <c r="EC5" i="8"/>
  <c r="DS5" i="8"/>
  <c r="DI5" i="8"/>
  <c r="CY5" i="8"/>
  <c r="CO5" i="8"/>
  <c r="CE5" i="8"/>
  <c r="BU5" i="8"/>
  <c r="BK5" i="8"/>
  <c r="BA5" i="8"/>
  <c r="AQ5" i="8"/>
  <c r="AG5" i="8"/>
  <c r="W5" i="8"/>
  <c r="M5" i="8"/>
  <c r="C5" i="8"/>
  <c r="AF30" i="12"/>
  <c r="AF42" i="12" s="1"/>
  <c r="AE30" i="12"/>
  <c r="AD30" i="12"/>
  <c r="AC30" i="12"/>
  <c r="AB30" i="12"/>
  <c r="AA30" i="12"/>
  <c r="Z30" i="12"/>
  <c r="Y30" i="12"/>
  <c r="X30" i="12"/>
  <c r="X40" i="12" s="1"/>
  <c r="W30" i="12"/>
  <c r="V30" i="12"/>
  <c r="U30" i="12"/>
  <c r="T30" i="12"/>
  <c r="S30" i="12"/>
  <c r="R30" i="12"/>
  <c r="Q30" i="12"/>
  <c r="P30" i="12"/>
  <c r="O30" i="12"/>
  <c r="N30" i="12"/>
  <c r="M30" i="12"/>
  <c r="L30" i="12"/>
  <c r="L40" i="12" s="1"/>
  <c r="K30" i="12"/>
  <c r="J30" i="12"/>
  <c r="I30" i="12"/>
  <c r="H30" i="12"/>
  <c r="H40" i="12" s="1"/>
  <c r="G30" i="12"/>
  <c r="F30" i="12"/>
  <c r="E30" i="12"/>
  <c r="D30" i="12"/>
  <c r="D42" i="12" s="1"/>
  <c r="C30" i="12"/>
  <c r="AP28" i="10"/>
  <c r="AO28" i="10"/>
  <c r="AN28" i="10"/>
  <c r="AN40" i="10" s="1"/>
  <c r="AM28" i="10"/>
  <c r="AL28" i="10"/>
  <c r="AL36" i="10" s="1"/>
  <c r="AJ28" i="10"/>
  <c r="AJ40" i="10" s="1"/>
  <c r="AI28" i="10"/>
  <c r="AI38" i="10" s="1"/>
  <c r="AH28" i="10"/>
  <c r="AG28" i="10"/>
  <c r="L28" i="10"/>
  <c r="K28" i="10"/>
  <c r="K38" i="10" s="1"/>
  <c r="J28" i="10"/>
  <c r="I28" i="10"/>
  <c r="H28" i="10"/>
  <c r="H38" i="10" s="1"/>
  <c r="G28" i="10"/>
  <c r="G36" i="10" s="1"/>
  <c r="F28" i="10"/>
  <c r="E28" i="10"/>
  <c r="D28" i="10"/>
  <c r="C28" i="10"/>
  <c r="HD29" i="8"/>
  <c r="HC29" i="8"/>
  <c r="HB29" i="8"/>
  <c r="HA29" i="8"/>
  <c r="GZ29" i="8"/>
  <c r="GY29" i="8"/>
  <c r="GX29" i="8"/>
  <c r="GW29" i="8"/>
  <c r="GV29" i="8"/>
  <c r="GU29" i="8"/>
  <c r="GT29" i="8"/>
  <c r="GS29" i="8"/>
  <c r="GR29" i="8"/>
  <c r="GQ29" i="8"/>
  <c r="GP29" i="8"/>
  <c r="GO29" i="8"/>
  <c r="GN29" i="8"/>
  <c r="GM29" i="8"/>
  <c r="GL29" i="8"/>
  <c r="GK29" i="8"/>
  <c r="GJ29" i="8"/>
  <c r="GI29" i="8"/>
  <c r="GH29" i="8"/>
  <c r="GG29" i="8"/>
  <c r="GF29" i="8"/>
  <c r="GE29" i="8"/>
  <c r="GD29" i="8"/>
  <c r="GC29" i="8"/>
  <c r="GB29" i="8"/>
  <c r="GA29" i="8"/>
  <c r="FZ29" i="8"/>
  <c r="FY29" i="8"/>
  <c r="FX29" i="8"/>
  <c r="FW29" i="8"/>
  <c r="FV29" i="8"/>
  <c r="FU29" i="8"/>
  <c r="FT29" i="8"/>
  <c r="FS29" i="8"/>
  <c r="FR29" i="8"/>
  <c r="FQ29" i="8"/>
  <c r="FP29" i="8"/>
  <c r="FO29" i="8"/>
  <c r="FN29" i="8"/>
  <c r="FM29" i="8"/>
  <c r="FL29" i="8"/>
  <c r="FK29" i="8"/>
  <c r="FJ29" i="8"/>
  <c r="FI29" i="8"/>
  <c r="FH29" i="8"/>
  <c r="FG29" i="8"/>
  <c r="FF29" i="8"/>
  <c r="FE29" i="8"/>
  <c r="FD29" i="8"/>
  <c r="FC29" i="8"/>
  <c r="FB29" i="8"/>
  <c r="FA29" i="8"/>
  <c r="EZ29" i="8"/>
  <c r="EY29" i="8"/>
  <c r="EX29" i="8"/>
  <c r="EW29" i="8"/>
  <c r="EV29" i="8"/>
  <c r="EU29" i="8"/>
  <c r="ET29" i="8"/>
  <c r="ES29" i="8"/>
  <c r="ER29" i="8"/>
  <c r="EQ29" i="8"/>
  <c r="EP29" i="8"/>
  <c r="EO29" i="8"/>
  <c r="EN29" i="8"/>
  <c r="EM29" i="8"/>
  <c r="EL29" i="8"/>
  <c r="EK29" i="8"/>
  <c r="EJ29" i="8"/>
  <c r="EI29" i="8"/>
  <c r="EH29" i="8"/>
  <c r="EG29" i="8"/>
  <c r="EF29" i="8"/>
  <c r="EE29" i="8"/>
  <c r="ED29" i="8"/>
  <c r="EC29" i="8"/>
  <c r="EB29" i="8"/>
  <c r="EA29" i="8"/>
  <c r="DZ29" i="8"/>
  <c r="DY29" i="8"/>
  <c r="DX29" i="8"/>
  <c r="DW29" i="8"/>
  <c r="DV29" i="8"/>
  <c r="DU29" i="8"/>
  <c r="DT29" i="8"/>
  <c r="DS29" i="8"/>
  <c r="DR29" i="8"/>
  <c r="DQ29" i="8"/>
  <c r="DP29" i="8"/>
  <c r="DO29" i="8"/>
  <c r="DN29" i="8"/>
  <c r="DM29" i="8"/>
  <c r="DL29" i="8"/>
  <c r="DK29" i="8"/>
  <c r="DJ29" i="8"/>
  <c r="DI29" i="8"/>
  <c r="DH29" i="8"/>
  <c r="DG29" i="8"/>
  <c r="DF29" i="8"/>
  <c r="DE29" i="8"/>
  <c r="DD29" i="8"/>
  <c r="DC29" i="8"/>
  <c r="DB29" i="8"/>
  <c r="DA29" i="8"/>
  <c r="CZ29" i="8"/>
  <c r="CY29" i="8"/>
  <c r="CX29" i="8"/>
  <c r="CW29" i="8"/>
  <c r="CV29" i="8"/>
  <c r="CU29" i="8"/>
  <c r="CT29" i="8"/>
  <c r="CS29" i="8"/>
  <c r="CR29" i="8"/>
  <c r="CQ29" i="8"/>
  <c r="CP29" i="8"/>
  <c r="CO29" i="8"/>
  <c r="CN29" i="8"/>
  <c r="CM29" i="8"/>
  <c r="CL29" i="8"/>
  <c r="CK29" i="8"/>
  <c r="CJ29" i="8"/>
  <c r="CI29" i="8"/>
  <c r="CH29" i="8"/>
  <c r="CG29" i="8"/>
  <c r="CF29" i="8"/>
  <c r="CE29" i="8"/>
  <c r="CD29" i="8"/>
  <c r="CC29" i="8"/>
  <c r="CB29" i="8"/>
  <c r="CA29" i="8"/>
  <c r="BZ29" i="8"/>
  <c r="BY29" i="8"/>
  <c r="BX29" i="8"/>
  <c r="BW29" i="8"/>
  <c r="BV29" i="8"/>
  <c r="BU29" i="8"/>
  <c r="BT29" i="8"/>
  <c r="BS29" i="8"/>
  <c r="BR29" i="8"/>
  <c r="BQ29" i="8"/>
  <c r="BP29" i="8"/>
  <c r="BO29" i="8"/>
  <c r="BN29" i="8"/>
  <c r="BM29" i="8"/>
  <c r="BL29" i="8"/>
  <c r="BK29" i="8"/>
  <c r="BJ29" i="8"/>
  <c r="BI29" i="8"/>
  <c r="BH29" i="8"/>
  <c r="BG29" i="8"/>
  <c r="BF29" i="8"/>
  <c r="BE29" i="8"/>
  <c r="BD29" i="8"/>
  <c r="BC29" i="8"/>
  <c r="BB29" i="8"/>
  <c r="BA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C9" i="8"/>
  <c r="EV33" i="6"/>
  <c r="EU33" i="6"/>
  <c r="ET33" i="6"/>
  <c r="ES33" i="6"/>
  <c r="ER33" i="6"/>
  <c r="EQ33" i="6"/>
  <c r="EP33" i="6"/>
  <c r="EO33" i="6"/>
  <c r="EN33" i="6"/>
  <c r="EM33" i="6"/>
  <c r="EL33" i="6"/>
  <c r="EK33" i="6"/>
  <c r="EJ33" i="6"/>
  <c r="EI33" i="6"/>
  <c r="EH33" i="6"/>
  <c r="EG33" i="6"/>
  <c r="EF33" i="6"/>
  <c r="EE33" i="6"/>
  <c r="ED33" i="6"/>
  <c r="EC33" i="6"/>
  <c r="EB33" i="6"/>
  <c r="EA33" i="6"/>
  <c r="DZ33" i="6"/>
  <c r="DY33" i="6"/>
  <c r="DX33" i="6"/>
  <c r="DW33" i="6"/>
  <c r="DV33" i="6"/>
  <c r="DU33" i="6"/>
  <c r="DT33" i="6"/>
  <c r="DS33" i="6"/>
  <c r="DR33" i="6"/>
  <c r="DQ33" i="6"/>
  <c r="DP33" i="6"/>
  <c r="DO33" i="6"/>
  <c r="DN33" i="6"/>
  <c r="DM33" i="6"/>
  <c r="DL33" i="6"/>
  <c r="DK33" i="6"/>
  <c r="DJ33" i="6"/>
  <c r="DI33" i="6"/>
  <c r="DH33" i="6"/>
  <c r="DG33" i="6"/>
  <c r="DF33" i="6"/>
  <c r="DE33" i="6"/>
  <c r="DD33"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BJ31" i="14"/>
  <c r="BJ35" i="14"/>
  <c r="BI31" i="14"/>
  <c r="BH35" i="14"/>
  <c r="BE33" i="14"/>
  <c r="BC31" i="14"/>
  <c r="BC35" i="14"/>
  <c r="BI33" i="14"/>
  <c r="BH31" i="14"/>
  <c r="BH33" i="14"/>
  <c r="BG31" i="14"/>
  <c r="BB31" i="14"/>
  <c r="BA4" i="14"/>
  <c r="BA3" i="14"/>
  <c r="BA2" i="14"/>
  <c r="AY35" i="14"/>
  <c r="AX33" i="14"/>
  <c r="AW31" i="14"/>
  <c r="AU33" i="14"/>
  <c r="AU35" i="14"/>
  <c r="AT35" i="14"/>
  <c r="AR31" i="14"/>
  <c r="AQ35" i="14"/>
  <c r="AY31" i="14"/>
  <c r="AY33" i="14"/>
  <c r="AW33" i="14"/>
  <c r="AT31" i="14"/>
  <c r="AQ4" i="14"/>
  <c r="AQ3" i="14"/>
  <c r="AQ2" i="14"/>
  <c r="AP33" i="14"/>
  <c r="AO35" i="14"/>
  <c r="AM35" i="14"/>
  <c r="AL35" i="14"/>
  <c r="AK35" i="14"/>
  <c r="AJ35" i="14"/>
  <c r="AH35" i="14"/>
  <c r="AG35" i="14"/>
  <c r="AO31" i="14"/>
  <c r="AO33" i="14"/>
  <c r="AM31" i="14"/>
  <c r="AM33" i="14"/>
  <c r="AL31" i="14"/>
  <c r="AK33" i="14"/>
  <c r="AI31" i="14"/>
  <c r="AH31" i="14"/>
  <c r="AG31" i="14"/>
  <c r="AG4" i="14"/>
  <c r="AG3" i="14"/>
  <c r="AG2" i="14"/>
  <c r="AD31" i="14"/>
  <c r="AB31" i="14"/>
  <c r="Z35" i="14"/>
  <c r="X35" i="14"/>
  <c r="W33" i="14"/>
  <c r="AE33" i="14"/>
  <c r="AB33" i="14"/>
  <c r="W4" i="14"/>
  <c r="W3" i="14"/>
  <c r="W2" i="14"/>
  <c r="U35" i="14"/>
  <c r="S35" i="14"/>
  <c r="R33" i="14"/>
  <c r="Q33" i="14"/>
  <c r="Q35" i="14"/>
  <c r="P33" i="14"/>
  <c r="O33" i="14"/>
  <c r="M31" i="14"/>
  <c r="U33" i="14"/>
  <c r="P31" i="14"/>
  <c r="M4" i="14"/>
  <c r="M3" i="14"/>
  <c r="M2" i="14"/>
  <c r="L31" i="14"/>
  <c r="J35" i="14"/>
  <c r="F35" i="14"/>
  <c r="D31" i="14"/>
  <c r="EM24" i="13"/>
  <c r="EM20" i="13"/>
  <c r="EM22" i="13"/>
  <c r="EM4" i="13"/>
  <c r="EM3" i="13"/>
  <c r="EM2" i="13"/>
  <c r="EC24" i="13"/>
  <c r="EC20" i="13"/>
  <c r="EC22" i="13"/>
  <c r="EC4" i="13"/>
  <c r="EC3" i="13"/>
  <c r="EC2" i="13"/>
  <c r="DS24" i="13"/>
  <c r="DS20" i="13"/>
  <c r="DS22" i="13"/>
  <c r="DS4" i="13"/>
  <c r="DS3" i="13"/>
  <c r="DS2" i="13"/>
  <c r="DI24" i="13"/>
  <c r="DI20" i="13"/>
  <c r="DI22" i="13"/>
  <c r="DI4" i="13"/>
  <c r="DI3" i="13"/>
  <c r="DI2" i="13"/>
  <c r="CY24" i="13"/>
  <c r="CY20" i="13"/>
  <c r="CY22" i="13"/>
  <c r="CY4" i="13"/>
  <c r="CY3" i="13"/>
  <c r="CY2" i="13"/>
  <c r="CO24" i="13"/>
  <c r="CO20" i="13"/>
  <c r="CO22" i="13"/>
  <c r="CO4" i="13"/>
  <c r="CO3" i="13"/>
  <c r="CO2" i="13"/>
  <c r="CE24" i="13"/>
  <c r="CE20" i="13"/>
  <c r="CE22" i="13"/>
  <c r="CE4" i="13"/>
  <c r="CE3" i="13"/>
  <c r="CE2" i="13"/>
  <c r="BU24" i="13"/>
  <c r="BU20" i="13"/>
  <c r="BU22" i="13"/>
  <c r="BU4" i="13"/>
  <c r="BU3" i="13"/>
  <c r="BU2" i="13"/>
  <c r="BK24" i="13"/>
  <c r="BK20" i="13"/>
  <c r="BK22" i="13"/>
  <c r="BK4" i="13"/>
  <c r="BK3" i="13"/>
  <c r="BK2" i="13"/>
  <c r="BA24" i="13"/>
  <c r="BA20" i="13"/>
  <c r="BA22" i="13"/>
  <c r="BA4" i="13"/>
  <c r="BA3" i="13"/>
  <c r="BA2" i="13"/>
  <c r="AQ24" i="13"/>
  <c r="AQ20" i="13"/>
  <c r="AQ22" i="13"/>
  <c r="AQ4" i="13"/>
  <c r="AQ3" i="13"/>
  <c r="AQ2" i="13"/>
  <c r="AG24" i="13"/>
  <c r="AG20" i="13"/>
  <c r="AG22" i="13"/>
  <c r="AG4" i="13"/>
  <c r="AG3" i="13"/>
  <c r="AG2" i="13"/>
  <c r="W24" i="13"/>
  <c r="W20" i="13"/>
  <c r="W22" i="13"/>
  <c r="W4" i="13"/>
  <c r="W3" i="13"/>
  <c r="W2" i="13"/>
  <c r="M24" i="13"/>
  <c r="M20" i="13"/>
  <c r="M22" i="13"/>
  <c r="M4" i="13"/>
  <c r="M3" i="13"/>
  <c r="M2" i="13"/>
  <c r="W42" i="12"/>
  <c r="S40" i="12"/>
  <c r="Q42" i="12"/>
  <c r="Z42" i="12"/>
  <c r="Y42" i="12"/>
  <c r="Y38" i="12"/>
  <c r="Y40" i="12"/>
  <c r="W38" i="12"/>
  <c r="W40" i="12"/>
  <c r="W4" i="12"/>
  <c r="W3" i="12"/>
  <c r="W2" i="12"/>
  <c r="S42" i="12"/>
  <c r="R42" i="12"/>
  <c r="O42" i="12"/>
  <c r="R38" i="12"/>
  <c r="R40" i="12"/>
  <c r="Q38" i="12"/>
  <c r="Q40" i="12"/>
  <c r="P40" i="12"/>
  <c r="O38" i="12"/>
  <c r="O40" i="12"/>
  <c r="N38" i="12"/>
  <c r="M4" i="12"/>
  <c r="M3" i="12"/>
  <c r="M2" i="12"/>
  <c r="CO28" i="11"/>
  <c r="CO24" i="11"/>
  <c r="CO26" i="11"/>
  <c r="CO4" i="11"/>
  <c r="CO3" i="11"/>
  <c r="CO2" i="11"/>
  <c r="EM28" i="11"/>
  <c r="EM24" i="11"/>
  <c r="EM26" i="11"/>
  <c r="EM4" i="11"/>
  <c r="EM3" i="11"/>
  <c r="EM2" i="11"/>
  <c r="EC28" i="11"/>
  <c r="EC24" i="11"/>
  <c r="EC26" i="11"/>
  <c r="EC4" i="11"/>
  <c r="EC3" i="11"/>
  <c r="EC2" i="11"/>
  <c r="DS28" i="11"/>
  <c r="DS24" i="11"/>
  <c r="DS26" i="11"/>
  <c r="DS4" i="11"/>
  <c r="DS3" i="11"/>
  <c r="DS2" i="11"/>
  <c r="DI28" i="11"/>
  <c r="DI24" i="11"/>
  <c r="DI26" i="11"/>
  <c r="DI4" i="11"/>
  <c r="DI3" i="11"/>
  <c r="DI2" i="11"/>
  <c r="CY28" i="11"/>
  <c r="CY24" i="11"/>
  <c r="CY26" i="11"/>
  <c r="CY4" i="11"/>
  <c r="CY3" i="11"/>
  <c r="CY2" i="11"/>
  <c r="CE28" i="11"/>
  <c r="CE24" i="11"/>
  <c r="CE26" i="11"/>
  <c r="CE4" i="11"/>
  <c r="CE3" i="11"/>
  <c r="CE2" i="11"/>
  <c r="BU28" i="11"/>
  <c r="BU24" i="11"/>
  <c r="BU26" i="11"/>
  <c r="BU4" i="11"/>
  <c r="BU3" i="11"/>
  <c r="BU2" i="11"/>
  <c r="BK28" i="11"/>
  <c r="BK24" i="11"/>
  <c r="BK26" i="11"/>
  <c r="BK4" i="11"/>
  <c r="BK3" i="11"/>
  <c r="BK2" i="11"/>
  <c r="BA28" i="11"/>
  <c r="BA24" i="11"/>
  <c r="BA26" i="11"/>
  <c r="BA4" i="11"/>
  <c r="BA3" i="11"/>
  <c r="BA2" i="11"/>
  <c r="AQ28" i="11"/>
  <c r="AQ24" i="11"/>
  <c r="AQ26" i="11"/>
  <c r="AQ4" i="11"/>
  <c r="AQ3" i="11"/>
  <c r="AQ2" i="11"/>
  <c r="AG28" i="11"/>
  <c r="AG24" i="11"/>
  <c r="AG26" i="11"/>
  <c r="AG4" i="11"/>
  <c r="AG3" i="11"/>
  <c r="AG2" i="11"/>
  <c r="W28" i="11"/>
  <c r="W24" i="11"/>
  <c r="W26" i="11"/>
  <c r="W4" i="11"/>
  <c r="W3" i="11"/>
  <c r="W2" i="11"/>
  <c r="M28" i="11"/>
  <c r="M24" i="11"/>
  <c r="M26" i="11"/>
  <c r="M4" i="11"/>
  <c r="M3" i="11"/>
  <c r="M2" i="11"/>
  <c r="AM40" i="10"/>
  <c r="AM36" i="10"/>
  <c r="AP9" i="10"/>
  <c r="AO9" i="10"/>
  <c r="AN9" i="10"/>
  <c r="AM9" i="10"/>
  <c r="AL9" i="10"/>
  <c r="AK9" i="10"/>
  <c r="AJ9" i="10"/>
  <c r="AI9" i="10"/>
  <c r="AH9" i="10"/>
  <c r="AG9" i="10"/>
  <c r="AG4" i="10"/>
  <c r="AG3" i="10"/>
  <c r="AG2" i="10"/>
  <c r="S40" i="10"/>
  <c r="Q40" i="10"/>
  <c r="O40" i="10"/>
  <c r="V38" i="10"/>
  <c r="S36" i="10"/>
  <c r="S38" i="10"/>
  <c r="O36" i="10"/>
  <c r="M36" i="10"/>
  <c r="M38" i="10"/>
  <c r="V9" i="10"/>
  <c r="U9" i="10"/>
  <c r="T9" i="10"/>
  <c r="S9" i="10"/>
  <c r="R9" i="10"/>
  <c r="Q9" i="10"/>
  <c r="P9" i="10"/>
  <c r="O9" i="10"/>
  <c r="N9" i="10"/>
  <c r="M9" i="10"/>
  <c r="M4" i="10"/>
  <c r="M3" i="10"/>
  <c r="M2" i="10"/>
  <c r="EM27" i="9"/>
  <c r="EM23" i="9"/>
  <c r="EM25" i="9"/>
  <c r="EM4" i="9"/>
  <c r="EM3" i="9"/>
  <c r="EM2" i="9"/>
  <c r="EC27" i="9"/>
  <c r="EC23" i="9"/>
  <c r="EC25" i="9"/>
  <c r="EC4" i="9"/>
  <c r="EC3" i="9"/>
  <c r="EC2" i="9"/>
  <c r="DS27" i="9"/>
  <c r="DS23" i="9"/>
  <c r="DS25" i="9"/>
  <c r="DS4" i="9"/>
  <c r="DS3" i="9"/>
  <c r="DS2" i="9"/>
  <c r="DI27" i="9"/>
  <c r="DI23" i="9"/>
  <c r="DI25" i="9"/>
  <c r="DI4" i="9"/>
  <c r="DI3" i="9"/>
  <c r="DI2" i="9"/>
  <c r="CY27" i="9"/>
  <c r="CY23" i="9"/>
  <c r="CY25" i="9"/>
  <c r="CY4" i="9"/>
  <c r="CY3" i="9"/>
  <c r="CY2" i="9"/>
  <c r="CO27" i="9"/>
  <c r="CO23" i="9"/>
  <c r="CO25" i="9"/>
  <c r="CO4" i="9"/>
  <c r="CO3" i="9"/>
  <c r="CO2" i="9"/>
  <c r="CE27" i="9"/>
  <c r="CE23" i="9"/>
  <c r="CE25" i="9"/>
  <c r="CE4" i="9"/>
  <c r="CE3" i="9"/>
  <c r="CE2" i="9"/>
  <c r="BU27" i="9"/>
  <c r="BU23" i="9"/>
  <c r="BU25" i="9"/>
  <c r="BU4" i="9"/>
  <c r="BU3" i="9"/>
  <c r="BU2" i="9"/>
  <c r="BK27" i="9"/>
  <c r="BK23" i="9"/>
  <c r="BK25" i="9"/>
  <c r="BK4" i="9"/>
  <c r="BK3" i="9"/>
  <c r="BK2" i="9"/>
  <c r="BA27" i="9"/>
  <c r="BA23" i="9"/>
  <c r="BA25" i="9"/>
  <c r="BA4" i="9"/>
  <c r="BA3" i="9"/>
  <c r="BA2" i="9"/>
  <c r="AQ27" i="9"/>
  <c r="AQ23" i="9"/>
  <c r="AQ25" i="9"/>
  <c r="AQ4" i="9"/>
  <c r="AQ3" i="9"/>
  <c r="AQ2" i="9"/>
  <c r="AG27" i="9"/>
  <c r="AG23" i="9"/>
  <c r="AG25" i="9"/>
  <c r="AG4" i="9"/>
  <c r="AG3" i="9"/>
  <c r="AG2" i="9"/>
  <c r="W27" i="9"/>
  <c r="W23" i="9"/>
  <c r="W25" i="9"/>
  <c r="W4" i="9"/>
  <c r="W3" i="9"/>
  <c r="W2" i="9"/>
  <c r="M27" i="9"/>
  <c r="M23" i="9"/>
  <c r="M25" i="9"/>
  <c r="M4" i="9"/>
  <c r="M3" i="9"/>
  <c r="M2" i="9"/>
  <c r="CX13" i="6"/>
  <c r="CX45" i="6" s="1"/>
  <c r="CW13" i="6"/>
  <c r="CW41" i="6" s="1"/>
  <c r="CV13" i="6"/>
  <c r="CU13" i="6"/>
  <c r="CT13" i="6"/>
  <c r="CS13" i="6"/>
  <c r="CR13" i="6"/>
  <c r="CQ13" i="6"/>
  <c r="CQ41" i="6" s="1"/>
  <c r="CP13" i="6"/>
  <c r="CO13" i="6"/>
  <c r="CO43" i="6" s="1"/>
  <c r="CX41" i="6"/>
  <c r="CX43" i="6"/>
  <c r="CO4" i="6"/>
  <c r="CO3" i="6"/>
  <c r="EV13" i="6"/>
  <c r="EU13" i="6"/>
  <c r="EU45" i="6" s="1"/>
  <c r="ET13" i="6"/>
  <c r="ET43" i="6" s="1"/>
  <c r="ES13" i="6"/>
  <c r="ER13" i="6"/>
  <c r="EQ13" i="6"/>
  <c r="EP13" i="6"/>
  <c r="EO13" i="6"/>
  <c r="EN13" i="6"/>
  <c r="EM13" i="6"/>
  <c r="EM45" i="6" s="1"/>
  <c r="EM4" i="6"/>
  <c r="EM3" i="6"/>
  <c r="EL13" i="6"/>
  <c r="EL45" i="6" s="1"/>
  <c r="EK13" i="6"/>
  <c r="EK45" i="6" s="1"/>
  <c r="EJ13" i="6"/>
  <c r="EI13" i="6"/>
  <c r="EH13" i="6"/>
  <c r="EH45" i="6" s="1"/>
  <c r="EG13" i="6"/>
  <c r="EF13" i="6"/>
  <c r="EE13" i="6"/>
  <c r="ED13" i="6"/>
  <c r="ED41" i="6" s="1"/>
  <c r="EC13" i="6"/>
  <c r="EC41" i="6" s="1"/>
  <c r="EC4" i="6"/>
  <c r="EC3" i="6"/>
  <c r="EB13" i="6"/>
  <c r="EB43" i="6" s="1"/>
  <c r="EA13" i="6"/>
  <c r="EA45" i="6" s="1"/>
  <c r="DZ13" i="6"/>
  <c r="DZ43" i="6" s="1"/>
  <c r="DY13" i="6"/>
  <c r="DX13" i="6"/>
  <c r="DW13" i="6"/>
  <c r="DW43" i="6" s="1"/>
  <c r="DV13" i="6"/>
  <c r="DU13" i="6"/>
  <c r="DT13" i="6"/>
  <c r="DS13" i="6"/>
  <c r="DS45" i="6" s="1"/>
  <c r="DS4" i="6"/>
  <c r="DS3" i="6"/>
  <c r="DR13" i="6"/>
  <c r="DR45" i="6" s="1"/>
  <c r="DQ13" i="6"/>
  <c r="DP13" i="6"/>
  <c r="DO13" i="6"/>
  <c r="DN13" i="6"/>
  <c r="DN45" i="6" s="1"/>
  <c r="DM13" i="6"/>
  <c r="DL13" i="6"/>
  <c r="DK13" i="6"/>
  <c r="DJ13" i="6"/>
  <c r="DJ45" i="6" s="1"/>
  <c r="DI13" i="6"/>
  <c r="DI4" i="6"/>
  <c r="DI3" i="6"/>
  <c r="DH13" i="6"/>
  <c r="DG13" i="6"/>
  <c r="DG45" i="6" s="1"/>
  <c r="DF13" i="6"/>
  <c r="DF43" i="6" s="1"/>
  <c r="DE13" i="6"/>
  <c r="DD13" i="6"/>
  <c r="DD45" i="6" s="1"/>
  <c r="DC13" i="6"/>
  <c r="DB13" i="6"/>
  <c r="DA13" i="6"/>
  <c r="CZ13" i="6"/>
  <c r="CY13" i="6"/>
  <c r="CY45" i="6" s="1"/>
  <c r="CY4" i="6"/>
  <c r="CY3" i="6"/>
  <c r="CN13" i="6"/>
  <c r="CM13" i="6"/>
  <c r="CM43" i="6" s="1"/>
  <c r="CL13" i="6"/>
  <c r="CL43" i="6" s="1"/>
  <c r="CK13" i="6"/>
  <c r="CJ13" i="6"/>
  <c r="CI13" i="6"/>
  <c r="CI41" i="6" s="1"/>
  <c r="CH13" i="6"/>
  <c r="CG13" i="6"/>
  <c r="CF13" i="6"/>
  <c r="CE13" i="6"/>
  <c r="CE45" i="6" s="1"/>
  <c r="CE4" i="6"/>
  <c r="CE3" i="6"/>
  <c r="CD13" i="6"/>
  <c r="CD45" i="6" s="1"/>
  <c r="CC13" i="6"/>
  <c r="CB13" i="6"/>
  <c r="CA13" i="6"/>
  <c r="BZ13" i="6"/>
  <c r="BZ45" i="6" s="1"/>
  <c r="BY13" i="6"/>
  <c r="BY45" i="6" s="1"/>
  <c r="BX13" i="6"/>
  <c r="BW13" i="6"/>
  <c r="BV13" i="6"/>
  <c r="BV43" i="6" s="1"/>
  <c r="BU13" i="6"/>
  <c r="BV41" i="6"/>
  <c r="BU4" i="6"/>
  <c r="BU3" i="6"/>
  <c r="BT13" i="6"/>
  <c r="BS13" i="6"/>
  <c r="BS45" i="6" s="1"/>
  <c r="BR13" i="6"/>
  <c r="BR43" i="6" s="1"/>
  <c r="BQ13" i="6"/>
  <c r="BP13" i="6"/>
  <c r="BO13" i="6"/>
  <c r="BN13" i="6"/>
  <c r="BM13" i="6"/>
  <c r="BL13" i="6"/>
  <c r="BK13" i="6"/>
  <c r="BK45" i="6" s="1"/>
  <c r="BK4" i="6"/>
  <c r="BK3" i="6"/>
  <c r="BJ13" i="6"/>
  <c r="BJ45" i="6" s="1"/>
  <c r="BI13" i="6"/>
  <c r="BI45" i="6" s="1"/>
  <c r="BH13" i="6"/>
  <c r="BG13" i="6"/>
  <c r="BF13" i="6"/>
  <c r="BF41" i="6" s="1"/>
  <c r="BE13" i="6"/>
  <c r="BD13" i="6"/>
  <c r="BC13" i="6"/>
  <c r="BB13" i="6"/>
  <c r="BB41" i="6" s="1"/>
  <c r="BA13" i="6"/>
  <c r="BA41" i="6" s="1"/>
  <c r="BA4" i="6"/>
  <c r="BA3" i="6"/>
  <c r="AZ13" i="6"/>
  <c r="AZ45" i="6" s="1"/>
  <c r="AY13" i="6"/>
  <c r="AY45" i="6" s="1"/>
  <c r="AX13" i="6"/>
  <c r="AX43" i="6" s="1"/>
  <c r="AW13" i="6"/>
  <c r="AV13" i="6"/>
  <c r="AV41" i="6" s="1"/>
  <c r="AU13" i="6"/>
  <c r="AU45" i="6" s="1"/>
  <c r="AT13" i="6"/>
  <c r="AS13" i="6"/>
  <c r="AR13" i="6"/>
  <c r="AR41" i="6" s="1"/>
  <c r="AQ13" i="6"/>
  <c r="AQ41" i="6" s="1"/>
  <c r="AQ4" i="6"/>
  <c r="AQ3" i="6"/>
  <c r="AP13" i="6"/>
  <c r="AP45" i="6" s="1"/>
  <c r="AO13" i="6"/>
  <c r="AN13" i="6"/>
  <c r="AM13" i="6"/>
  <c r="AM43" i="6" s="1"/>
  <c r="AL13" i="6"/>
  <c r="AL45" i="6" s="1"/>
  <c r="AK13" i="6"/>
  <c r="AK43" i="6" s="1"/>
  <c r="AJ13" i="6"/>
  <c r="AI13" i="6"/>
  <c r="AH13" i="6"/>
  <c r="AH45" i="6" s="1"/>
  <c r="AG4" i="6"/>
  <c r="AG3" i="6"/>
  <c r="AF13" i="6"/>
  <c r="AE13" i="6"/>
  <c r="AD13" i="6"/>
  <c r="AC13" i="6"/>
  <c r="AC45" i="6" s="1"/>
  <c r="AB13" i="6"/>
  <c r="AB43" i="6" s="1"/>
  <c r="AA13" i="6"/>
  <c r="Z13" i="6"/>
  <c r="Z43" i="6" s="1"/>
  <c r="Y13" i="6"/>
  <c r="Y41" i="6" s="1"/>
  <c r="X13" i="6"/>
  <c r="X41" i="6" s="1"/>
  <c r="W13" i="6"/>
  <c r="W4" i="6"/>
  <c r="W3" i="6"/>
  <c r="V13" i="6"/>
  <c r="V41" i="6" s="1"/>
  <c r="U13" i="6"/>
  <c r="T13" i="6"/>
  <c r="S13" i="6"/>
  <c r="S45" i="6" s="1"/>
  <c r="R13" i="6"/>
  <c r="R45" i="6" s="1"/>
  <c r="Q13" i="6"/>
  <c r="P13" i="6"/>
  <c r="O13" i="6"/>
  <c r="O45" i="6" s="1"/>
  <c r="N13" i="6"/>
  <c r="N43" i="6" s="1"/>
  <c r="M13" i="6"/>
  <c r="M4" i="6"/>
  <c r="M3" i="6"/>
  <c r="EM22" i="5"/>
  <c r="EM18" i="5"/>
  <c r="EM20" i="5"/>
  <c r="EM4" i="5"/>
  <c r="EM3" i="5"/>
  <c r="EM2" i="5"/>
  <c r="EC22" i="5"/>
  <c r="EC18" i="5"/>
  <c r="EC20" i="5"/>
  <c r="EC4" i="5"/>
  <c r="EC3" i="5"/>
  <c r="EC2" i="5"/>
  <c r="DS22" i="5"/>
  <c r="DS18" i="5"/>
  <c r="DS20" i="5"/>
  <c r="DS4" i="5"/>
  <c r="DS3" i="5"/>
  <c r="DS2" i="5"/>
  <c r="DI22" i="5"/>
  <c r="DI18" i="5"/>
  <c r="DI20" i="5"/>
  <c r="DI4" i="5"/>
  <c r="DI3" i="5"/>
  <c r="DI2" i="5"/>
  <c r="CY22" i="5"/>
  <c r="CY18" i="5"/>
  <c r="CY20" i="5"/>
  <c r="CY4" i="5"/>
  <c r="CY3" i="5"/>
  <c r="CY2" i="5"/>
  <c r="CO22" i="5"/>
  <c r="CO18" i="5"/>
  <c r="CO20" i="5"/>
  <c r="CO4" i="5"/>
  <c r="CO3" i="5"/>
  <c r="CO2" i="5"/>
  <c r="CE22" i="5"/>
  <c r="CE18" i="5"/>
  <c r="CE20" i="5"/>
  <c r="CE4" i="5"/>
  <c r="CE3" i="5"/>
  <c r="CE2" i="5"/>
  <c r="BU22" i="5"/>
  <c r="BU18" i="5"/>
  <c r="BU20" i="5"/>
  <c r="BU4" i="5"/>
  <c r="BU3" i="5"/>
  <c r="BU2" i="5"/>
  <c r="BK22" i="5"/>
  <c r="BK18" i="5"/>
  <c r="BK20" i="5"/>
  <c r="BK4" i="5"/>
  <c r="BK3" i="5"/>
  <c r="BK2" i="5"/>
  <c r="BA22" i="5"/>
  <c r="BA18" i="5"/>
  <c r="BA20" i="5"/>
  <c r="BA4" i="5"/>
  <c r="BA3" i="5"/>
  <c r="BA2" i="5"/>
  <c r="AQ22" i="5"/>
  <c r="AQ18" i="5"/>
  <c r="AQ20" i="5"/>
  <c r="AQ4" i="5"/>
  <c r="AQ3" i="5"/>
  <c r="AQ2" i="5"/>
  <c r="AG22" i="5"/>
  <c r="AG18" i="5"/>
  <c r="AG20" i="5"/>
  <c r="AG4" i="5"/>
  <c r="AG3" i="5"/>
  <c r="AG2" i="5"/>
  <c r="W22" i="5"/>
  <c r="W18" i="5"/>
  <c r="W20" i="5"/>
  <c r="W4" i="5"/>
  <c r="W3" i="5"/>
  <c r="W2" i="5"/>
  <c r="M22" i="5"/>
  <c r="M18" i="5"/>
  <c r="M20" i="5"/>
  <c r="M4" i="5"/>
  <c r="M3" i="5"/>
  <c r="M2" i="5"/>
  <c r="GU4" i="8"/>
  <c r="GU3" i="8"/>
  <c r="GU2" i="8"/>
  <c r="GP15" i="7"/>
  <c r="GK4" i="8"/>
  <c r="GK3" i="8"/>
  <c r="GK2" i="8"/>
  <c r="GA4" i="8"/>
  <c r="GA3" i="8"/>
  <c r="GA2" i="8"/>
  <c r="FQ4" i="8"/>
  <c r="FQ3" i="8"/>
  <c r="FQ2" i="8"/>
  <c r="FG4" i="8"/>
  <c r="FG3" i="8"/>
  <c r="FG2" i="8"/>
  <c r="EW4" i="8"/>
  <c r="EW3" i="8"/>
  <c r="EW2" i="8"/>
  <c r="EM4" i="8"/>
  <c r="EM3" i="8"/>
  <c r="EM2" i="8"/>
  <c r="EC4" i="8"/>
  <c r="EC3" i="8"/>
  <c r="EC2" i="8"/>
  <c r="DS4" i="8"/>
  <c r="DS3" i="8"/>
  <c r="DS2" i="8"/>
  <c r="DI4" i="8"/>
  <c r="DI3" i="8"/>
  <c r="DI2" i="8"/>
  <c r="CY4" i="8"/>
  <c r="CY3" i="8"/>
  <c r="CY2" i="8"/>
  <c r="CO4" i="8"/>
  <c r="CO3" i="8"/>
  <c r="CO2" i="8"/>
  <c r="CE4" i="8"/>
  <c r="CE3" i="8"/>
  <c r="CE2" i="8"/>
  <c r="BU4" i="8"/>
  <c r="BU3" i="8"/>
  <c r="BU2" i="8"/>
  <c r="BK4" i="8"/>
  <c r="BK3" i="8"/>
  <c r="BK2" i="8"/>
  <c r="BH15" i="7"/>
  <c r="BF15" i="7"/>
  <c r="BA4" i="8"/>
  <c r="BA3" i="8"/>
  <c r="BA2" i="8"/>
  <c r="AY15" i="7"/>
  <c r="AW15" i="7"/>
  <c r="AS15" i="7"/>
  <c r="AR15" i="7"/>
  <c r="AQ4" i="8"/>
  <c r="AQ3" i="8"/>
  <c r="AQ2" i="8"/>
  <c r="AG4" i="8"/>
  <c r="AG3" i="8"/>
  <c r="AG2" i="8"/>
  <c r="X20" i="7"/>
  <c r="W4" i="8"/>
  <c r="W3" i="8"/>
  <c r="W2" i="8"/>
  <c r="O15" i="7"/>
  <c r="N20" i="7"/>
  <c r="M4" i="8"/>
  <c r="M3" i="8"/>
  <c r="M2" i="8"/>
  <c r="C33" i="14"/>
  <c r="EW11" i="13"/>
  <c r="EW10" i="13"/>
  <c r="EW13" i="13"/>
  <c r="E126" i="19" s="1"/>
  <c r="EW14" i="13"/>
  <c r="E127" i="19" s="1"/>
  <c r="EW17" i="13"/>
  <c r="E130" i="19" s="1"/>
  <c r="EY11" i="13"/>
  <c r="EY10" i="13"/>
  <c r="F123" i="19" s="1"/>
  <c r="EY13" i="13"/>
  <c r="F126" i="19" s="1"/>
  <c r="EY14" i="13"/>
  <c r="F127" i="19" s="1"/>
  <c r="EY17" i="13"/>
  <c r="F130" i="19" s="1"/>
  <c r="C38" i="12"/>
  <c r="EX16" i="12"/>
  <c r="G112" i="19" s="1"/>
  <c r="EX12" i="12"/>
  <c r="G108" i="19" s="1"/>
  <c r="EX22" i="10"/>
  <c r="G77" i="19" s="1"/>
  <c r="EX21" i="10"/>
  <c r="G76" i="19" s="1"/>
  <c r="HE17" i="8"/>
  <c r="E44" i="19" s="1"/>
  <c r="HE16" i="8"/>
  <c r="HE15" i="8"/>
  <c r="E42" i="19" s="1"/>
  <c r="G15" i="7"/>
  <c r="D20" i="7"/>
  <c r="D23" i="7"/>
  <c r="D15" i="7"/>
  <c r="E15" i="7"/>
  <c r="F15" i="7"/>
  <c r="H15" i="7"/>
  <c r="I15" i="7"/>
  <c r="HE35" i="8"/>
  <c r="E47" i="19" s="1"/>
  <c r="HE36" i="8"/>
  <c r="E48" i="19" s="1"/>
  <c r="HG17" i="8"/>
  <c r="HG16" i="8"/>
  <c r="F43" i="19" s="1"/>
  <c r="HG15" i="8"/>
  <c r="F42" i="19" s="1"/>
  <c r="HG35" i="8"/>
  <c r="F47" i="19" s="1"/>
  <c r="HG36" i="8"/>
  <c r="F48" i="19" s="1"/>
  <c r="C13" i="6"/>
  <c r="D13" i="6"/>
  <c r="E13" i="6"/>
  <c r="E45" i="6" s="1"/>
  <c r="F13" i="6"/>
  <c r="F43" i="6" s="1"/>
  <c r="G13" i="6"/>
  <c r="G43" i="6" s="1"/>
  <c r="H13" i="6"/>
  <c r="I13" i="6"/>
  <c r="J13" i="6"/>
  <c r="J43" i="6" s="1"/>
  <c r="K13" i="6"/>
  <c r="K41" i="6" s="1"/>
  <c r="L13" i="6"/>
  <c r="EW19" i="6"/>
  <c r="E30" i="19" s="1"/>
  <c r="EW20" i="6"/>
  <c r="EW18" i="6"/>
  <c r="E29" i="19" s="1"/>
  <c r="EW32" i="6"/>
  <c r="EY19" i="6"/>
  <c r="F30" i="19" s="1"/>
  <c r="EY20" i="6"/>
  <c r="F31" i="19" s="1"/>
  <c r="EY18" i="6"/>
  <c r="EY32" i="6"/>
  <c r="F33" i="19" s="1"/>
  <c r="EW11" i="5"/>
  <c r="E17" i="19" s="1"/>
  <c r="EW13" i="5"/>
  <c r="EW10" i="5"/>
  <c r="EW14" i="5"/>
  <c r="E20" i="19" s="1"/>
  <c r="EW15" i="5"/>
  <c r="E21" i="19" s="1"/>
  <c r="EY11" i="5"/>
  <c r="F17" i="19" s="1"/>
  <c r="EY13" i="5"/>
  <c r="F19" i="19" s="1"/>
  <c r="EY10" i="5"/>
  <c r="F16" i="19" s="1"/>
  <c r="EY14" i="5"/>
  <c r="F20" i="19" s="1"/>
  <c r="EY15" i="5"/>
  <c r="F21" i="19" s="1"/>
  <c r="K35" i="14"/>
  <c r="I35" i="14"/>
  <c r="G35" i="14"/>
  <c r="D35" i="14"/>
  <c r="K31" i="14"/>
  <c r="K33" i="14"/>
  <c r="J31" i="14"/>
  <c r="I31" i="14"/>
  <c r="I33" i="14"/>
  <c r="G31" i="14"/>
  <c r="G33" i="14"/>
  <c r="D33" i="14"/>
  <c r="L42" i="12"/>
  <c r="K42" i="12"/>
  <c r="J42" i="12"/>
  <c r="I42" i="12"/>
  <c r="H42" i="12"/>
  <c r="G42" i="12"/>
  <c r="F42" i="12"/>
  <c r="L38" i="12"/>
  <c r="K38" i="12"/>
  <c r="K40" i="12"/>
  <c r="J38" i="12"/>
  <c r="J40" i="12"/>
  <c r="I38" i="12"/>
  <c r="I40" i="12"/>
  <c r="H38" i="12"/>
  <c r="G38" i="12"/>
  <c r="G40" i="12"/>
  <c r="F38" i="12"/>
  <c r="F40" i="12"/>
  <c r="E40" i="12"/>
  <c r="D40" i="12"/>
  <c r="F40" i="10"/>
  <c r="J40" i="10"/>
  <c r="L40" i="10"/>
  <c r="F36" i="10"/>
  <c r="F38" i="10"/>
  <c r="I36" i="10"/>
  <c r="J36" i="10"/>
  <c r="J38" i="10"/>
  <c r="K36" i="10"/>
  <c r="L36" i="10"/>
  <c r="L38" i="10"/>
  <c r="HE15" i="7"/>
  <c r="HE20" i="7"/>
  <c r="HE23" i="7"/>
  <c r="HD15" i="7"/>
  <c r="HD20" i="7"/>
  <c r="HD23" i="7"/>
  <c r="HC15" i="7"/>
  <c r="HC20" i="7"/>
  <c r="HC23" i="7"/>
  <c r="HB15" i="7"/>
  <c r="HB20" i="7"/>
  <c r="HB23" i="7"/>
  <c r="HA15" i="7"/>
  <c r="HA20" i="7"/>
  <c r="HA23" i="7"/>
  <c r="GZ15" i="7"/>
  <c r="GZ20" i="7"/>
  <c r="GZ23" i="7"/>
  <c r="GY15" i="7"/>
  <c r="GY20" i="7"/>
  <c r="GY23" i="7"/>
  <c r="GX15" i="7"/>
  <c r="GX20" i="7"/>
  <c r="GX23" i="7"/>
  <c r="GW15" i="7"/>
  <c r="GW20" i="7"/>
  <c r="GW23" i="7"/>
  <c r="GV15" i="7"/>
  <c r="GV20" i="7"/>
  <c r="GV23" i="7"/>
  <c r="GV5" i="7"/>
  <c r="GV4" i="7"/>
  <c r="GV3" i="7"/>
  <c r="GU15" i="7"/>
  <c r="GU20" i="7"/>
  <c r="GU23" i="7"/>
  <c r="GT15" i="7"/>
  <c r="GT20" i="7"/>
  <c r="GT23" i="7"/>
  <c r="GS15" i="7"/>
  <c r="GS20" i="7"/>
  <c r="GS23" i="7"/>
  <c r="GR15" i="7"/>
  <c r="GR20" i="7"/>
  <c r="GR23" i="7"/>
  <c r="GQ15" i="7"/>
  <c r="GQ20" i="7"/>
  <c r="GQ23" i="7"/>
  <c r="GP20" i="7"/>
  <c r="GP23" i="7"/>
  <c r="GO15" i="7"/>
  <c r="GO20" i="7"/>
  <c r="GO23" i="7"/>
  <c r="GN15" i="7"/>
  <c r="GN20" i="7"/>
  <c r="GN23" i="7"/>
  <c r="GM15" i="7"/>
  <c r="GM20" i="7"/>
  <c r="GM23" i="7"/>
  <c r="GL15" i="7"/>
  <c r="GL20" i="7"/>
  <c r="GL23" i="7"/>
  <c r="GL5" i="7"/>
  <c r="GL4" i="7"/>
  <c r="GL3" i="7"/>
  <c r="GK15" i="7"/>
  <c r="GK20" i="7"/>
  <c r="GK23" i="7"/>
  <c r="GJ15" i="7"/>
  <c r="GJ20" i="7"/>
  <c r="GJ23" i="7"/>
  <c r="GI15" i="7"/>
  <c r="GI20" i="7"/>
  <c r="GI23" i="7"/>
  <c r="GH15" i="7"/>
  <c r="GH20" i="7"/>
  <c r="GH23" i="7"/>
  <c r="GG15" i="7"/>
  <c r="GG20" i="7"/>
  <c r="GG23" i="7"/>
  <c r="GF15" i="7"/>
  <c r="GF20" i="7"/>
  <c r="GF23" i="7"/>
  <c r="GE15" i="7"/>
  <c r="GE20" i="7"/>
  <c r="GE23" i="7"/>
  <c r="GD15" i="7"/>
  <c r="GD20" i="7"/>
  <c r="GD23" i="7"/>
  <c r="GC15" i="7"/>
  <c r="GC20" i="7"/>
  <c r="GC23" i="7"/>
  <c r="GB15" i="7"/>
  <c r="GB20" i="7"/>
  <c r="GB23" i="7"/>
  <c r="GB5" i="7"/>
  <c r="GB4" i="7"/>
  <c r="GB3" i="7"/>
  <c r="GA15" i="7"/>
  <c r="GA20" i="7"/>
  <c r="GA23" i="7"/>
  <c r="FZ15" i="7"/>
  <c r="FZ20" i="7"/>
  <c r="FZ23" i="7"/>
  <c r="FY15" i="7"/>
  <c r="FY20" i="7"/>
  <c r="FY23" i="7"/>
  <c r="FX15" i="7"/>
  <c r="FX20" i="7"/>
  <c r="FX23" i="7"/>
  <c r="FW15" i="7"/>
  <c r="FW20" i="7"/>
  <c r="FW23" i="7"/>
  <c r="FV15" i="7"/>
  <c r="FV20" i="7"/>
  <c r="FV23" i="7"/>
  <c r="FU15" i="7"/>
  <c r="FU20" i="7"/>
  <c r="FU23" i="7"/>
  <c r="FT15" i="7"/>
  <c r="FT20" i="7"/>
  <c r="FT23" i="7"/>
  <c r="FS15" i="7"/>
  <c r="FS20" i="7"/>
  <c r="FS23" i="7"/>
  <c r="FR15" i="7"/>
  <c r="FR20" i="7"/>
  <c r="FR23" i="7"/>
  <c r="FR5" i="7"/>
  <c r="FR4" i="7"/>
  <c r="FR3" i="7"/>
  <c r="FQ15" i="7"/>
  <c r="FQ20" i="7"/>
  <c r="FQ23" i="7"/>
  <c r="FP15" i="7"/>
  <c r="FP20" i="7"/>
  <c r="FP23" i="7"/>
  <c r="FO15" i="7"/>
  <c r="FO20" i="7"/>
  <c r="FO23" i="7"/>
  <c r="FN15" i="7"/>
  <c r="FN20" i="7"/>
  <c r="FN23" i="7"/>
  <c r="FM15" i="7"/>
  <c r="FM20" i="7"/>
  <c r="FM23" i="7"/>
  <c r="FL15" i="7"/>
  <c r="FL20" i="7"/>
  <c r="FL23" i="7"/>
  <c r="FK15" i="7"/>
  <c r="FK20" i="7"/>
  <c r="FK23" i="7"/>
  <c r="FJ15" i="7"/>
  <c r="FJ20" i="7"/>
  <c r="FJ23" i="7"/>
  <c r="FI15" i="7"/>
  <c r="FI20" i="7"/>
  <c r="FI23" i="7"/>
  <c r="FH15" i="7"/>
  <c r="FH20" i="7"/>
  <c r="FH23" i="7"/>
  <c r="FH5" i="7"/>
  <c r="FH4" i="7"/>
  <c r="FH3" i="7"/>
  <c r="FG15" i="7"/>
  <c r="FG20" i="7"/>
  <c r="FG23" i="7"/>
  <c r="FF15" i="7"/>
  <c r="FF20" i="7"/>
  <c r="FF23" i="7"/>
  <c r="FE15" i="7"/>
  <c r="FE20" i="7"/>
  <c r="FE23" i="7"/>
  <c r="FD15" i="7"/>
  <c r="FD20" i="7"/>
  <c r="FD23" i="7"/>
  <c r="FC15" i="7"/>
  <c r="FC20" i="7"/>
  <c r="FC23" i="7"/>
  <c r="FB15" i="7"/>
  <c r="FB20" i="7"/>
  <c r="FB23" i="7"/>
  <c r="FA15" i="7"/>
  <c r="FA20" i="7"/>
  <c r="FA23" i="7"/>
  <c r="EZ15" i="7"/>
  <c r="EZ20" i="7"/>
  <c r="EZ23" i="7"/>
  <c r="EY15" i="7"/>
  <c r="EY20" i="7"/>
  <c r="EY23" i="7"/>
  <c r="EX15" i="7"/>
  <c r="EX20" i="7"/>
  <c r="EX23" i="7"/>
  <c r="EX5" i="7"/>
  <c r="EX4" i="7"/>
  <c r="EX3" i="7"/>
  <c r="EW15" i="7"/>
  <c r="EW20" i="7"/>
  <c r="EW23" i="7"/>
  <c r="EV15" i="7"/>
  <c r="EV20" i="7"/>
  <c r="EV23" i="7"/>
  <c r="EU15" i="7"/>
  <c r="EU20" i="7"/>
  <c r="EU23" i="7"/>
  <c r="ET15" i="7"/>
  <c r="ET20" i="7"/>
  <c r="ET23" i="7"/>
  <c r="ES15" i="7"/>
  <c r="ES20" i="7"/>
  <c r="ES23" i="7"/>
  <c r="ER15" i="7"/>
  <c r="ER20" i="7"/>
  <c r="ER23" i="7"/>
  <c r="EQ15" i="7"/>
  <c r="EQ20" i="7"/>
  <c r="EQ23" i="7"/>
  <c r="EP15" i="7"/>
  <c r="EP20" i="7"/>
  <c r="EP23" i="7"/>
  <c r="EO15" i="7"/>
  <c r="EO20" i="7"/>
  <c r="EO23" i="7"/>
  <c r="EN15" i="7"/>
  <c r="EN20" i="7"/>
  <c r="EN23" i="7"/>
  <c r="EN5" i="7"/>
  <c r="EN4" i="7"/>
  <c r="EN3" i="7"/>
  <c r="EM15" i="7"/>
  <c r="EM20" i="7"/>
  <c r="EM23" i="7"/>
  <c r="EL15" i="7"/>
  <c r="EL20" i="7"/>
  <c r="EL23" i="7"/>
  <c r="EK15" i="7"/>
  <c r="EK20" i="7"/>
  <c r="EK23" i="7"/>
  <c r="EJ15" i="7"/>
  <c r="EJ20" i="7"/>
  <c r="EJ23" i="7"/>
  <c r="EI15" i="7"/>
  <c r="EI20" i="7"/>
  <c r="EI23" i="7"/>
  <c r="EH15" i="7"/>
  <c r="EH20" i="7"/>
  <c r="EH23" i="7"/>
  <c r="EG15" i="7"/>
  <c r="EG20" i="7"/>
  <c r="EG23" i="7"/>
  <c r="EF15" i="7"/>
  <c r="EF20" i="7"/>
  <c r="EF23" i="7"/>
  <c r="EE15" i="7"/>
  <c r="EE20" i="7"/>
  <c r="EE23" i="7"/>
  <c r="ED15" i="7"/>
  <c r="ED20" i="7"/>
  <c r="ED23" i="7"/>
  <c r="ED5" i="7"/>
  <c r="ED4" i="7"/>
  <c r="ED3" i="7"/>
  <c r="EC15" i="7"/>
  <c r="EC20" i="7"/>
  <c r="EC23" i="7"/>
  <c r="EB15" i="7"/>
  <c r="EB20" i="7"/>
  <c r="EB23" i="7"/>
  <c r="EA15" i="7"/>
  <c r="EA20" i="7"/>
  <c r="EA23" i="7"/>
  <c r="DZ15" i="7"/>
  <c r="DZ20" i="7"/>
  <c r="DZ23" i="7"/>
  <c r="DY15" i="7"/>
  <c r="DY20" i="7"/>
  <c r="DY23" i="7"/>
  <c r="DX15" i="7"/>
  <c r="DX20" i="7"/>
  <c r="DX23" i="7"/>
  <c r="DW15" i="7"/>
  <c r="DW20" i="7"/>
  <c r="DW23" i="7"/>
  <c r="DV15" i="7"/>
  <c r="DV20" i="7"/>
  <c r="DV23" i="7"/>
  <c r="DU15" i="7"/>
  <c r="DU20" i="7"/>
  <c r="DU23" i="7"/>
  <c r="DT15" i="7"/>
  <c r="DT20" i="7"/>
  <c r="DT23" i="7"/>
  <c r="DT5" i="7"/>
  <c r="DT4" i="7"/>
  <c r="DT3" i="7"/>
  <c r="DS15" i="7"/>
  <c r="DS20" i="7"/>
  <c r="DS23" i="7"/>
  <c r="DR15" i="7"/>
  <c r="DR20" i="7"/>
  <c r="DR23" i="7"/>
  <c r="DQ15" i="7"/>
  <c r="DQ20" i="7"/>
  <c r="DQ23" i="7"/>
  <c r="DP15" i="7"/>
  <c r="DP20" i="7"/>
  <c r="DP23" i="7"/>
  <c r="DO15" i="7"/>
  <c r="DO20" i="7"/>
  <c r="DO23" i="7"/>
  <c r="DN15" i="7"/>
  <c r="DN20" i="7"/>
  <c r="DN23" i="7"/>
  <c r="DM15" i="7"/>
  <c r="DM20" i="7"/>
  <c r="DM23" i="7"/>
  <c r="DL15" i="7"/>
  <c r="DL20" i="7"/>
  <c r="DL23" i="7"/>
  <c r="DK15" i="7"/>
  <c r="DK20" i="7"/>
  <c r="DK23" i="7"/>
  <c r="DJ15" i="7"/>
  <c r="DJ20" i="7"/>
  <c r="DJ23" i="7"/>
  <c r="DJ5" i="7"/>
  <c r="DJ4" i="7"/>
  <c r="DJ3" i="7"/>
  <c r="DI15" i="7"/>
  <c r="DI20" i="7"/>
  <c r="DI23" i="7"/>
  <c r="DH15" i="7"/>
  <c r="DH20" i="7"/>
  <c r="DH23" i="7"/>
  <c r="DG15" i="7"/>
  <c r="DG20" i="7"/>
  <c r="DG23" i="7"/>
  <c r="DF15" i="7"/>
  <c r="DF20" i="7"/>
  <c r="DF23" i="7"/>
  <c r="DE15" i="7"/>
  <c r="DE20" i="7"/>
  <c r="DE23" i="7"/>
  <c r="DD15" i="7"/>
  <c r="DD20" i="7"/>
  <c r="DD23" i="7"/>
  <c r="DC15" i="7"/>
  <c r="DC20" i="7"/>
  <c r="DC23" i="7"/>
  <c r="DB15" i="7"/>
  <c r="DB20" i="7"/>
  <c r="DB23" i="7"/>
  <c r="DA15" i="7"/>
  <c r="DA20" i="7"/>
  <c r="DA23" i="7"/>
  <c r="CZ15" i="7"/>
  <c r="CZ20" i="7"/>
  <c r="CZ23" i="7"/>
  <c r="CZ5" i="7"/>
  <c r="CZ4" i="7"/>
  <c r="CZ3" i="7"/>
  <c r="CY15" i="7"/>
  <c r="CY20" i="7"/>
  <c r="CY23" i="7"/>
  <c r="CX15" i="7"/>
  <c r="CX20" i="7"/>
  <c r="CX23" i="7"/>
  <c r="CW15" i="7"/>
  <c r="CW20" i="7"/>
  <c r="CW23" i="7"/>
  <c r="CV15" i="7"/>
  <c r="CV20" i="7"/>
  <c r="CV23" i="7"/>
  <c r="CU15" i="7"/>
  <c r="CU20" i="7"/>
  <c r="CU23" i="7"/>
  <c r="CT15" i="7"/>
  <c r="CT20" i="7"/>
  <c r="CT23" i="7"/>
  <c r="CS15" i="7"/>
  <c r="CS20" i="7"/>
  <c r="CS23" i="7"/>
  <c r="CR15" i="7"/>
  <c r="CR20" i="7"/>
  <c r="CR23" i="7"/>
  <c r="CQ15" i="7"/>
  <c r="CQ20" i="7"/>
  <c r="CQ23" i="7"/>
  <c r="CP15" i="7"/>
  <c r="CP20" i="7"/>
  <c r="CP23" i="7"/>
  <c r="CP5" i="7"/>
  <c r="CP4" i="7"/>
  <c r="CP3" i="7"/>
  <c r="CO15" i="7"/>
  <c r="CO20" i="7"/>
  <c r="CO23" i="7"/>
  <c r="CN15" i="7"/>
  <c r="CN20" i="7"/>
  <c r="CN23" i="7"/>
  <c r="CM15" i="7"/>
  <c r="CM20" i="7"/>
  <c r="CM23" i="7"/>
  <c r="CL15" i="7"/>
  <c r="CL20" i="7"/>
  <c r="CL23" i="7"/>
  <c r="CK15" i="7"/>
  <c r="CK20" i="7"/>
  <c r="CK23" i="7"/>
  <c r="CJ15" i="7"/>
  <c r="CJ20" i="7"/>
  <c r="CJ23" i="7"/>
  <c r="CI15" i="7"/>
  <c r="CI20" i="7"/>
  <c r="CI23" i="7"/>
  <c r="CH15" i="7"/>
  <c r="CH20" i="7"/>
  <c r="CH23" i="7"/>
  <c r="CG15" i="7"/>
  <c r="CG20" i="7"/>
  <c r="CG23" i="7"/>
  <c r="CF15" i="7"/>
  <c r="CF20" i="7"/>
  <c r="CF23" i="7"/>
  <c r="CF5" i="7"/>
  <c r="CF4" i="7"/>
  <c r="CF3" i="7"/>
  <c r="CE15" i="7"/>
  <c r="CE20" i="7"/>
  <c r="CE23" i="7"/>
  <c r="CD15" i="7"/>
  <c r="CD20" i="7"/>
  <c r="CD23" i="7"/>
  <c r="CC15" i="7"/>
  <c r="CC20" i="7"/>
  <c r="CC23" i="7"/>
  <c r="CB15" i="7"/>
  <c r="CB20" i="7"/>
  <c r="CB23" i="7"/>
  <c r="CA15" i="7"/>
  <c r="CA20" i="7"/>
  <c r="CA23" i="7"/>
  <c r="BZ15" i="7"/>
  <c r="BZ20" i="7"/>
  <c r="BZ23" i="7"/>
  <c r="BY15" i="7"/>
  <c r="BY20" i="7"/>
  <c r="BY23" i="7"/>
  <c r="BX15" i="7"/>
  <c r="BX20" i="7"/>
  <c r="BX23" i="7"/>
  <c r="BW15" i="7"/>
  <c r="BW20" i="7"/>
  <c r="BW23" i="7"/>
  <c r="BV15" i="7"/>
  <c r="BV20" i="7"/>
  <c r="BV23" i="7"/>
  <c r="BV5" i="7"/>
  <c r="BV4" i="7"/>
  <c r="BV3" i="7"/>
  <c r="BU15" i="7"/>
  <c r="BU20" i="7"/>
  <c r="BU23" i="7"/>
  <c r="BT15" i="7"/>
  <c r="BT20" i="7"/>
  <c r="BT23" i="7"/>
  <c r="BS15" i="7"/>
  <c r="BS20" i="7"/>
  <c r="BS23" i="7"/>
  <c r="BR15" i="7"/>
  <c r="BR20" i="7"/>
  <c r="BR23" i="7"/>
  <c r="BQ15" i="7"/>
  <c r="BQ20" i="7"/>
  <c r="BQ23" i="7"/>
  <c r="BP15" i="7"/>
  <c r="BP20" i="7"/>
  <c r="BP23" i="7"/>
  <c r="BO15" i="7"/>
  <c r="BO20" i="7"/>
  <c r="BO23" i="7"/>
  <c r="BN15" i="7"/>
  <c r="BN20" i="7"/>
  <c r="BN23" i="7"/>
  <c r="BM15" i="7"/>
  <c r="BM20" i="7"/>
  <c r="BM23" i="7"/>
  <c r="BL15" i="7"/>
  <c r="BL20" i="7"/>
  <c r="BL23" i="7"/>
  <c r="BL5" i="7"/>
  <c r="BL4" i="7"/>
  <c r="BL3" i="7"/>
  <c r="BK15" i="7"/>
  <c r="BK20" i="7"/>
  <c r="BK23" i="7"/>
  <c r="BJ15" i="7"/>
  <c r="BJ20" i="7"/>
  <c r="BJ23" i="7"/>
  <c r="BI15" i="7"/>
  <c r="BI20" i="7"/>
  <c r="BI23" i="7"/>
  <c r="BH20" i="7"/>
  <c r="BH23" i="7"/>
  <c r="BG15" i="7"/>
  <c r="BG20" i="7"/>
  <c r="BG23" i="7"/>
  <c r="BF20" i="7"/>
  <c r="BF23" i="7"/>
  <c r="BE15" i="7"/>
  <c r="BE20" i="7"/>
  <c r="BE23" i="7"/>
  <c r="BD15" i="7"/>
  <c r="BD20" i="7"/>
  <c r="BD23" i="7"/>
  <c r="BC15" i="7"/>
  <c r="BC20" i="7"/>
  <c r="BC23" i="7"/>
  <c r="BB15" i="7"/>
  <c r="BB20" i="7"/>
  <c r="BB23" i="7"/>
  <c r="BB5" i="7"/>
  <c r="BB4" i="7"/>
  <c r="BB3" i="7"/>
  <c r="BA15" i="7"/>
  <c r="BA20" i="7"/>
  <c r="BA23" i="7"/>
  <c r="AZ15" i="7"/>
  <c r="AZ20" i="7"/>
  <c r="AZ23" i="7"/>
  <c r="AY20" i="7"/>
  <c r="AY23" i="7"/>
  <c r="AX15" i="7"/>
  <c r="AX20" i="7"/>
  <c r="AX23" i="7"/>
  <c r="AW20" i="7"/>
  <c r="AW23" i="7"/>
  <c r="AV15" i="7"/>
  <c r="AV20" i="7"/>
  <c r="AV23" i="7"/>
  <c r="AU15" i="7"/>
  <c r="AU20" i="7"/>
  <c r="AU23" i="7"/>
  <c r="AT15" i="7"/>
  <c r="AT20" i="7"/>
  <c r="AT23" i="7"/>
  <c r="AS20" i="7"/>
  <c r="AS23" i="7"/>
  <c r="AR20" i="7"/>
  <c r="AR23" i="7"/>
  <c r="AR5" i="7"/>
  <c r="AR4" i="7"/>
  <c r="AR3" i="7"/>
  <c r="AQ15" i="7"/>
  <c r="AQ20" i="7"/>
  <c r="AQ23" i="7"/>
  <c r="AP15" i="7"/>
  <c r="AP20" i="7"/>
  <c r="AP23" i="7"/>
  <c r="AO15" i="7"/>
  <c r="AO20" i="7"/>
  <c r="AO23" i="7"/>
  <c r="AN15" i="7"/>
  <c r="AN20" i="7"/>
  <c r="AN23" i="7"/>
  <c r="AM15" i="7"/>
  <c r="AM20" i="7"/>
  <c r="AM23" i="7"/>
  <c r="AL15" i="7"/>
  <c r="AL20" i="7"/>
  <c r="AL23" i="7"/>
  <c r="AK15" i="7"/>
  <c r="AK20" i="7"/>
  <c r="AK23" i="7"/>
  <c r="AJ15" i="7"/>
  <c r="AJ20" i="7"/>
  <c r="AJ23" i="7"/>
  <c r="AI15" i="7"/>
  <c r="AI20" i="7"/>
  <c r="AI23" i="7"/>
  <c r="AH15" i="7"/>
  <c r="AH20" i="7"/>
  <c r="AH23" i="7"/>
  <c r="AH5" i="7"/>
  <c r="AH4" i="7"/>
  <c r="AH3" i="7"/>
  <c r="AG15" i="7"/>
  <c r="AG20" i="7"/>
  <c r="AG23" i="7"/>
  <c r="AF15" i="7"/>
  <c r="AF20" i="7"/>
  <c r="AF23" i="7"/>
  <c r="AE15" i="7"/>
  <c r="AE20" i="7"/>
  <c r="AE23" i="7"/>
  <c r="AD15" i="7"/>
  <c r="AD20" i="7"/>
  <c r="AD23" i="7"/>
  <c r="AC15" i="7"/>
  <c r="AC20" i="7"/>
  <c r="AC23" i="7"/>
  <c r="AB15" i="7"/>
  <c r="AB20" i="7"/>
  <c r="AB23" i="7"/>
  <c r="AA15" i="7"/>
  <c r="AA20" i="7"/>
  <c r="AA23" i="7"/>
  <c r="Z15" i="7"/>
  <c r="Z20" i="7"/>
  <c r="Z23" i="7"/>
  <c r="Y15" i="7"/>
  <c r="Y20" i="7"/>
  <c r="Y23" i="7"/>
  <c r="X15" i="7"/>
  <c r="X23" i="7"/>
  <c r="X5" i="7"/>
  <c r="X4" i="7"/>
  <c r="X3" i="7"/>
  <c r="W15" i="7"/>
  <c r="W20" i="7"/>
  <c r="W23" i="7"/>
  <c r="V15" i="7"/>
  <c r="V20" i="7"/>
  <c r="V23" i="7"/>
  <c r="U15" i="7"/>
  <c r="U20" i="7"/>
  <c r="U23" i="7"/>
  <c r="T15" i="7"/>
  <c r="T20" i="7"/>
  <c r="T23" i="7"/>
  <c r="S15" i="7"/>
  <c r="S20" i="7"/>
  <c r="S23" i="7"/>
  <c r="R15" i="7"/>
  <c r="R20" i="7"/>
  <c r="R23" i="7"/>
  <c r="Q15" i="7"/>
  <c r="Q20" i="7"/>
  <c r="Q23" i="7"/>
  <c r="P15" i="7"/>
  <c r="P20" i="7"/>
  <c r="P23" i="7"/>
  <c r="O20" i="7"/>
  <c r="O23" i="7"/>
  <c r="N15" i="7"/>
  <c r="N23" i="7"/>
  <c r="N5" i="7"/>
  <c r="N4" i="7"/>
  <c r="N3" i="7"/>
  <c r="D29" i="7"/>
  <c r="M23" i="7"/>
  <c r="L23" i="7"/>
  <c r="K23" i="7"/>
  <c r="J23" i="7"/>
  <c r="I23" i="7"/>
  <c r="H23" i="7"/>
  <c r="G23" i="7"/>
  <c r="F23" i="7"/>
  <c r="E23" i="7"/>
  <c r="E20" i="7"/>
  <c r="F20" i="7"/>
  <c r="G20" i="7"/>
  <c r="H20" i="7"/>
  <c r="I20" i="7"/>
  <c r="J20" i="7"/>
  <c r="K20" i="7"/>
  <c r="L20" i="7"/>
  <c r="M20" i="7"/>
  <c r="J15" i="7"/>
  <c r="K15" i="7"/>
  <c r="L15" i="7"/>
  <c r="M15" i="7"/>
  <c r="M35" i="7" s="1"/>
  <c r="L14" i="8" s="1"/>
  <c r="F41" i="6"/>
  <c r="H43" i="6"/>
  <c r="D43" i="6"/>
  <c r="C3" i="10"/>
  <c r="C2" i="8"/>
  <c r="L9" i="10"/>
  <c r="K9" i="10"/>
  <c r="J9" i="10"/>
  <c r="I9" i="10"/>
  <c r="H9" i="10"/>
  <c r="G9" i="10"/>
  <c r="F9" i="10"/>
  <c r="E9" i="10"/>
  <c r="D9" i="10"/>
  <c r="C9" i="10"/>
  <c r="C3" i="6"/>
  <c r="A2" i="19"/>
  <c r="A3" i="19"/>
  <c r="A4" i="19"/>
  <c r="I13" i="19"/>
  <c r="I14" i="19"/>
  <c r="I15" i="19"/>
  <c r="I16" i="19"/>
  <c r="I17" i="19"/>
  <c r="I19" i="19"/>
  <c r="I20" i="19"/>
  <c r="I21" i="19"/>
  <c r="I22" i="19"/>
  <c r="I23" i="19"/>
  <c r="I25" i="19"/>
  <c r="I26" i="19"/>
  <c r="I27" i="19"/>
  <c r="I28" i="19"/>
  <c r="I29" i="19"/>
  <c r="I30" i="19"/>
  <c r="I31" i="19"/>
  <c r="I32" i="19"/>
  <c r="I33" i="19"/>
  <c r="I34" i="19"/>
  <c r="I35" i="19"/>
  <c r="I36" i="19"/>
  <c r="I38" i="19"/>
  <c r="I39" i="19"/>
  <c r="I40" i="19"/>
  <c r="I41" i="19"/>
  <c r="I42" i="19"/>
  <c r="I43" i="19"/>
  <c r="I44" i="19"/>
  <c r="I45" i="19"/>
  <c r="I46" i="19"/>
  <c r="I47" i="19"/>
  <c r="I48" i="19"/>
  <c r="I49" i="19"/>
  <c r="I50" i="19"/>
  <c r="I52" i="19"/>
  <c r="I53" i="19"/>
  <c r="I54" i="19"/>
  <c r="I55" i="19"/>
  <c r="I56" i="19"/>
  <c r="I57" i="19"/>
  <c r="I58" i="19"/>
  <c r="I59" i="19"/>
  <c r="I60" i="19"/>
  <c r="I61" i="19"/>
  <c r="I63" i="19"/>
  <c r="I64" i="19"/>
  <c r="I65" i="19"/>
  <c r="I66" i="19"/>
  <c r="I67" i="19"/>
  <c r="I69" i="19"/>
  <c r="I70" i="19"/>
  <c r="I71" i="19"/>
  <c r="I72" i="19"/>
  <c r="I73" i="19"/>
  <c r="I74" i="19"/>
  <c r="I75" i="19"/>
  <c r="I76" i="19"/>
  <c r="I77" i="19"/>
  <c r="I78" i="19"/>
  <c r="I79" i="19"/>
  <c r="I80" i="19"/>
  <c r="I81" i="19"/>
  <c r="I83" i="19"/>
  <c r="I84" i="19"/>
  <c r="I85" i="19"/>
  <c r="I87" i="19"/>
  <c r="I88" i="19"/>
  <c r="I89" i="19"/>
  <c r="I90" i="19"/>
  <c r="I91" i="19"/>
  <c r="I92" i="19"/>
  <c r="I93" i="19"/>
  <c r="I94" i="19"/>
  <c r="I95" i="19"/>
  <c r="I96" i="19"/>
  <c r="I97" i="19"/>
  <c r="I98" i="19"/>
  <c r="I99" i="19"/>
  <c r="I100" i="19"/>
  <c r="I101" i="19"/>
  <c r="I102" i="19"/>
  <c r="I103" i="19"/>
  <c r="I105" i="19"/>
  <c r="I106" i="19"/>
  <c r="I107" i="19"/>
  <c r="I108" i="19"/>
  <c r="I109" i="19"/>
  <c r="I110" i="19"/>
  <c r="I111" i="19"/>
  <c r="I112" i="19"/>
  <c r="I113" i="19"/>
  <c r="I114" i="19"/>
  <c r="I115" i="19"/>
  <c r="I116" i="19"/>
  <c r="I117" i="19"/>
  <c r="I118" i="19"/>
  <c r="I120" i="19"/>
  <c r="I121" i="19"/>
  <c r="I122" i="19"/>
  <c r="I123" i="19"/>
  <c r="I124" i="19"/>
  <c r="I125" i="19"/>
  <c r="I126" i="19"/>
  <c r="I129" i="19"/>
  <c r="I130" i="19"/>
  <c r="I131" i="19"/>
  <c r="I132" i="19"/>
  <c r="I134" i="19"/>
  <c r="I135" i="19"/>
  <c r="I136" i="19"/>
  <c r="I137" i="19"/>
  <c r="I138" i="19"/>
  <c r="I139" i="19"/>
  <c r="I140" i="19"/>
  <c r="I141" i="19"/>
  <c r="I142" i="19"/>
  <c r="I143" i="19"/>
  <c r="I168" i="19"/>
  <c r="I169" i="19"/>
  <c r="I170" i="19"/>
  <c r="I171" i="19"/>
  <c r="I172" i="19"/>
  <c r="I173" i="19"/>
  <c r="I174" i="19"/>
  <c r="I175" i="19"/>
  <c r="I176" i="19"/>
  <c r="I178" i="19"/>
  <c r="I179" i="19"/>
  <c r="I180" i="19"/>
  <c r="I182" i="19"/>
  <c r="I183" i="19"/>
  <c r="I184" i="19"/>
  <c r="I185" i="19"/>
  <c r="I186" i="19"/>
  <c r="I187" i="19"/>
  <c r="I188" i="19"/>
  <c r="I190" i="19"/>
  <c r="I191" i="19"/>
  <c r="I192" i="19"/>
  <c r="C11" i="8"/>
  <c r="C8" i="8"/>
  <c r="C2" i="14"/>
  <c r="C2" i="13"/>
  <c r="C2" i="12"/>
  <c r="C2" i="11"/>
  <c r="C2" i="10"/>
  <c r="C2" i="9"/>
  <c r="D3" i="7"/>
  <c r="C3" i="14"/>
  <c r="C3" i="13"/>
  <c r="AQ3" i="12"/>
  <c r="C3" i="12"/>
  <c r="C3" i="11"/>
  <c r="C3" i="9"/>
  <c r="C3" i="8"/>
  <c r="D4" i="7"/>
  <c r="C3" i="5"/>
  <c r="C7" i="20"/>
  <c r="B7" i="20"/>
  <c r="A7" i="20"/>
  <c r="C34" i="3"/>
  <c r="D34" i="3" s="1"/>
  <c r="C33" i="3"/>
  <c r="D33" i="3" s="1"/>
  <c r="C32" i="3"/>
  <c r="D32" i="3" s="1"/>
  <c r="C30" i="3"/>
  <c r="D30" i="3" s="1"/>
  <c r="C29" i="3"/>
  <c r="D29" i="3" s="1"/>
  <c r="C28" i="3"/>
  <c r="D28" i="3" s="1"/>
  <c r="C27" i="3"/>
  <c r="D27" i="3" s="1"/>
  <c r="C26" i="3"/>
  <c r="D26" i="3" s="1"/>
  <c r="C25" i="3"/>
  <c r="D25" i="3" s="1"/>
  <c r="C24" i="3"/>
  <c r="D24" i="3" s="1"/>
  <c r="C23" i="3"/>
  <c r="D23" i="3" s="1"/>
  <c r="C22" i="3"/>
  <c r="FA26" i="10"/>
  <c r="D81" i="19" s="1"/>
  <c r="FA32" i="6"/>
  <c r="D33" i="19" s="1"/>
  <c r="FA28" i="14"/>
  <c r="D141" i="19" s="1"/>
  <c r="FA15" i="14"/>
  <c r="D138" i="19" s="1"/>
  <c r="FA14" i="14"/>
  <c r="D137" i="19" s="1"/>
  <c r="C4" i="14"/>
  <c r="C24" i="13"/>
  <c r="C22" i="13"/>
  <c r="C20" i="13"/>
  <c r="FA17" i="13"/>
  <c r="D130" i="19" s="1"/>
  <c r="FA14" i="13"/>
  <c r="D127" i="19" s="1"/>
  <c r="FA13" i="13"/>
  <c r="D126" i="19" s="1"/>
  <c r="FA12" i="13"/>
  <c r="D125" i="19" s="1"/>
  <c r="FA11" i="13"/>
  <c r="D124" i="19" s="1"/>
  <c r="FA10" i="13"/>
  <c r="D123" i="19" s="1"/>
  <c r="C4" i="13"/>
  <c r="FA18" i="12"/>
  <c r="D114" i="19" s="1"/>
  <c r="FA17" i="12"/>
  <c r="D113" i="19" s="1"/>
  <c r="FA16" i="12"/>
  <c r="D112" i="19" s="1"/>
  <c r="FA15" i="12"/>
  <c r="D111" i="19" s="1"/>
  <c r="FA14" i="12"/>
  <c r="D110" i="19" s="1"/>
  <c r="FA13" i="12"/>
  <c r="D109" i="19" s="1"/>
  <c r="C4" i="12"/>
  <c r="FA27" i="14"/>
  <c r="D140" i="19" s="1"/>
  <c r="EZ14" i="12"/>
  <c r="C28" i="11"/>
  <c r="C26" i="11"/>
  <c r="C24" i="11"/>
  <c r="D101" i="19"/>
  <c r="D100" i="19"/>
  <c r="D99" i="19"/>
  <c r="D98" i="19"/>
  <c r="D97" i="19"/>
  <c r="D96" i="19"/>
  <c r="D95" i="19"/>
  <c r="D94" i="19"/>
  <c r="D93" i="19"/>
  <c r="D92" i="19"/>
  <c r="D91" i="19"/>
  <c r="D90" i="19"/>
  <c r="C4" i="11"/>
  <c r="FA23" i="10"/>
  <c r="D78" i="19" s="1"/>
  <c r="FA24" i="10"/>
  <c r="D79" i="19" s="1"/>
  <c r="FA25" i="10"/>
  <c r="D80" i="19" s="1"/>
  <c r="FA22" i="10"/>
  <c r="D77" i="19" s="1"/>
  <c r="FA21" i="10"/>
  <c r="D76" i="19" s="1"/>
  <c r="FA20" i="10"/>
  <c r="D75" i="19" s="1"/>
  <c r="FA19" i="10"/>
  <c r="D74" i="19" s="1"/>
  <c r="FA18" i="10"/>
  <c r="D73" i="19" s="1"/>
  <c r="C4" i="10"/>
  <c r="C27" i="9"/>
  <c r="C25" i="9"/>
  <c r="C23" i="9"/>
  <c r="FA20" i="9"/>
  <c r="D65" i="19" s="1"/>
  <c r="FA19" i="9"/>
  <c r="D64" i="19" s="1"/>
  <c r="FA18" i="9"/>
  <c r="D63" i="19" s="1"/>
  <c r="FA16" i="9"/>
  <c r="D61" i="19" s="1"/>
  <c r="FA15" i="9"/>
  <c r="D60" i="19" s="1"/>
  <c r="FA14" i="9"/>
  <c r="D59" i="19" s="1"/>
  <c r="FA13" i="9"/>
  <c r="D58" i="19" s="1"/>
  <c r="FA12" i="9"/>
  <c r="D57" i="19" s="1"/>
  <c r="FA11" i="9"/>
  <c r="D56" i="19" s="1"/>
  <c r="FA10" i="9"/>
  <c r="D55" i="19" s="1"/>
  <c r="C4" i="9"/>
  <c r="D5" i="7"/>
  <c r="HI36" i="8"/>
  <c r="D48" i="19" s="1"/>
  <c r="HI35" i="8"/>
  <c r="D47" i="19" s="1"/>
  <c r="HI17" i="8"/>
  <c r="D44" i="19" s="1"/>
  <c r="HI16" i="8"/>
  <c r="D43" i="19" s="1"/>
  <c r="HI15" i="8"/>
  <c r="D42" i="19" s="1"/>
  <c r="C4" i="8"/>
  <c r="EZ22" i="10"/>
  <c r="FA12" i="12"/>
  <c r="D108" i="19" s="1"/>
  <c r="EZ18" i="10"/>
  <c r="C4" i="6"/>
  <c r="FA20" i="6"/>
  <c r="D31" i="19" s="1"/>
  <c r="FA19" i="6"/>
  <c r="D30" i="19" s="1"/>
  <c r="FA18" i="6"/>
  <c r="D29" i="19" s="1"/>
  <c r="C20" i="5"/>
  <c r="FA15" i="5"/>
  <c r="D21" i="19" s="1"/>
  <c r="C22" i="5"/>
  <c r="FA14" i="5"/>
  <c r="D20" i="19" s="1"/>
  <c r="FA13" i="5"/>
  <c r="D19" i="19" s="1"/>
  <c r="FA11" i="5"/>
  <c r="D17" i="19" s="1"/>
  <c r="FA10" i="5"/>
  <c r="D16" i="19" s="1"/>
  <c r="C4" i="5"/>
  <c r="C18" i="5"/>
  <c r="C42" i="12"/>
  <c r="C40" i="12"/>
  <c r="FA19" i="12"/>
  <c r="D115" i="19" s="1"/>
  <c r="CO24" i="9" l="1"/>
  <c r="AP43" i="6"/>
  <c r="AQ25" i="11"/>
  <c r="DI25" i="11"/>
  <c r="CO25" i="11"/>
  <c r="R41" i="12"/>
  <c r="AZ38" i="10"/>
  <c r="BX36" i="10"/>
  <c r="BZ38" i="10"/>
  <c r="CE36" i="10"/>
  <c r="EA38" i="10"/>
  <c r="AP38" i="12"/>
  <c r="AZ40" i="12"/>
  <c r="DB42" i="12"/>
  <c r="DE42" i="12"/>
  <c r="DS42" i="12"/>
  <c r="EH42" i="12"/>
  <c r="AG21" i="5"/>
  <c r="AP41" i="6"/>
  <c r="AQ43" i="6"/>
  <c r="W36" i="10"/>
  <c r="AA38" i="10"/>
  <c r="BH36" i="10"/>
  <c r="D45" i="6"/>
  <c r="L43" i="6"/>
  <c r="CV43" i="6"/>
  <c r="L39" i="12"/>
  <c r="I38" i="10"/>
  <c r="AH40" i="10"/>
  <c r="P36" i="10"/>
  <c r="CF42" i="12"/>
  <c r="CE21" i="5"/>
  <c r="AS40" i="10"/>
  <c r="DE40" i="10"/>
  <c r="EO40" i="10"/>
  <c r="ES40" i="10"/>
  <c r="EU40" i="10"/>
  <c r="AV42" i="12"/>
  <c r="FA30" i="12"/>
  <c r="D116" i="19" s="1"/>
  <c r="K45" i="6"/>
  <c r="L35" i="7"/>
  <c r="K14" i="8" s="1"/>
  <c r="K40" i="10"/>
  <c r="D38" i="12"/>
  <c r="EX13" i="12"/>
  <c r="G109" i="19" s="1"/>
  <c r="BP41" i="6"/>
  <c r="BT45" i="6"/>
  <c r="BZ41" i="6"/>
  <c r="CB43" i="6"/>
  <c r="EL41" i="6"/>
  <c r="EJ43" i="6"/>
  <c r="AH36" i="10"/>
  <c r="W38" i="10"/>
  <c r="W37" i="10" s="1"/>
  <c r="AQ38" i="10"/>
  <c r="DS36" i="10"/>
  <c r="EA40" i="10"/>
  <c r="ES36" i="10"/>
  <c r="ER36" i="10"/>
  <c r="AH42" i="12"/>
  <c r="AO42" i="12"/>
  <c r="AW40" i="12"/>
  <c r="BC42" i="12"/>
  <c r="CB42" i="12"/>
  <c r="CU42" i="12"/>
  <c r="CX42" i="12"/>
  <c r="DM40" i="12"/>
  <c r="EI42" i="12"/>
  <c r="EO36" i="10"/>
  <c r="EZ13" i="12"/>
  <c r="EX23" i="10"/>
  <c r="G78" i="19" s="1"/>
  <c r="AZ41" i="6"/>
  <c r="DD41" i="6"/>
  <c r="DP43" i="6"/>
  <c r="DT41" i="6"/>
  <c r="DX41" i="6"/>
  <c r="EB45" i="6"/>
  <c r="AG40" i="12"/>
  <c r="AW38" i="12"/>
  <c r="AW41" i="12" s="1"/>
  <c r="CC42" i="12"/>
  <c r="CU38" i="12"/>
  <c r="CU41" i="12" s="1"/>
  <c r="DM38" i="12"/>
  <c r="DM39" i="12" s="1"/>
  <c r="DL42" i="12"/>
  <c r="EE42" i="12"/>
  <c r="EZ12" i="12"/>
  <c r="K43" i="6"/>
  <c r="F39" i="10"/>
  <c r="F39" i="12"/>
  <c r="EX18" i="10"/>
  <c r="G73" i="19" s="1"/>
  <c r="EX25" i="10"/>
  <c r="G80" i="19" s="1"/>
  <c r="EX17" i="12"/>
  <c r="G113" i="19" s="1"/>
  <c r="AJ41" i="6"/>
  <c r="BA43" i="6"/>
  <c r="BH43" i="6"/>
  <c r="CF45" i="6"/>
  <c r="CJ45" i="6"/>
  <c r="CN45" i="6"/>
  <c r="ER43" i="6"/>
  <c r="EV41" i="6"/>
  <c r="CW43" i="6"/>
  <c r="CW42" i="6" s="1"/>
  <c r="Z40" i="10"/>
  <c r="AB40" i="10"/>
  <c r="BH38" i="10"/>
  <c r="BP40" i="10"/>
  <c r="CO36" i="10"/>
  <c r="CW36" i="10"/>
  <c r="DF38" i="10"/>
  <c r="BF38" i="12"/>
  <c r="G35" i="7"/>
  <c r="F14" i="8" s="1"/>
  <c r="P35" i="7"/>
  <c r="O14" i="8" s="1"/>
  <c r="Z35" i="7"/>
  <c r="Y14" i="8" s="1"/>
  <c r="BT35" i="7"/>
  <c r="BS14" i="8" s="1"/>
  <c r="BS41" i="8" s="1"/>
  <c r="CH35" i="7"/>
  <c r="CG14" i="8" s="1"/>
  <c r="DD35" i="7"/>
  <c r="DC14" i="8" s="1"/>
  <c r="DS35" i="7"/>
  <c r="DR14" i="8" s="1"/>
  <c r="FC35" i="7"/>
  <c r="FB14" i="8" s="1"/>
  <c r="FB39" i="8" s="1"/>
  <c r="F35" i="7"/>
  <c r="E14" i="8" s="1"/>
  <c r="AR45" i="6"/>
  <c r="AY41" i="6"/>
  <c r="BA45" i="6"/>
  <c r="BP45" i="6"/>
  <c r="CN43" i="6"/>
  <c r="CN41" i="6"/>
  <c r="D40" i="10"/>
  <c r="C38" i="10"/>
  <c r="Y40" i="10"/>
  <c r="AZ40" i="10"/>
  <c r="CM40" i="10"/>
  <c r="DT40" i="10"/>
  <c r="DV38" i="10"/>
  <c r="DZ38" i="10"/>
  <c r="ED40" i="10"/>
  <c r="EF36" i="10"/>
  <c r="EJ40" i="10"/>
  <c r="ER40" i="10"/>
  <c r="AL40" i="12"/>
  <c r="AL39" i="12" s="1"/>
  <c r="AV39" i="12"/>
  <c r="BB38" i="12"/>
  <c r="BM38" i="12"/>
  <c r="BM39" i="12" s="1"/>
  <c r="BQ42" i="12"/>
  <c r="CI42" i="12"/>
  <c r="CP38" i="12"/>
  <c r="CP41" i="12" s="1"/>
  <c r="EA40" i="12"/>
  <c r="ET38" i="12"/>
  <c r="ET41" i="12" s="1"/>
  <c r="ET42" i="12"/>
  <c r="C24" i="9"/>
  <c r="C27" i="11"/>
  <c r="DS21" i="5"/>
  <c r="AB41" i="6"/>
  <c r="AQ45" i="6"/>
  <c r="BJ43" i="6"/>
  <c r="BB43" i="6"/>
  <c r="BB44" i="6" s="1"/>
  <c r="CM45" i="6"/>
  <c r="DR43" i="6"/>
  <c r="DT45" i="6"/>
  <c r="EA41" i="6"/>
  <c r="ED45" i="6"/>
  <c r="EM43" i="6"/>
  <c r="BU24" i="9"/>
  <c r="CY24" i="9"/>
  <c r="EM24" i="9"/>
  <c r="Y39" i="12"/>
  <c r="EZ18" i="12"/>
  <c r="AQ40" i="10"/>
  <c r="BA40" i="10"/>
  <c r="BE40" i="10"/>
  <c r="BT40" i="10"/>
  <c r="CC40" i="10"/>
  <c r="CR40" i="10"/>
  <c r="CX36" i="10"/>
  <c r="DF36" i="10"/>
  <c r="DN36" i="10"/>
  <c r="EI36" i="10"/>
  <c r="AH40" i="12"/>
  <c r="BG42" i="12"/>
  <c r="BN40" i="12"/>
  <c r="BN41" i="12" s="1"/>
  <c r="CF38" i="12"/>
  <c r="DL40" i="12"/>
  <c r="DP38" i="12"/>
  <c r="DT40" i="12"/>
  <c r="DT41" i="12" s="1"/>
  <c r="EA38" i="12"/>
  <c r="EB42" i="12"/>
  <c r="EH40" i="12"/>
  <c r="EO42" i="12"/>
  <c r="S35" i="7"/>
  <c r="R14" i="8" s="1"/>
  <c r="R43" i="8" s="1"/>
  <c r="Y35" i="7"/>
  <c r="X14" i="8" s="1"/>
  <c r="AC35" i="7"/>
  <c r="AB14" i="8" s="1"/>
  <c r="AJ35" i="7"/>
  <c r="AI14" i="8" s="1"/>
  <c r="AI39" i="8" s="1"/>
  <c r="BB35" i="7"/>
  <c r="BA14" i="8" s="1"/>
  <c r="BA43" i="8" s="1"/>
  <c r="BH35" i="7"/>
  <c r="BG14" i="8" s="1"/>
  <c r="BK35" i="7"/>
  <c r="BJ14" i="8" s="1"/>
  <c r="BO35" i="7"/>
  <c r="BN14" i="8" s="1"/>
  <c r="BN41" i="8" s="1"/>
  <c r="BV35" i="7"/>
  <c r="BU14" i="8" s="1"/>
  <c r="CD35" i="7"/>
  <c r="CC14" i="8" s="1"/>
  <c r="CK35" i="7"/>
  <c r="CJ14" i="8" s="1"/>
  <c r="CR35" i="7"/>
  <c r="CQ14" i="8" s="1"/>
  <c r="CQ43" i="8" s="1"/>
  <c r="DG35" i="7"/>
  <c r="DF14" i="8" s="1"/>
  <c r="DN35" i="7"/>
  <c r="DM14" i="8" s="1"/>
  <c r="DM39" i="8" s="1"/>
  <c r="DQ35" i="7"/>
  <c r="DP14" i="8" s="1"/>
  <c r="DU35" i="7"/>
  <c r="DT14" i="8" s="1"/>
  <c r="DT39" i="8" s="1"/>
  <c r="EC35" i="7"/>
  <c r="EB14" i="8" s="1"/>
  <c r="EJ35" i="7"/>
  <c r="EI14" i="8" s="1"/>
  <c r="EM35" i="7"/>
  <c r="EL14" i="8" s="1"/>
  <c r="EL43" i="8" s="1"/>
  <c r="EQ35" i="7"/>
  <c r="EP14" i="8" s="1"/>
  <c r="EP39" i="8" s="1"/>
  <c r="EX35" i="7"/>
  <c r="EW14" i="8" s="1"/>
  <c r="FF35" i="7"/>
  <c r="FE14" i="8" s="1"/>
  <c r="FM35" i="7"/>
  <c r="FL14" i="8" s="1"/>
  <c r="FT35" i="7"/>
  <c r="FS14" i="8" s="1"/>
  <c r="FS43" i="8" s="1"/>
  <c r="GI35" i="7"/>
  <c r="GH14" i="8" s="1"/>
  <c r="GS35" i="7"/>
  <c r="GR14" i="8" s="1"/>
  <c r="GZ35" i="7"/>
  <c r="GY14" i="8" s="1"/>
  <c r="N41" i="6"/>
  <c r="N44" i="6" s="1"/>
  <c r="AC43" i="6"/>
  <c r="AM41" i="6"/>
  <c r="BJ41" i="6"/>
  <c r="BF45" i="6"/>
  <c r="BV45" i="6"/>
  <c r="AF38" i="10"/>
  <c r="AU36" i="10"/>
  <c r="DG38" i="10"/>
  <c r="EA36" i="10"/>
  <c r="AO40" i="12"/>
  <c r="AT40" i="12"/>
  <c r="AT39" i="12" s="1"/>
  <c r="BF40" i="12"/>
  <c r="BF39" i="12" s="1"/>
  <c r="BK38" i="12"/>
  <c r="BM42" i="12"/>
  <c r="CI40" i="12"/>
  <c r="DR38" i="12"/>
  <c r="DR39" i="12" s="1"/>
  <c r="EB38" i="12"/>
  <c r="C23" i="13"/>
  <c r="EZ17" i="13"/>
  <c r="EZ10" i="13"/>
  <c r="C130" i="19"/>
  <c r="EZ14" i="13"/>
  <c r="EZ12" i="13"/>
  <c r="C127" i="19"/>
  <c r="C125" i="19"/>
  <c r="EX12" i="13"/>
  <c r="G125" i="19" s="1"/>
  <c r="C126" i="19"/>
  <c r="EC25" i="11"/>
  <c r="CE25" i="11"/>
  <c r="BK25" i="11"/>
  <c r="G94" i="19"/>
  <c r="W25" i="11"/>
  <c r="G100" i="19"/>
  <c r="G101" i="19"/>
  <c r="G91" i="19"/>
  <c r="G93" i="19"/>
  <c r="G97" i="19"/>
  <c r="G90" i="19"/>
  <c r="G98" i="19"/>
  <c r="G92" i="19"/>
  <c r="EX16" i="9"/>
  <c r="G61" i="19" s="1"/>
  <c r="EX12" i="9"/>
  <c r="G57" i="19" s="1"/>
  <c r="EZ15" i="9"/>
  <c r="CO21" i="5"/>
  <c r="DI21" i="5"/>
  <c r="G41" i="12"/>
  <c r="D39" i="12"/>
  <c r="DP41" i="12"/>
  <c r="L41" i="12"/>
  <c r="CP39" i="12"/>
  <c r="I39" i="12"/>
  <c r="R39" i="12"/>
  <c r="W41" i="12"/>
  <c r="AT41" i="12"/>
  <c r="BJ41" i="12"/>
  <c r="H39" i="12"/>
  <c r="O39" i="12"/>
  <c r="C41" i="12"/>
  <c r="D38" i="10"/>
  <c r="D36" i="10"/>
  <c r="S39" i="10"/>
  <c r="CY43" i="6"/>
  <c r="F45" i="6"/>
  <c r="S43" i="6"/>
  <c r="S42" i="6" s="1"/>
  <c r="J45" i="6"/>
  <c r="S41" i="6"/>
  <c r="V43" i="6"/>
  <c r="V42" i="6" s="1"/>
  <c r="AC41" i="6"/>
  <c r="AC44" i="6" s="1"/>
  <c r="AH43" i="6"/>
  <c r="CD43" i="6"/>
  <c r="CM41" i="6"/>
  <c r="CM42" i="6" s="1"/>
  <c r="DJ41" i="6"/>
  <c r="EB41" i="6"/>
  <c r="EB42" i="6" s="1"/>
  <c r="EC43" i="6"/>
  <c r="EC45" i="6"/>
  <c r="ED43" i="6"/>
  <c r="ED42" i="6" s="1"/>
  <c r="EM41" i="6"/>
  <c r="AB45" i="6"/>
  <c r="CD41" i="6"/>
  <c r="CD42" i="6" s="1"/>
  <c r="CF41" i="6"/>
  <c r="CY41" i="6"/>
  <c r="DR41" i="6"/>
  <c r="DX45" i="6"/>
  <c r="EH41" i="6"/>
  <c r="EK41" i="6"/>
  <c r="CX42" i="6"/>
  <c r="AB42" i="6"/>
  <c r="AQ42" i="6"/>
  <c r="AP44" i="6"/>
  <c r="W21" i="5"/>
  <c r="DE34" i="14"/>
  <c r="EX15" i="14"/>
  <c r="G138" i="19" s="1"/>
  <c r="EZ28" i="14"/>
  <c r="EX28" i="14"/>
  <c r="G141" i="19" s="1"/>
  <c r="EZ27" i="14"/>
  <c r="EZ15" i="14"/>
  <c r="C25" i="11"/>
  <c r="G96" i="19"/>
  <c r="F94" i="19"/>
  <c r="C94" i="19" s="1"/>
  <c r="G95" i="19"/>
  <c r="G99" i="19"/>
  <c r="M25" i="11"/>
  <c r="AG25" i="11"/>
  <c r="BA25" i="11"/>
  <c r="BU25" i="11"/>
  <c r="CY25" i="11"/>
  <c r="DS25" i="11"/>
  <c r="EM25" i="11"/>
  <c r="EZ18" i="9"/>
  <c r="C26" i="9"/>
  <c r="AQ24" i="9"/>
  <c r="DI24" i="9"/>
  <c r="EX20" i="9"/>
  <c r="G65" i="19" s="1"/>
  <c r="M24" i="9"/>
  <c r="AG24" i="9"/>
  <c r="EZ16" i="9"/>
  <c r="EX14" i="9"/>
  <c r="G59" i="19" s="1"/>
  <c r="HH15" i="8"/>
  <c r="Y39" i="8"/>
  <c r="HI29" i="8"/>
  <c r="D46" i="19" s="1"/>
  <c r="HF15" i="8"/>
  <c r="G42" i="19" s="1"/>
  <c r="K41" i="8"/>
  <c r="CQ39" i="8"/>
  <c r="EI39" i="8"/>
  <c r="HH17" i="8"/>
  <c r="HH36" i="8"/>
  <c r="J33" i="14"/>
  <c r="L33" i="14"/>
  <c r="L32" i="14" s="1"/>
  <c r="EX14" i="14"/>
  <c r="G137" i="19" s="1"/>
  <c r="O31" i="14"/>
  <c r="O32" i="14" s="1"/>
  <c r="U31" i="14"/>
  <c r="Z33" i="14"/>
  <c r="BG33" i="14"/>
  <c r="BG34" i="14" s="1"/>
  <c r="E141" i="19"/>
  <c r="C141" i="19" s="1"/>
  <c r="H141" i="19" s="1"/>
  <c r="E140" i="19"/>
  <c r="C140" i="19" s="1"/>
  <c r="BM33" i="14"/>
  <c r="BM32" i="14" s="1"/>
  <c r="BM35" i="14"/>
  <c r="BV35" i="14"/>
  <c r="DF31" i="14"/>
  <c r="DL31" i="14"/>
  <c r="EB35" i="14"/>
  <c r="EC35" i="14"/>
  <c r="ES31" i="14"/>
  <c r="F33" i="14"/>
  <c r="L35" i="14"/>
  <c r="AH33" i="14"/>
  <c r="AH32" i="14" s="1"/>
  <c r="AL33" i="14"/>
  <c r="AL32" i="14" s="1"/>
  <c r="EZ14" i="14"/>
  <c r="F31" i="14"/>
  <c r="M33" i="14"/>
  <c r="M32" i="14" s="1"/>
  <c r="AQ31" i="14"/>
  <c r="CN31" i="14"/>
  <c r="CN32" i="14" s="1"/>
  <c r="DF33" i="14"/>
  <c r="DL33" i="14"/>
  <c r="EO33" i="14"/>
  <c r="EO32" i="14" s="1"/>
  <c r="ES33" i="14"/>
  <c r="D34" i="14"/>
  <c r="G34" i="14"/>
  <c r="J32" i="14"/>
  <c r="P34" i="14"/>
  <c r="AM34" i="14"/>
  <c r="E102" i="19"/>
  <c r="C92" i="19"/>
  <c r="C64" i="19"/>
  <c r="C60" i="19"/>
  <c r="C63" i="19"/>
  <c r="EZ11" i="5"/>
  <c r="EX10" i="5"/>
  <c r="G16" i="19" s="1"/>
  <c r="EZ32" i="6"/>
  <c r="C45" i="6"/>
  <c r="EZ19" i="6"/>
  <c r="C43" i="6"/>
  <c r="C41" i="6"/>
  <c r="C21" i="5"/>
  <c r="EX11" i="5"/>
  <c r="G17" i="19" s="1"/>
  <c r="EZ16" i="12"/>
  <c r="EX14" i="12"/>
  <c r="G110" i="19" s="1"/>
  <c r="C108" i="19"/>
  <c r="H108" i="19" s="1"/>
  <c r="EZ17" i="12"/>
  <c r="EX15" i="12"/>
  <c r="G111" i="19" s="1"/>
  <c r="EX18" i="12"/>
  <c r="G114" i="19" s="1"/>
  <c r="F114" i="19"/>
  <c r="C114" i="19" s="1"/>
  <c r="EZ15" i="12"/>
  <c r="C138" i="19"/>
  <c r="F42" i="6"/>
  <c r="F44" i="6"/>
  <c r="C21" i="13"/>
  <c r="D131" i="19"/>
  <c r="J35" i="7"/>
  <c r="I14" i="8" s="1"/>
  <c r="I43" i="8" s="1"/>
  <c r="N35" i="7"/>
  <c r="M14" i="8" s="1"/>
  <c r="M43" i="8" s="1"/>
  <c r="T35" i="7"/>
  <c r="S14" i="8" s="1"/>
  <c r="S41" i="8" s="1"/>
  <c r="U35" i="7"/>
  <c r="T14" i="8" s="1"/>
  <c r="T39" i="8" s="1"/>
  <c r="AE35" i="7"/>
  <c r="AD14" i="8" s="1"/>
  <c r="AD43" i="8" s="1"/>
  <c r="AG35" i="7"/>
  <c r="AF14" i="8" s="1"/>
  <c r="AF43" i="8" s="1"/>
  <c r="AK35" i="7"/>
  <c r="AJ14" i="8" s="1"/>
  <c r="AJ43" i="8" s="1"/>
  <c r="AN35" i="7"/>
  <c r="AM14" i="8" s="1"/>
  <c r="AM41" i="8" s="1"/>
  <c r="AR35" i="7"/>
  <c r="AQ14" i="8" s="1"/>
  <c r="AQ41" i="8" s="1"/>
  <c r="BC35" i="7"/>
  <c r="BB14" i="8" s="1"/>
  <c r="BB41" i="8" s="1"/>
  <c r="BG35" i="7"/>
  <c r="BF14" i="8" s="1"/>
  <c r="BF39" i="8" s="1"/>
  <c r="BJ35" i="7"/>
  <c r="BI14" i="8" s="1"/>
  <c r="BI43" i="8" s="1"/>
  <c r="BP35" i="7"/>
  <c r="BO14" i="8" s="1"/>
  <c r="BO43" i="8" s="1"/>
  <c r="CB35" i="7"/>
  <c r="CA14" i="8" s="1"/>
  <c r="CA43" i="8" s="1"/>
  <c r="CE35" i="7"/>
  <c r="CD14" i="8" s="1"/>
  <c r="CD41" i="8" s="1"/>
  <c r="CM35" i="7"/>
  <c r="CL14" i="8" s="1"/>
  <c r="CL43" i="8" s="1"/>
  <c r="CS35" i="7"/>
  <c r="CR14" i="8" s="1"/>
  <c r="CR39" i="8" s="1"/>
  <c r="CT35" i="7"/>
  <c r="CS14" i="8" s="1"/>
  <c r="CS43" i="8" s="1"/>
  <c r="DI35" i="7"/>
  <c r="DH14" i="8" s="1"/>
  <c r="DH41" i="8" s="1"/>
  <c r="DL35" i="7"/>
  <c r="DK14" i="8" s="1"/>
  <c r="DK39" i="8" s="1"/>
  <c r="DO35" i="7"/>
  <c r="DN14" i="8" s="1"/>
  <c r="DN43" i="8" s="1"/>
  <c r="DP35" i="7"/>
  <c r="DO14" i="8" s="1"/>
  <c r="DO43" i="8" s="1"/>
  <c r="ED35" i="7"/>
  <c r="EC14" i="8" s="1"/>
  <c r="EC39" i="8" s="1"/>
  <c r="EF35" i="7"/>
  <c r="EE14" i="8" s="1"/>
  <c r="EE41" i="8" s="1"/>
  <c r="EL35" i="7"/>
  <c r="EK14" i="8" s="1"/>
  <c r="EK39" i="8" s="1"/>
  <c r="ER35" i="7"/>
  <c r="EQ14" i="8" s="1"/>
  <c r="EQ39" i="8" s="1"/>
  <c r="EY35" i="7"/>
  <c r="EX14" i="8" s="1"/>
  <c r="EX39" i="8" s="1"/>
  <c r="EZ35" i="7"/>
  <c r="EY14" i="8" s="1"/>
  <c r="FN35" i="7"/>
  <c r="FM14" i="8" s="1"/>
  <c r="FM43" i="8" s="1"/>
  <c r="FV35" i="7"/>
  <c r="FU14" i="8" s="1"/>
  <c r="FU43" i="8" s="1"/>
  <c r="FX35" i="7"/>
  <c r="FW14" i="8" s="1"/>
  <c r="FW39" i="8" s="1"/>
  <c r="FZ35" i="7"/>
  <c r="FY14" i="8" s="1"/>
  <c r="FY41" i="8" s="1"/>
  <c r="GB35" i="7"/>
  <c r="GA14" i="8" s="1"/>
  <c r="GA43" i="8" s="1"/>
  <c r="GC35" i="7"/>
  <c r="GB14" i="8" s="1"/>
  <c r="GB39" i="8" s="1"/>
  <c r="GV35" i="7"/>
  <c r="GU14" i="8" s="1"/>
  <c r="GU43" i="8" s="1"/>
  <c r="HA35" i="7"/>
  <c r="GZ14" i="8" s="1"/>
  <c r="GZ39" i="8" s="1"/>
  <c r="D41" i="12"/>
  <c r="F41" i="12"/>
  <c r="H41" i="12"/>
  <c r="EX13" i="5"/>
  <c r="G19" i="19" s="1"/>
  <c r="HF35" i="8"/>
  <c r="G47" i="19" s="1"/>
  <c r="F124" i="19"/>
  <c r="EX11" i="13"/>
  <c r="G124" i="19" s="1"/>
  <c r="D22" i="3"/>
  <c r="J41" i="6"/>
  <c r="J44" i="6" s="1"/>
  <c r="AO35" i="7"/>
  <c r="AN14" i="8" s="1"/>
  <c r="AN39" i="8" s="1"/>
  <c r="AT35" i="7"/>
  <c r="AS14" i="8" s="1"/>
  <c r="AS41" i="8" s="1"/>
  <c r="AZ35" i="7"/>
  <c r="AY14" i="8" s="1"/>
  <c r="AY39" i="8" s="1"/>
  <c r="BL35" i="7"/>
  <c r="BK14" i="8" s="1"/>
  <c r="BK39" i="8" s="1"/>
  <c r="CA35" i="7"/>
  <c r="BZ14" i="8" s="1"/>
  <c r="BZ41" i="8" s="1"/>
  <c r="DK35" i="7"/>
  <c r="DJ14" i="8" s="1"/>
  <c r="DJ43" i="8" s="1"/>
  <c r="DZ35" i="7"/>
  <c r="DY14" i="8" s="1"/>
  <c r="DY41" i="8" s="1"/>
  <c r="EN35" i="7"/>
  <c r="EM14" i="8" s="1"/>
  <c r="EM43" i="8" s="1"/>
  <c r="EV35" i="7"/>
  <c r="EU14" i="8" s="1"/>
  <c r="EU43" i="8" s="1"/>
  <c r="FY35" i="7"/>
  <c r="FX14" i="8" s="1"/>
  <c r="FX41" i="8" s="1"/>
  <c r="GF35" i="7"/>
  <c r="GE14" i="8" s="1"/>
  <c r="GE39" i="8" s="1"/>
  <c r="GM35" i="7"/>
  <c r="GL14" i="8" s="1"/>
  <c r="GL43" i="8" s="1"/>
  <c r="HE35" i="7"/>
  <c r="HD14" i="8" s="1"/>
  <c r="HD43" i="8" s="1"/>
  <c r="EX19" i="6"/>
  <c r="G30" i="19" s="1"/>
  <c r="E35" i="7"/>
  <c r="D14" i="8" s="1"/>
  <c r="D43" i="8" s="1"/>
  <c r="CW44" i="6"/>
  <c r="R35" i="7"/>
  <c r="Q14" i="8" s="1"/>
  <c r="Q39" i="8" s="1"/>
  <c r="V35" i="7"/>
  <c r="U14" i="8" s="1"/>
  <c r="U41" i="8" s="1"/>
  <c r="AB35" i="7"/>
  <c r="AA14" i="8" s="1"/>
  <c r="AA43" i="8" s="1"/>
  <c r="AI35" i="7"/>
  <c r="AH14" i="8" s="1"/>
  <c r="AH39" i="8" s="1"/>
  <c r="AQ35" i="7"/>
  <c r="AP14" i="8" s="1"/>
  <c r="AP41" i="8" s="1"/>
  <c r="AV35" i="7"/>
  <c r="AU14" i="8" s="1"/>
  <c r="AU43" i="8" s="1"/>
  <c r="BN35" i="7"/>
  <c r="BM14" i="8" s="1"/>
  <c r="BM39" i="8" s="1"/>
  <c r="BX35" i="7"/>
  <c r="BW14" i="8" s="1"/>
  <c r="BW43" i="8" s="1"/>
  <c r="CC35" i="7"/>
  <c r="CB14" i="8" s="1"/>
  <c r="CB43" i="8" s="1"/>
  <c r="CJ35" i="7"/>
  <c r="CI14" i="8" s="1"/>
  <c r="CI41" i="8" s="1"/>
  <c r="CQ35" i="7"/>
  <c r="CP14" i="8" s="1"/>
  <c r="CP41" i="8" s="1"/>
  <c r="CY35" i="7"/>
  <c r="CX14" i="8" s="1"/>
  <c r="DA35" i="7"/>
  <c r="CZ14" i="8" s="1"/>
  <c r="CZ43" i="8" s="1"/>
  <c r="DF35" i="7"/>
  <c r="DE14" i="8" s="1"/>
  <c r="DE43" i="8" s="1"/>
  <c r="DM35" i="7"/>
  <c r="DL14" i="8" s="1"/>
  <c r="DL43" i="8" s="1"/>
  <c r="DT35" i="7"/>
  <c r="DS14" i="8" s="1"/>
  <c r="DS43" i="8" s="1"/>
  <c r="DW35" i="7"/>
  <c r="DV14" i="8" s="1"/>
  <c r="DV41" i="8" s="1"/>
  <c r="EB35" i="7"/>
  <c r="EA14" i="8" s="1"/>
  <c r="EA43" i="8" s="1"/>
  <c r="EI35" i="7"/>
  <c r="EH14" i="8" s="1"/>
  <c r="EH41" i="8" s="1"/>
  <c r="EP35" i="7"/>
  <c r="EO14" i="8" s="1"/>
  <c r="EO39" i="8" s="1"/>
  <c r="ES35" i="7"/>
  <c r="ER14" i="8" s="1"/>
  <c r="ER43" i="8" s="1"/>
  <c r="FE35" i="7"/>
  <c r="FD14" i="8" s="1"/>
  <c r="FD41" i="8" s="1"/>
  <c r="FL35" i="7"/>
  <c r="FK14" i="8" s="1"/>
  <c r="FK41" i="8" s="1"/>
  <c r="FO35" i="7"/>
  <c r="FN14" i="8" s="1"/>
  <c r="FS35" i="7"/>
  <c r="FR14" i="8" s="1"/>
  <c r="FR43" i="8" s="1"/>
  <c r="GA35" i="7"/>
  <c r="FZ14" i="8" s="1"/>
  <c r="FZ39" i="8" s="1"/>
  <c r="GH35" i="7"/>
  <c r="GG14" i="8" s="1"/>
  <c r="GG39" i="8" s="1"/>
  <c r="GO35" i="7"/>
  <c r="GN14" i="8" s="1"/>
  <c r="GN39" i="8" s="1"/>
  <c r="GR35" i="7"/>
  <c r="GQ14" i="8" s="1"/>
  <c r="GQ43" i="8" s="1"/>
  <c r="GY35" i="7"/>
  <c r="GX14" i="8" s="1"/>
  <c r="GX43" i="8" s="1"/>
  <c r="K39" i="10"/>
  <c r="I39" i="10"/>
  <c r="G39" i="12"/>
  <c r="EY21" i="6"/>
  <c r="F32" i="19" s="1"/>
  <c r="I43" i="6"/>
  <c r="AS35" i="7"/>
  <c r="AR14" i="8" s="1"/>
  <c r="AR43" i="8" s="1"/>
  <c r="EX14" i="13"/>
  <c r="G127" i="19" s="1"/>
  <c r="AY35" i="7"/>
  <c r="AX14" i="8" s="1"/>
  <c r="AX43" i="8" s="1"/>
  <c r="BU21" i="5"/>
  <c r="EM19" i="5"/>
  <c r="R43" i="6"/>
  <c r="N45" i="6"/>
  <c r="R41" i="6"/>
  <c r="AA43" i="6"/>
  <c r="AH41" i="6"/>
  <c r="AZ43" i="6"/>
  <c r="BB45" i="6"/>
  <c r="BG45" i="6"/>
  <c r="BI41" i="6"/>
  <c r="BK41" i="6"/>
  <c r="CE43" i="6"/>
  <c r="CE41" i="6"/>
  <c r="CJ43" i="6"/>
  <c r="DD43" i="6"/>
  <c r="DD42" i="6" s="1"/>
  <c r="DJ43" i="6"/>
  <c r="EA43" i="6"/>
  <c r="DS41" i="6"/>
  <c r="DX43" i="6"/>
  <c r="EL43" i="6"/>
  <c r="EL42" i="6" s="1"/>
  <c r="ER45" i="6"/>
  <c r="EU41" i="6"/>
  <c r="EM26" i="9"/>
  <c r="M39" i="10"/>
  <c r="M27" i="11"/>
  <c r="W27" i="11"/>
  <c r="AG27" i="11"/>
  <c r="AQ27" i="11"/>
  <c r="BA27" i="11"/>
  <c r="BK27" i="11"/>
  <c r="BU27" i="11"/>
  <c r="CE27" i="11"/>
  <c r="CY27" i="11"/>
  <c r="DI27" i="11"/>
  <c r="DS27" i="11"/>
  <c r="EC27" i="11"/>
  <c r="EM27" i="11"/>
  <c r="CO27" i="11"/>
  <c r="O41" i="12"/>
  <c r="Q39" i="12"/>
  <c r="AM32" i="14"/>
  <c r="AQ33" i="14"/>
  <c r="AQ32" i="14" s="1"/>
  <c r="AW35" i="14"/>
  <c r="BI35" i="14"/>
  <c r="P41" i="6"/>
  <c r="AF41" i="6"/>
  <c r="AR43" i="6"/>
  <c r="AR44" i="6" s="1"/>
  <c r="BT43" i="6"/>
  <c r="CF43" i="6"/>
  <c r="CJ41" i="6"/>
  <c r="CJ44" i="6" s="1"/>
  <c r="DH43" i="6"/>
  <c r="DT43" i="6"/>
  <c r="DT42" i="6" s="1"/>
  <c r="P42" i="12"/>
  <c r="AW35" i="7"/>
  <c r="AV14" i="8" s="1"/>
  <c r="AV43" i="8" s="1"/>
  <c r="AW34" i="14"/>
  <c r="BI34" i="14"/>
  <c r="EW33" i="6"/>
  <c r="AO45" i="6"/>
  <c r="CS45" i="6"/>
  <c r="EG43" i="6"/>
  <c r="AQ21" i="5"/>
  <c r="BK19" i="5"/>
  <c r="S44" i="6"/>
  <c r="O43" i="6"/>
  <c r="T45" i="6"/>
  <c r="V45" i="6"/>
  <c r="Z45" i="6"/>
  <c r="AL41" i="6"/>
  <c r="BI43" i="6"/>
  <c r="BF43" i="6"/>
  <c r="BF44" i="6" s="1"/>
  <c r="BT41" i="6"/>
  <c r="BY41" i="6"/>
  <c r="CI45" i="6"/>
  <c r="DE45" i="6"/>
  <c r="DN41" i="6"/>
  <c r="DN43" i="6"/>
  <c r="DW45" i="6"/>
  <c r="ER41" i="6"/>
  <c r="ER44" i="6" s="1"/>
  <c r="CO45" i="6"/>
  <c r="CW45" i="6"/>
  <c r="U34" i="14"/>
  <c r="Z31" i="14"/>
  <c r="O35" i="7"/>
  <c r="N14" i="8" s="1"/>
  <c r="N43" i="8" s="1"/>
  <c r="BF35" i="7"/>
  <c r="BE14" i="8" s="1"/>
  <c r="BE39" i="8" s="1"/>
  <c r="M21" i="5"/>
  <c r="CE19" i="5"/>
  <c r="CY21" i="5"/>
  <c r="Z41" i="6"/>
  <c r="Z42" i="6" s="1"/>
  <c r="AY43" i="6"/>
  <c r="AY42" i="6" s="1"/>
  <c r="AV43" i="6"/>
  <c r="AV44" i="6" s="1"/>
  <c r="BK43" i="6"/>
  <c r="BP43" i="6"/>
  <c r="BP42" i="6" s="1"/>
  <c r="BZ43" i="6"/>
  <c r="BZ42" i="6" s="1"/>
  <c r="DS43" i="6"/>
  <c r="EK43" i="6"/>
  <c r="EK42" i="6" s="1"/>
  <c r="EC42" i="6"/>
  <c r="EH43" i="6"/>
  <c r="EQ45" i="6"/>
  <c r="Q31" i="14"/>
  <c r="Q32" i="14" s="1"/>
  <c r="M35" i="14"/>
  <c r="P35" i="14"/>
  <c r="AB35" i="14"/>
  <c r="AU31" i="14"/>
  <c r="AU32" i="14" s="1"/>
  <c r="BS43" i="6"/>
  <c r="CQ45" i="6"/>
  <c r="DG43" i="6"/>
  <c r="EU43" i="6"/>
  <c r="CI41" i="12"/>
  <c r="CI39" i="12"/>
  <c r="M42" i="12"/>
  <c r="C110" i="19"/>
  <c r="C99" i="19"/>
  <c r="C97" i="19"/>
  <c r="H97" i="19" s="1"/>
  <c r="C91" i="19"/>
  <c r="O38" i="10"/>
  <c r="O39" i="10" s="1"/>
  <c r="E59" i="19"/>
  <c r="C59" i="19" s="1"/>
  <c r="AA36" i="10"/>
  <c r="AA39" i="10" s="1"/>
  <c r="AB36" i="10"/>
  <c r="AX36" i="10"/>
  <c r="BE36" i="10"/>
  <c r="BA38" i="10"/>
  <c r="BH40" i="10"/>
  <c r="BZ36" i="10"/>
  <c r="CH38" i="10"/>
  <c r="CH36" i="10"/>
  <c r="CM36" i="10"/>
  <c r="CR38" i="10"/>
  <c r="CX38" i="10"/>
  <c r="CX39" i="10" s="1"/>
  <c r="DI38" i="10"/>
  <c r="DI37" i="10" s="1"/>
  <c r="DV36" i="10"/>
  <c r="DV37" i="10" s="1"/>
  <c r="EJ38" i="10"/>
  <c r="AV41" i="12"/>
  <c r="BN42" i="12"/>
  <c r="BS40" i="12"/>
  <c r="BU38" i="12"/>
  <c r="CJ38" i="12"/>
  <c r="CG38" i="12"/>
  <c r="CU39" i="12"/>
  <c r="CQ40" i="12"/>
  <c r="CQ39" i="12" s="1"/>
  <c r="CX41" i="12"/>
  <c r="CP42" i="12"/>
  <c r="DL39" i="12"/>
  <c r="DI40" i="12"/>
  <c r="DK40" i="12"/>
  <c r="EI38" i="12"/>
  <c r="EI41" i="12" s="1"/>
  <c r="EP40" i="12"/>
  <c r="EP41" i="12" s="1"/>
  <c r="BX35" i="14"/>
  <c r="CD35" i="14"/>
  <c r="CQ33" i="14"/>
  <c r="CY35" i="14"/>
  <c r="DJ35" i="14"/>
  <c r="C137" i="19"/>
  <c r="EQ35" i="14"/>
  <c r="S38" i="12"/>
  <c r="S41" i="12" s="1"/>
  <c r="C113" i="19"/>
  <c r="H113" i="19" s="1"/>
  <c r="C101" i="19"/>
  <c r="C95" i="19"/>
  <c r="EZ25" i="10"/>
  <c r="EX11" i="9"/>
  <c r="G56" i="19" s="1"/>
  <c r="BD36" i="10"/>
  <c r="BI40" i="10"/>
  <c r="BT38" i="10"/>
  <c r="BN38" i="10"/>
  <c r="BW36" i="10"/>
  <c r="CL40" i="10"/>
  <c r="CR36" i="10"/>
  <c r="CQ40" i="10"/>
  <c r="CS38" i="10"/>
  <c r="CW38" i="10"/>
  <c r="CY36" i="10"/>
  <c r="CY39" i="10" s="1"/>
  <c r="DS38" i="10"/>
  <c r="ET40" i="10"/>
  <c r="AM40" i="12"/>
  <c r="AM39" i="12" s="1"/>
  <c r="BG40" i="12"/>
  <c r="BK42" i="12"/>
  <c r="DG42" i="12"/>
  <c r="DP42" i="12"/>
  <c r="DR42" i="12"/>
  <c r="DW42" i="12"/>
  <c r="DY42" i="12"/>
  <c r="ED40" i="12"/>
  <c r="EO40" i="12"/>
  <c r="EO39" i="12" s="1"/>
  <c r="CD33" i="14"/>
  <c r="CD34" i="14" s="1"/>
  <c r="CK33" i="14"/>
  <c r="DY34" i="14"/>
  <c r="X42" i="12"/>
  <c r="C90" i="19"/>
  <c r="AH38" i="10"/>
  <c r="AH39" i="10" s="1"/>
  <c r="R40" i="10"/>
  <c r="AQ36" i="10"/>
  <c r="AQ37" i="10" s="1"/>
  <c r="BT36" i="10"/>
  <c r="BX38" i="10"/>
  <c r="BX39" i="10" s="1"/>
  <c r="EA37" i="10"/>
  <c r="EK40" i="10"/>
  <c r="AG38" i="12"/>
  <c r="AG39" i="12" s="1"/>
  <c r="AZ38" i="12"/>
  <c r="AR42" i="12"/>
  <c r="BC40" i="12"/>
  <c r="BC41" i="12" s="1"/>
  <c r="BO42" i="12"/>
  <c r="BU40" i="12"/>
  <c r="CB40" i="12"/>
  <c r="CB39" i="12" s="1"/>
  <c r="CE40" i="12"/>
  <c r="CJ40" i="12"/>
  <c r="CJ41" i="12" s="1"/>
  <c r="DB38" i="12"/>
  <c r="DB39" i="12" s="1"/>
  <c r="DA42" i="12"/>
  <c r="DI38" i="12"/>
  <c r="DM41" i="12"/>
  <c r="DJ42" i="12"/>
  <c r="EA39" i="12"/>
  <c r="ED38" i="12"/>
  <c r="CN35" i="14"/>
  <c r="CS35" i="14"/>
  <c r="DE35" i="14"/>
  <c r="DH35" i="14"/>
  <c r="DM41" i="8"/>
  <c r="DM40" i="8" s="1"/>
  <c r="E34" i="19"/>
  <c r="AB41" i="8"/>
  <c r="AB43" i="8"/>
  <c r="AB39" i="8"/>
  <c r="DP39" i="8"/>
  <c r="DP43" i="8"/>
  <c r="DP41" i="8"/>
  <c r="EW43" i="8"/>
  <c r="EW39" i="8"/>
  <c r="EW41" i="8"/>
  <c r="AQ39" i="8"/>
  <c r="DK43" i="8"/>
  <c r="DK41" i="8"/>
  <c r="AY41" i="8"/>
  <c r="AX41" i="8"/>
  <c r="AX39" i="8"/>
  <c r="DH43" i="8"/>
  <c r="R39" i="8"/>
  <c r="R41" i="8"/>
  <c r="BU41" i="8"/>
  <c r="BU43" i="8"/>
  <c r="CJ41" i="8"/>
  <c r="CJ43" i="8"/>
  <c r="CJ39" i="8"/>
  <c r="FE43" i="8"/>
  <c r="FE41" i="8"/>
  <c r="FL41" i="8"/>
  <c r="FL43" i="8"/>
  <c r="FL39" i="8"/>
  <c r="GR41" i="8"/>
  <c r="GR43" i="8"/>
  <c r="GR39" i="8"/>
  <c r="E41" i="6"/>
  <c r="FA21" i="6"/>
  <c r="D32" i="19" s="1"/>
  <c r="E43" i="6"/>
  <c r="EW21" i="6"/>
  <c r="H41" i="6"/>
  <c r="H45" i="6"/>
  <c r="EN35" i="14"/>
  <c r="EN33" i="14"/>
  <c r="K42" i="6"/>
  <c r="K44" i="6"/>
  <c r="K35" i="7"/>
  <c r="J14" i="8" s="1"/>
  <c r="X35" i="7"/>
  <c r="W14" i="8" s="1"/>
  <c r="W39" i="8" s="1"/>
  <c r="AF35" i="7"/>
  <c r="AE14" i="8" s="1"/>
  <c r="AE43" i="8" s="1"/>
  <c r="AM35" i="7"/>
  <c r="AL14" i="8" s="1"/>
  <c r="AL41" i="8" s="1"/>
  <c r="BE35" i="7"/>
  <c r="BD14" i="8" s="1"/>
  <c r="BR35" i="7"/>
  <c r="BQ14" i="8" s="1"/>
  <c r="BQ39" i="8" s="1"/>
  <c r="CF35" i="7"/>
  <c r="CE14" i="8" s="1"/>
  <c r="CU35" i="7"/>
  <c r="CT14" i="8" s="1"/>
  <c r="GD35" i="7"/>
  <c r="GC14" i="8" s="1"/>
  <c r="F44" i="19"/>
  <c r="C44" i="19" s="1"/>
  <c r="HF17" i="8"/>
  <c r="G44" i="19" s="1"/>
  <c r="FE39" i="8"/>
  <c r="BZ44" i="6"/>
  <c r="CJ42" i="6"/>
  <c r="BJ44" i="6"/>
  <c r="BJ42" i="6"/>
  <c r="DY39" i="8"/>
  <c r="I45" i="6"/>
  <c r="I41" i="6"/>
  <c r="X43" i="8"/>
  <c r="X39" i="8"/>
  <c r="X41" i="8"/>
  <c r="AU42" i="12"/>
  <c r="AU40" i="12"/>
  <c r="AU38" i="12"/>
  <c r="EB43" i="8"/>
  <c r="EB41" i="8"/>
  <c r="EB39" i="8"/>
  <c r="D117" i="19"/>
  <c r="S43" i="8"/>
  <c r="AA35" i="7"/>
  <c r="Z14" i="8" s="1"/>
  <c r="AH35" i="7"/>
  <c r="AG14" i="8" s="1"/>
  <c r="AP35" i="7"/>
  <c r="AO14" i="8" s="1"/>
  <c r="AX35" i="7"/>
  <c r="AW14" i="8" s="1"/>
  <c r="BU35" i="7"/>
  <c r="BT14" i="8" s="1"/>
  <c r="CX35" i="7"/>
  <c r="CW14" i="8" s="1"/>
  <c r="CW39" i="8" s="1"/>
  <c r="EA35" i="7"/>
  <c r="DZ14" i="8" s="1"/>
  <c r="DZ43" i="8" s="1"/>
  <c r="EH35" i="7"/>
  <c r="EG14" i="8" s="1"/>
  <c r="EO35" i="7"/>
  <c r="EN14" i="8" s="1"/>
  <c r="EX41" i="8"/>
  <c r="FD35" i="7"/>
  <c r="FC14" i="8" s="1"/>
  <c r="FC41" i="8" s="1"/>
  <c r="FR35" i="7"/>
  <c r="FQ14" i="8" s="1"/>
  <c r="FQ39" i="8" s="1"/>
  <c r="FW41" i="8"/>
  <c r="GG35" i="7"/>
  <c r="GF14" i="8" s="1"/>
  <c r="GF43" i="8" s="1"/>
  <c r="GN35" i="7"/>
  <c r="GM14" i="8" s="1"/>
  <c r="GM39" i="8" s="1"/>
  <c r="GQ35" i="7"/>
  <c r="GP14" i="8" s="1"/>
  <c r="GP43" i="8" s="1"/>
  <c r="GX35" i="7"/>
  <c r="GW14" i="8" s="1"/>
  <c r="GW39" i="8" s="1"/>
  <c r="GZ41" i="8"/>
  <c r="D35" i="7"/>
  <c r="C14" i="8" s="1"/>
  <c r="FA33" i="6"/>
  <c r="D34" i="19" s="1"/>
  <c r="EY33" i="6"/>
  <c r="F34" i="19" s="1"/>
  <c r="AG41" i="6"/>
  <c r="AG43" i="6"/>
  <c r="AG45" i="6"/>
  <c r="BU45" i="6"/>
  <c r="BU43" i="6"/>
  <c r="CC43" i="6"/>
  <c r="CC45" i="6"/>
  <c r="DI45" i="6"/>
  <c r="DI43" i="6"/>
  <c r="DQ43" i="6"/>
  <c r="DQ45" i="6"/>
  <c r="HE29" i="8"/>
  <c r="HG29" i="8"/>
  <c r="F46" i="19" s="1"/>
  <c r="E38" i="12"/>
  <c r="E42" i="12"/>
  <c r="AC40" i="12"/>
  <c r="AC38" i="12"/>
  <c r="AC42" i="12"/>
  <c r="BF41" i="8"/>
  <c r="BF40" i="8" s="1"/>
  <c r="CQ41" i="8"/>
  <c r="DJ41" i="8"/>
  <c r="DJ39" i="8"/>
  <c r="FX43" i="8"/>
  <c r="J42" i="6"/>
  <c r="Q35" i="7"/>
  <c r="P14" i="8" s="1"/>
  <c r="AM43" i="8"/>
  <c r="AU35" i="7"/>
  <c r="AT14" i="8" s="1"/>
  <c r="AT43" i="8" s="1"/>
  <c r="BM35" i="7"/>
  <c r="BL14" i="8" s="1"/>
  <c r="CD39" i="8"/>
  <c r="CI35" i="7"/>
  <c r="CH14" i="8" s="1"/>
  <c r="CH41" i="8" s="1"/>
  <c r="CP35" i="7"/>
  <c r="CO14" i="8" s="1"/>
  <c r="CO43" i="8" s="1"/>
  <c r="DE35" i="7"/>
  <c r="DD14" i="8" s="1"/>
  <c r="DD41" i="8" s="1"/>
  <c r="EW35" i="7"/>
  <c r="EV14" i="8" s="1"/>
  <c r="FK35" i="7"/>
  <c r="FJ14" i="8" s="1"/>
  <c r="FJ43" i="8" s="1"/>
  <c r="C19" i="5"/>
  <c r="D102" i="19"/>
  <c r="AA39" i="8"/>
  <c r="CK43" i="6"/>
  <c r="CK41" i="6"/>
  <c r="AF31" i="14"/>
  <c r="AF35" i="14"/>
  <c r="BA33" i="14"/>
  <c r="BA35" i="14"/>
  <c r="BA31" i="14"/>
  <c r="E123" i="19"/>
  <c r="EX10" i="13"/>
  <c r="G123" i="19" s="1"/>
  <c r="BC41" i="6"/>
  <c r="BC43" i="6"/>
  <c r="BC45" i="6"/>
  <c r="FA13" i="6"/>
  <c r="D28" i="19" s="1"/>
  <c r="AQ42" i="12"/>
  <c r="AQ38" i="12"/>
  <c r="AQ40" i="12"/>
  <c r="K43" i="8"/>
  <c r="K39" i="8"/>
  <c r="BN43" i="8"/>
  <c r="CC43" i="8"/>
  <c r="CC39" i="8"/>
  <c r="CC41" i="8"/>
  <c r="EI41" i="8"/>
  <c r="EI42" i="8" s="1"/>
  <c r="EI43" i="8"/>
  <c r="BA35" i="7"/>
  <c r="AZ14" i="8" s="1"/>
  <c r="C39" i="12"/>
  <c r="L45" i="6"/>
  <c r="O43" i="8"/>
  <c r="O39" i="8"/>
  <c r="O41" i="8"/>
  <c r="Y43" i="8"/>
  <c r="Y41" i="8"/>
  <c r="AH41" i="8"/>
  <c r="AH43" i="8"/>
  <c r="CB39" i="8"/>
  <c r="DC41" i="8"/>
  <c r="DC43" i="8"/>
  <c r="DR41" i="8"/>
  <c r="DR39" i="8"/>
  <c r="EO43" i="8"/>
  <c r="EO41" i="8"/>
  <c r="FD39" i="8"/>
  <c r="K39" i="12"/>
  <c r="K41" i="12"/>
  <c r="I35" i="7"/>
  <c r="H14" i="8" s="1"/>
  <c r="BU39" i="8"/>
  <c r="BG43" i="6"/>
  <c r="BG41" i="6"/>
  <c r="EM44" i="6"/>
  <c r="EM42" i="6"/>
  <c r="BY35" i="7"/>
  <c r="BX14" i="8" s="1"/>
  <c r="BX41" i="8" s="1"/>
  <c r="CN35" i="7"/>
  <c r="CM14" i="8" s="1"/>
  <c r="DB35" i="7"/>
  <c r="DA14" i="8" s="1"/>
  <c r="DX35" i="7"/>
  <c r="DW14" i="8" s="1"/>
  <c r="DW43" i="8" s="1"/>
  <c r="EE35" i="7"/>
  <c r="ED14" i="8" s="1"/>
  <c r="ED41" i="8" s="1"/>
  <c r="ET35" i="7"/>
  <c r="ES14" i="8" s="1"/>
  <c r="ES39" i="8" s="1"/>
  <c r="FA35" i="7"/>
  <c r="EZ14" i="8" s="1"/>
  <c r="EZ43" i="8" s="1"/>
  <c r="FH35" i="7"/>
  <c r="FG14" i="8" s="1"/>
  <c r="FG41" i="8" s="1"/>
  <c r="FP35" i="7"/>
  <c r="FO14" i="8" s="1"/>
  <c r="FO39" i="8" s="1"/>
  <c r="FW35" i="7"/>
  <c r="FV14" i="8" s="1"/>
  <c r="FV41" i="8" s="1"/>
  <c r="HC35" i="7"/>
  <c r="HB14" i="8" s="1"/>
  <c r="I41" i="12"/>
  <c r="E16" i="19"/>
  <c r="C16" i="19" s="1"/>
  <c r="EZ10" i="5"/>
  <c r="G45" i="6"/>
  <c r="L43" i="8"/>
  <c r="HE18" i="8"/>
  <c r="HG18" i="8"/>
  <c r="F45" i="19" s="1"/>
  <c r="HI18" i="8"/>
  <c r="D45" i="19" s="1"/>
  <c r="E124" i="19"/>
  <c r="EZ11" i="13"/>
  <c r="Y45" i="6"/>
  <c r="CY44" i="6"/>
  <c r="CY42" i="6"/>
  <c r="EG41" i="6"/>
  <c r="CP45" i="6"/>
  <c r="CP41" i="6"/>
  <c r="CP43" i="6"/>
  <c r="T33" i="14"/>
  <c r="T31" i="14"/>
  <c r="T35" i="14"/>
  <c r="J39" i="10"/>
  <c r="J37" i="10"/>
  <c r="E31" i="19"/>
  <c r="C31" i="19" s="1"/>
  <c r="EZ20" i="6"/>
  <c r="EX20" i="6"/>
  <c r="G31" i="19" s="1"/>
  <c r="BO45" i="6"/>
  <c r="BO41" i="6"/>
  <c r="D66" i="19"/>
  <c r="G41" i="6"/>
  <c r="BW35" i="7"/>
  <c r="BV14" i="8" s="1"/>
  <c r="CZ35" i="7"/>
  <c r="CY14" i="8" s="1"/>
  <c r="CY43" i="8" s="1"/>
  <c r="DV35" i="7"/>
  <c r="DU14" i="8" s="1"/>
  <c r="DU43" i="8" s="1"/>
  <c r="FU35" i="7"/>
  <c r="FT14" i="8" s="1"/>
  <c r="GT35" i="7"/>
  <c r="GS14" i="8" s="1"/>
  <c r="C17" i="19"/>
  <c r="AW43" i="6"/>
  <c r="AW41" i="6"/>
  <c r="BE41" i="6"/>
  <c r="DM45" i="6"/>
  <c r="DM43" i="6"/>
  <c r="E19" i="19"/>
  <c r="C19" i="19" s="1"/>
  <c r="H19" i="19" s="1"/>
  <c r="EZ13" i="5"/>
  <c r="E33" i="19"/>
  <c r="C33" i="19" s="1"/>
  <c r="EX32" i="6"/>
  <c r="G33" i="19" s="1"/>
  <c r="EX13" i="13"/>
  <c r="G126" i="19" s="1"/>
  <c r="EZ13" i="13"/>
  <c r="AM44" i="6"/>
  <c r="AM42" i="6"/>
  <c r="DC45" i="6"/>
  <c r="DC41" i="6"/>
  <c r="DC43" i="6"/>
  <c r="HH35" i="8"/>
  <c r="W35" i="7"/>
  <c r="V14" i="8" s="1"/>
  <c r="V41" i="8" s="1"/>
  <c r="BS35" i="7"/>
  <c r="BR14" i="8" s="1"/>
  <c r="BR43" i="8" s="1"/>
  <c r="CG35" i="7"/>
  <c r="CF14" i="8" s="1"/>
  <c r="CF39" i="8" s="1"/>
  <c r="CV35" i="7"/>
  <c r="CU14" i="8" s="1"/>
  <c r="CU39" i="8" s="1"/>
  <c r="DC35" i="7"/>
  <c r="DB14" i="8" s="1"/>
  <c r="DJ35" i="7"/>
  <c r="DI14" i="8" s="1"/>
  <c r="DR35" i="7"/>
  <c r="DQ14" i="8" s="1"/>
  <c r="FI35" i="7"/>
  <c r="FH14" i="8" s="1"/>
  <c r="FH43" i="8" s="1"/>
  <c r="FQ35" i="7"/>
  <c r="FP14" i="8" s="1"/>
  <c r="FP39" i="8" s="1"/>
  <c r="GE35" i="7"/>
  <c r="GD14" i="8" s="1"/>
  <c r="L41" i="6"/>
  <c r="EY13" i="6"/>
  <c r="F28" i="19" s="1"/>
  <c r="D41" i="6"/>
  <c r="AS41" i="6"/>
  <c r="AS43" i="6"/>
  <c r="AS45" i="6"/>
  <c r="AW45" i="6"/>
  <c r="BO43" i="6"/>
  <c r="DM41" i="6"/>
  <c r="M38" i="12"/>
  <c r="J39" i="12"/>
  <c r="J41" i="12"/>
  <c r="EW13" i="6"/>
  <c r="H35" i="7"/>
  <c r="G14" i="8" s="1"/>
  <c r="G41" i="8" s="1"/>
  <c r="EX17" i="13"/>
  <c r="G130" i="19" s="1"/>
  <c r="AD41" i="6"/>
  <c r="AD43" i="6"/>
  <c r="AD45" i="6"/>
  <c r="AM45" i="6"/>
  <c r="CA43" i="6"/>
  <c r="CA41" i="6"/>
  <c r="CN44" i="6"/>
  <c r="CN42" i="6"/>
  <c r="CK45" i="6"/>
  <c r="AK38" i="10"/>
  <c r="AK36" i="10"/>
  <c r="EZ23" i="10"/>
  <c r="AD35" i="7"/>
  <c r="AC14" i="8" s="1"/>
  <c r="AC41" i="8" s="1"/>
  <c r="BI35" i="7"/>
  <c r="BH14" i="8" s="1"/>
  <c r="CL35" i="7"/>
  <c r="CK14" i="8" s="1"/>
  <c r="DH35" i="7"/>
  <c r="DG14" i="8" s="1"/>
  <c r="DG39" i="8" s="1"/>
  <c r="EK35" i="7"/>
  <c r="EJ14" i="8" s="1"/>
  <c r="EJ43" i="8" s="1"/>
  <c r="FG35" i="7"/>
  <c r="FF14" i="8" s="1"/>
  <c r="GJ35" i="7"/>
  <c r="GI14" i="8" s="1"/>
  <c r="GI43" i="8" s="1"/>
  <c r="G32" i="14"/>
  <c r="C30" i="19"/>
  <c r="HF36" i="8"/>
  <c r="G48" i="19" s="1"/>
  <c r="C48" i="19"/>
  <c r="X45" i="6"/>
  <c r="X43" i="6"/>
  <c r="X44" i="6" s="1"/>
  <c r="AU43" i="6"/>
  <c r="AQ44" i="6"/>
  <c r="BE43" i="6"/>
  <c r="BA44" i="6"/>
  <c r="BQ43" i="6"/>
  <c r="BQ41" i="6"/>
  <c r="CD44" i="6"/>
  <c r="BW41" i="6"/>
  <c r="BW43" i="6"/>
  <c r="BW45" i="6"/>
  <c r="CA45" i="6"/>
  <c r="DH45" i="6"/>
  <c r="DO43" i="6"/>
  <c r="DO41" i="6"/>
  <c r="EB44" i="6"/>
  <c r="DU41" i="6"/>
  <c r="DU43" i="6"/>
  <c r="DU45" i="6"/>
  <c r="DY45" i="6"/>
  <c r="EE41" i="6"/>
  <c r="EE43" i="6"/>
  <c r="EE45" i="6"/>
  <c r="EI45" i="6"/>
  <c r="EQ43" i="6"/>
  <c r="M23" i="13"/>
  <c r="M21" i="13"/>
  <c r="BA23" i="13"/>
  <c r="BA21" i="13"/>
  <c r="CO23" i="13"/>
  <c r="CO21" i="13"/>
  <c r="EC23" i="13"/>
  <c r="EC21" i="13"/>
  <c r="AR41" i="12"/>
  <c r="AR39" i="12"/>
  <c r="AI43" i="6"/>
  <c r="AI45" i="6"/>
  <c r="AI41" i="6"/>
  <c r="CG41" i="6"/>
  <c r="CG43" i="6"/>
  <c r="CG45" i="6"/>
  <c r="DY43" i="6"/>
  <c r="DY41" i="6"/>
  <c r="EI43" i="6"/>
  <c r="EI41" i="6"/>
  <c r="CT45" i="6"/>
  <c r="CT43" i="6"/>
  <c r="BB35" i="14"/>
  <c r="BB33" i="14"/>
  <c r="BB32" i="14" s="1"/>
  <c r="U38" i="10"/>
  <c r="U40" i="10"/>
  <c r="U36" i="10"/>
  <c r="EU33" i="14"/>
  <c r="EU31" i="14"/>
  <c r="EU35" i="14"/>
  <c r="BZ35" i="7"/>
  <c r="BY14" i="8" s="1"/>
  <c r="BY43" i="8" s="1"/>
  <c r="CO35" i="7"/>
  <c r="CN14" i="8" s="1"/>
  <c r="DY35" i="7"/>
  <c r="DX14" i="8" s="1"/>
  <c r="EU35" i="7"/>
  <c r="ET14" i="8" s="1"/>
  <c r="ET43" i="8" s="1"/>
  <c r="FB35" i="7"/>
  <c r="FA14" i="8" s="1"/>
  <c r="FA43" i="8" s="1"/>
  <c r="GL35" i="7"/>
  <c r="GK14" i="8" s="1"/>
  <c r="HD35" i="7"/>
  <c r="HC14" i="8" s="1"/>
  <c r="HC43" i="8" s="1"/>
  <c r="I34" i="14"/>
  <c r="C47" i="19"/>
  <c r="C42" i="19"/>
  <c r="EW19" i="12"/>
  <c r="EY19" i="12"/>
  <c r="F115" i="19" s="1"/>
  <c r="M41" i="6"/>
  <c r="M43" i="6"/>
  <c r="M45" i="6"/>
  <c r="Q45" i="6"/>
  <c r="Q41" i="6"/>
  <c r="Q43" i="6"/>
  <c r="AB44" i="6"/>
  <c r="AE41" i="6"/>
  <c r="AE43" i="6"/>
  <c r="AE45" i="6"/>
  <c r="AP42" i="6"/>
  <c r="AU41" i="6"/>
  <c r="BA42" i="6"/>
  <c r="BM41" i="6"/>
  <c r="BM43" i="6"/>
  <c r="BM45" i="6"/>
  <c r="BQ45" i="6"/>
  <c r="CI43" i="6"/>
  <c r="CI44" i="6" s="1"/>
  <c r="DD44" i="6"/>
  <c r="DE43" i="6"/>
  <c r="DE41" i="6"/>
  <c r="DR44" i="6"/>
  <c r="DR42" i="6"/>
  <c r="DK41" i="6"/>
  <c r="DK43" i="6"/>
  <c r="DK45" i="6"/>
  <c r="DO45" i="6"/>
  <c r="EQ41" i="6"/>
  <c r="EV45" i="6"/>
  <c r="EV43" i="6"/>
  <c r="EV44" i="6" s="1"/>
  <c r="T42" i="12"/>
  <c r="T38" i="12"/>
  <c r="T40" i="12"/>
  <c r="AD40" i="12"/>
  <c r="AD42" i="12"/>
  <c r="AD38" i="12"/>
  <c r="T41" i="6"/>
  <c r="T43" i="6"/>
  <c r="BU41" i="6"/>
  <c r="DA41" i="6"/>
  <c r="DA43" i="6"/>
  <c r="DA45" i="6"/>
  <c r="ES43" i="6"/>
  <c r="ES41" i="6"/>
  <c r="DS26" i="9"/>
  <c r="DS24" i="9"/>
  <c r="X40" i="10"/>
  <c r="X38" i="10"/>
  <c r="X36" i="10"/>
  <c r="EB40" i="10"/>
  <c r="EB38" i="10"/>
  <c r="AL35" i="7"/>
  <c r="AK14" i="8" s="1"/>
  <c r="AK43" i="8" s="1"/>
  <c r="BD35" i="7"/>
  <c r="BC14" i="8" s="1"/>
  <c r="BC43" i="8" s="1"/>
  <c r="BQ35" i="7"/>
  <c r="BP14" i="8" s="1"/>
  <c r="BP43" i="8" s="1"/>
  <c r="GK35" i="7"/>
  <c r="GJ14" i="8" s="1"/>
  <c r="GU35" i="7"/>
  <c r="GT14" i="8" s="1"/>
  <c r="GT39" i="8" s="1"/>
  <c r="HB35" i="7"/>
  <c r="HA14" i="8" s="1"/>
  <c r="AF43" i="6"/>
  <c r="AK45" i="6"/>
  <c r="AK41" i="6"/>
  <c r="AV45" i="6"/>
  <c r="BY43" i="6"/>
  <c r="DH41" i="6"/>
  <c r="DI41" i="6"/>
  <c r="DW41" i="6"/>
  <c r="EO41" i="6"/>
  <c r="EO43" i="6"/>
  <c r="EO45" i="6"/>
  <c r="ES45" i="6"/>
  <c r="CV45" i="6"/>
  <c r="CV41" i="6"/>
  <c r="BK26" i="9"/>
  <c r="BK24" i="9"/>
  <c r="Y41" i="12"/>
  <c r="P38" i="10"/>
  <c r="P37" i="10" s="1"/>
  <c r="P40" i="10"/>
  <c r="EX13" i="9"/>
  <c r="G58" i="19" s="1"/>
  <c r="E58" i="19"/>
  <c r="C58" i="19" s="1"/>
  <c r="DJ36" i="10"/>
  <c r="DJ38" i="10"/>
  <c r="BE45" i="6"/>
  <c r="EC44" i="6"/>
  <c r="ER42" i="6"/>
  <c r="W26" i="9"/>
  <c r="W24" i="9"/>
  <c r="D22" i="19"/>
  <c r="CW35" i="7"/>
  <c r="CV14" i="8" s="1"/>
  <c r="CV41" i="8" s="1"/>
  <c r="EG35" i="7"/>
  <c r="EF14" i="8" s="1"/>
  <c r="FJ35" i="7"/>
  <c r="FI14" i="8" s="1"/>
  <c r="FI41" i="8" s="1"/>
  <c r="GW35" i="7"/>
  <c r="GV14" i="8" s="1"/>
  <c r="F37" i="10"/>
  <c r="GP35" i="7"/>
  <c r="GO14" i="8" s="1"/>
  <c r="GO39" i="8" s="1"/>
  <c r="EH42" i="6"/>
  <c r="EG45" i="6"/>
  <c r="CT41" i="6"/>
  <c r="BL45" i="6"/>
  <c r="BL41" i="6"/>
  <c r="BL43" i="6"/>
  <c r="CR43" i="6"/>
  <c r="CR45" i="6"/>
  <c r="CZ45" i="6"/>
  <c r="CZ41" i="6"/>
  <c r="CZ43" i="6"/>
  <c r="EN45" i="6"/>
  <c r="EN41" i="6"/>
  <c r="EN43" i="6"/>
  <c r="AB42" i="12"/>
  <c r="AB38" i="12"/>
  <c r="AB40" i="12"/>
  <c r="O41" i="6"/>
  <c r="AC42" i="6"/>
  <c r="Y43" i="6"/>
  <c r="Y44" i="6" s="1"/>
  <c r="AL43" i="6"/>
  <c r="AJ43" i="6"/>
  <c r="AJ45" i="6"/>
  <c r="AT41" i="6"/>
  <c r="AT43" i="6"/>
  <c r="AT45" i="6"/>
  <c r="BD41" i="6"/>
  <c r="BD43" i="6"/>
  <c r="BD45" i="6"/>
  <c r="BN41" i="6"/>
  <c r="BN43" i="6"/>
  <c r="BN45" i="6"/>
  <c r="BX41" i="6"/>
  <c r="BX43" i="6"/>
  <c r="BX45" i="6"/>
  <c r="CH41" i="6"/>
  <c r="CH43" i="6"/>
  <c r="CH45" i="6"/>
  <c r="DB41" i="6"/>
  <c r="DB43" i="6"/>
  <c r="DB45" i="6"/>
  <c r="DL41" i="6"/>
  <c r="DL43" i="6"/>
  <c r="DL45" i="6"/>
  <c r="DV41" i="6"/>
  <c r="DV43" i="6"/>
  <c r="DV45" i="6"/>
  <c r="EF41" i="6"/>
  <c r="EF43" i="6"/>
  <c r="EF45" i="6"/>
  <c r="EP41" i="6"/>
  <c r="EP43" i="6"/>
  <c r="EP45" i="6"/>
  <c r="CQ43" i="6"/>
  <c r="CQ42" i="6" s="1"/>
  <c r="CS41" i="6"/>
  <c r="DI26" i="9"/>
  <c r="U40" i="12"/>
  <c r="U42" i="12"/>
  <c r="U38" i="12"/>
  <c r="AE42" i="12"/>
  <c r="AE38" i="12"/>
  <c r="AE40" i="12"/>
  <c r="AQ23" i="13"/>
  <c r="AQ21" i="13"/>
  <c r="CE23" i="13"/>
  <c r="CE21" i="13"/>
  <c r="DS23" i="13"/>
  <c r="DS21" i="13"/>
  <c r="V31" i="14"/>
  <c r="V35" i="14"/>
  <c r="V33" i="14"/>
  <c r="C98" i="19"/>
  <c r="AF36" i="10"/>
  <c r="AF39" i="10" s="1"/>
  <c r="AF40" i="10"/>
  <c r="DB36" i="10"/>
  <c r="DB40" i="10"/>
  <c r="DB38" i="10"/>
  <c r="DB41" i="12"/>
  <c r="DQ40" i="12"/>
  <c r="DQ38" i="12"/>
  <c r="DQ42" i="12"/>
  <c r="U41" i="6"/>
  <c r="U43" i="6"/>
  <c r="U45" i="6"/>
  <c r="AF45" i="6"/>
  <c r="AN45" i="6"/>
  <c r="AN41" i="6"/>
  <c r="AN43" i="6"/>
  <c r="AX45" i="6"/>
  <c r="AX41" i="6"/>
  <c r="BB42" i="6"/>
  <c r="BH45" i="6"/>
  <c r="BH41" i="6"/>
  <c r="BR45" i="6"/>
  <c r="BR41" i="6"/>
  <c r="BV44" i="6"/>
  <c r="BV42" i="6"/>
  <c r="CB45" i="6"/>
  <c r="CB41" i="6"/>
  <c r="CL45" i="6"/>
  <c r="CL41" i="6"/>
  <c r="DF45" i="6"/>
  <c r="DF41" i="6"/>
  <c r="DP45" i="6"/>
  <c r="DP41" i="6"/>
  <c r="DZ45" i="6"/>
  <c r="DZ41" i="6"/>
  <c r="ED44" i="6"/>
  <c r="EJ45" i="6"/>
  <c r="EJ41" i="6"/>
  <c r="ET45" i="6"/>
  <c r="ET41" i="6"/>
  <c r="BA26" i="9"/>
  <c r="BA24" i="9"/>
  <c r="AP31" i="14"/>
  <c r="AP32" i="14" s="1"/>
  <c r="AP35" i="14"/>
  <c r="AN36" i="10"/>
  <c r="AN38" i="10"/>
  <c r="AC38" i="10"/>
  <c r="AC36" i="10"/>
  <c r="AY38" i="10"/>
  <c r="AY40" i="10"/>
  <c r="AY36" i="10"/>
  <c r="BQ36" i="10"/>
  <c r="BQ40" i="10"/>
  <c r="BQ38" i="10"/>
  <c r="BY36" i="10"/>
  <c r="BY40" i="10"/>
  <c r="P43" i="6"/>
  <c r="P45" i="6"/>
  <c r="W41" i="6"/>
  <c r="W43" i="6"/>
  <c r="W45" i="6"/>
  <c r="AO41" i="6"/>
  <c r="AY44" i="6"/>
  <c r="BS41" i="6"/>
  <c r="CC41" i="6"/>
  <c r="CM44" i="6"/>
  <c r="DG41" i="6"/>
  <c r="DQ41" i="6"/>
  <c r="CS43" i="6"/>
  <c r="CE26" i="9"/>
  <c r="CE24" i="9"/>
  <c r="P38" i="12"/>
  <c r="X38" i="12"/>
  <c r="AD33" i="14"/>
  <c r="AD34" i="14" s="1"/>
  <c r="AD35" i="14"/>
  <c r="R36" i="10"/>
  <c r="AO41" i="12"/>
  <c r="AO39" i="12"/>
  <c r="BC39" i="12"/>
  <c r="BP38" i="12"/>
  <c r="BP40" i="12"/>
  <c r="BP42" i="12"/>
  <c r="ES42" i="12"/>
  <c r="ES38" i="12"/>
  <c r="ES40" i="12"/>
  <c r="AA45" i="6"/>
  <c r="AA41" i="6"/>
  <c r="CU43" i="6"/>
  <c r="CU45" i="6"/>
  <c r="CU41" i="6"/>
  <c r="N31" i="14"/>
  <c r="N35" i="14"/>
  <c r="N33" i="14"/>
  <c r="EY30" i="12"/>
  <c r="F116" i="19" s="1"/>
  <c r="EW30" i="12"/>
  <c r="S39" i="12"/>
  <c r="AA38" i="12"/>
  <c r="AA40" i="12"/>
  <c r="AA42" i="12"/>
  <c r="EH41" i="12"/>
  <c r="EH39" i="12"/>
  <c r="CX44" i="6"/>
  <c r="AQ26" i="9"/>
  <c r="CY26" i="9"/>
  <c r="Q41" i="12"/>
  <c r="N40" i="12"/>
  <c r="N39" i="12" s="1"/>
  <c r="N42" i="12"/>
  <c r="V40" i="12"/>
  <c r="V42" i="12"/>
  <c r="AF38" i="12"/>
  <c r="C109" i="19"/>
  <c r="BN40" i="10"/>
  <c r="BN36" i="10"/>
  <c r="BN39" i="10" s="1"/>
  <c r="BU40" i="10"/>
  <c r="BU36" i="10"/>
  <c r="BU38" i="10"/>
  <c r="AP41" i="12"/>
  <c r="AP39" i="12"/>
  <c r="EC38" i="12"/>
  <c r="EC40" i="12"/>
  <c r="EC42" i="12"/>
  <c r="CL31" i="14"/>
  <c r="CL33" i="14"/>
  <c r="CL35" i="14"/>
  <c r="CO41" i="6"/>
  <c r="AG26" i="9"/>
  <c r="V38" i="12"/>
  <c r="AF40" i="12"/>
  <c r="AG23" i="13"/>
  <c r="AG21" i="13"/>
  <c r="BU23" i="13"/>
  <c r="BU21" i="13"/>
  <c r="DI23" i="13"/>
  <c r="DI21" i="13"/>
  <c r="P32" i="14"/>
  <c r="AY32" i="14"/>
  <c r="BD35" i="14"/>
  <c r="BD31" i="14"/>
  <c r="BD33" i="14"/>
  <c r="C112" i="19"/>
  <c r="H112" i="19" s="1"/>
  <c r="EZ20" i="9"/>
  <c r="E65" i="19"/>
  <c r="C65" i="19" s="1"/>
  <c r="H65" i="19" s="1"/>
  <c r="BJ40" i="10"/>
  <c r="AO43" i="6"/>
  <c r="M26" i="9"/>
  <c r="EC26" i="9"/>
  <c r="EC24" i="9"/>
  <c r="M40" i="12"/>
  <c r="Z38" i="12"/>
  <c r="Z40" i="12"/>
  <c r="W23" i="13"/>
  <c r="W21" i="13"/>
  <c r="BK23" i="13"/>
  <c r="BK21" i="13"/>
  <c r="CY23" i="13"/>
  <c r="CY21" i="13"/>
  <c r="EM23" i="13"/>
  <c r="EM21" i="13"/>
  <c r="AB32" i="14"/>
  <c r="AB34" i="14"/>
  <c r="AI33" i="14"/>
  <c r="AI34" i="14" s="1"/>
  <c r="AI35" i="14"/>
  <c r="BF35" i="14"/>
  <c r="BF31" i="14"/>
  <c r="C96" i="19"/>
  <c r="CZ38" i="10"/>
  <c r="CZ40" i="10"/>
  <c r="DH36" i="10"/>
  <c r="DH38" i="10"/>
  <c r="CC41" i="12"/>
  <c r="CC39" i="12"/>
  <c r="DP33" i="14"/>
  <c r="DP35" i="14"/>
  <c r="DP31" i="14"/>
  <c r="CR41" i="6"/>
  <c r="W39" i="12"/>
  <c r="R35" i="14"/>
  <c r="R31" i="14"/>
  <c r="R34" i="14" s="1"/>
  <c r="EZ12" i="9"/>
  <c r="E57" i="19"/>
  <c r="C57" i="19" s="1"/>
  <c r="H57" i="19" s="1"/>
  <c r="CA36" i="10"/>
  <c r="CA40" i="10"/>
  <c r="CA38" i="10"/>
  <c r="CI40" i="10"/>
  <c r="CI36" i="10"/>
  <c r="CI38" i="10"/>
  <c r="DA41" i="12"/>
  <c r="DA39" i="12"/>
  <c r="D32" i="14"/>
  <c r="I40" i="10"/>
  <c r="DJ40" i="10"/>
  <c r="DR40" i="10"/>
  <c r="DR38" i="10"/>
  <c r="AN42" i="12"/>
  <c r="AN38" i="12"/>
  <c r="EM40" i="12"/>
  <c r="EM42" i="12"/>
  <c r="EM38" i="12"/>
  <c r="CG35" i="14"/>
  <c r="CG31" i="14"/>
  <c r="CU35" i="14"/>
  <c r="CU31" i="14"/>
  <c r="CU33" i="14"/>
  <c r="CO26" i="9"/>
  <c r="C100" i="19"/>
  <c r="DO38" i="10"/>
  <c r="DO36" i="10"/>
  <c r="AK42" i="12"/>
  <c r="AK38" i="12"/>
  <c r="BA38" i="12"/>
  <c r="BA40" i="12"/>
  <c r="BA42" i="12"/>
  <c r="BX42" i="12"/>
  <c r="BX40" i="12"/>
  <c r="BX39" i="12" s="1"/>
  <c r="CR38" i="12"/>
  <c r="CR40" i="12"/>
  <c r="CR42" i="12"/>
  <c r="CV40" i="12"/>
  <c r="CV42" i="12"/>
  <c r="CV38" i="12"/>
  <c r="DY41" i="12"/>
  <c r="DY39" i="12"/>
  <c r="DV38" i="12"/>
  <c r="DV40" i="12"/>
  <c r="DV42" i="12"/>
  <c r="DZ42" i="12"/>
  <c r="DZ38" i="12"/>
  <c r="DZ40" i="12"/>
  <c r="CA35" i="14"/>
  <c r="CA31" i="14"/>
  <c r="CA33" i="14"/>
  <c r="BU26" i="9"/>
  <c r="O35" i="14"/>
  <c r="AG33" i="14"/>
  <c r="AG32" i="14" s="1"/>
  <c r="BE31" i="14"/>
  <c r="BE35" i="14"/>
  <c r="C111" i="19"/>
  <c r="C93" i="19"/>
  <c r="EX19" i="10"/>
  <c r="G74" i="19" s="1"/>
  <c r="F74" i="19"/>
  <c r="C74" i="19" s="1"/>
  <c r="C55" i="19"/>
  <c r="DH40" i="10"/>
  <c r="AH41" i="12"/>
  <c r="AH39" i="12"/>
  <c r="BQ41" i="12"/>
  <c r="BQ39" i="12"/>
  <c r="DP39" i="12"/>
  <c r="EQ38" i="12"/>
  <c r="EQ40" i="12"/>
  <c r="EQ42" i="12"/>
  <c r="EU40" i="12"/>
  <c r="EU42" i="12"/>
  <c r="EU38" i="12"/>
  <c r="BQ31" i="14"/>
  <c r="BQ35" i="14"/>
  <c r="BQ33" i="14"/>
  <c r="EY28" i="10"/>
  <c r="F83" i="19" s="1"/>
  <c r="AT40" i="10"/>
  <c r="AT36" i="10"/>
  <c r="AT38" i="10"/>
  <c r="AX38" i="10"/>
  <c r="AX39" i="10" s="1"/>
  <c r="DA36" i="10"/>
  <c r="DA38" i="10"/>
  <c r="DA40" i="10"/>
  <c r="DR36" i="10"/>
  <c r="AX38" i="12"/>
  <c r="AX42" i="12"/>
  <c r="DF41" i="12"/>
  <c r="DF39" i="12"/>
  <c r="AK40" i="10"/>
  <c r="C77" i="19"/>
  <c r="H77" i="19" s="1"/>
  <c r="AM38" i="10"/>
  <c r="AM39" i="10" s="1"/>
  <c r="M40" i="10"/>
  <c r="BD40" i="10"/>
  <c r="CF36" i="10"/>
  <c r="DK40" i="10"/>
  <c r="DO40" i="10"/>
  <c r="DU40" i="10"/>
  <c r="DY40" i="10"/>
  <c r="DY38" i="10"/>
  <c r="EK38" i="10"/>
  <c r="AW39" i="12"/>
  <c r="CD38" i="12"/>
  <c r="CD40" i="12"/>
  <c r="CD42" i="12"/>
  <c r="CE38" i="12"/>
  <c r="CN40" i="12"/>
  <c r="CN41" i="12" s="1"/>
  <c r="CN42" i="12"/>
  <c r="CX39" i="12"/>
  <c r="CY42" i="12"/>
  <c r="CZ33" i="14"/>
  <c r="CZ35" i="14"/>
  <c r="CZ31" i="14"/>
  <c r="EP31" i="14"/>
  <c r="EP32" i="14" s="1"/>
  <c r="EP35" i="14"/>
  <c r="EZ20" i="10"/>
  <c r="T36" i="10"/>
  <c r="EZ10" i="9"/>
  <c r="BY38" i="10"/>
  <c r="CT40" i="10"/>
  <c r="DF40" i="10"/>
  <c r="DI40" i="10"/>
  <c r="DS40" i="10"/>
  <c r="AI38" i="12"/>
  <c r="AI40" i="12"/>
  <c r="BE42" i="12"/>
  <c r="BE38" i="12"/>
  <c r="BR40" i="12"/>
  <c r="BR38" i="12"/>
  <c r="CH42" i="12"/>
  <c r="CH38" i="12"/>
  <c r="CH40" i="12"/>
  <c r="CW42" i="12"/>
  <c r="CW38" i="12"/>
  <c r="CZ38" i="12"/>
  <c r="CZ40" i="12"/>
  <c r="CZ42" i="12"/>
  <c r="DX40" i="12"/>
  <c r="DX38" i="12"/>
  <c r="DX42" i="12"/>
  <c r="EZ21" i="10"/>
  <c r="DQ36" i="10"/>
  <c r="DQ38" i="10"/>
  <c r="EP38" i="10"/>
  <c r="EP36" i="10"/>
  <c r="BH38" i="12"/>
  <c r="BH40" i="12"/>
  <c r="BL42" i="12"/>
  <c r="BL38" i="12"/>
  <c r="BY40" i="12"/>
  <c r="BY38" i="12"/>
  <c r="CK38" i="12"/>
  <c r="CK40" i="12"/>
  <c r="CT42" i="12"/>
  <c r="CT38" i="12"/>
  <c r="CT40" i="12"/>
  <c r="DD42" i="12"/>
  <c r="DD38" i="12"/>
  <c r="DT39" i="12"/>
  <c r="EX18" i="9"/>
  <c r="G63" i="19" s="1"/>
  <c r="AD40" i="10"/>
  <c r="BI36" i="10"/>
  <c r="BI38" i="10"/>
  <c r="BZ40" i="10"/>
  <c r="CD38" i="10"/>
  <c r="CD40" i="10"/>
  <c r="CZ36" i="10"/>
  <c r="DG36" i="10"/>
  <c r="DM40" i="10"/>
  <c r="DM36" i="10"/>
  <c r="DM38" i="10"/>
  <c r="DQ40" i="10"/>
  <c r="DW40" i="10"/>
  <c r="AJ38" i="12"/>
  <c r="AJ40" i="12"/>
  <c r="AJ42" i="12"/>
  <c r="AS42" i="12"/>
  <c r="AS38" i="12"/>
  <c r="AS40" i="12"/>
  <c r="AY40" i="12"/>
  <c r="AY42" i="12"/>
  <c r="AY38" i="12"/>
  <c r="BB40" i="12"/>
  <c r="BB39" i="12" s="1"/>
  <c r="BG41" i="12"/>
  <c r="BG39" i="12"/>
  <c r="DG38" i="12"/>
  <c r="DG40" i="12"/>
  <c r="DJ40" i="12"/>
  <c r="DJ38" i="12"/>
  <c r="EF40" i="12"/>
  <c r="EF41" i="12" s="1"/>
  <c r="EF42" i="12"/>
  <c r="EL42" i="12"/>
  <c r="EL40" i="12"/>
  <c r="EL39" i="12" s="1"/>
  <c r="ET39" i="12"/>
  <c r="EV42" i="12"/>
  <c r="EV38" i="12"/>
  <c r="DX35" i="14"/>
  <c r="DX31" i="14"/>
  <c r="DX33" i="14"/>
  <c r="BK40" i="10"/>
  <c r="CU40" i="10"/>
  <c r="DL40" i="10"/>
  <c r="DP36" i="10"/>
  <c r="DV40" i="10"/>
  <c r="EE40" i="10"/>
  <c r="AX40" i="12"/>
  <c r="BM41" i="12"/>
  <c r="BO38" i="12"/>
  <c r="BO40" i="12"/>
  <c r="CB41" i="12"/>
  <c r="CF39" i="12"/>
  <c r="CF41" i="12"/>
  <c r="DL41" i="12"/>
  <c r="DK42" i="12"/>
  <c r="DK38" i="12"/>
  <c r="EG42" i="12"/>
  <c r="EG38" i="12"/>
  <c r="DO35" i="14"/>
  <c r="DO31" i="14"/>
  <c r="DO32" i="14" s="1"/>
  <c r="AA40" i="10"/>
  <c r="AV38" i="10"/>
  <c r="BG36" i="10"/>
  <c r="BO40" i="10"/>
  <c r="BR38" i="10"/>
  <c r="CN38" i="10"/>
  <c r="CN37" i="10" s="1"/>
  <c r="CO38" i="10"/>
  <c r="CO39" i="10" s="1"/>
  <c r="DD38" i="10"/>
  <c r="EJ36" i="10"/>
  <c r="ES38" i="10"/>
  <c r="ES37" i="10" s="1"/>
  <c r="EO38" i="10"/>
  <c r="EO37" i="10" s="1"/>
  <c r="AM42" i="12"/>
  <c r="BI38" i="12"/>
  <c r="BI40" i="12"/>
  <c r="BI42" i="12"/>
  <c r="BS38" i="12"/>
  <c r="BS42" i="12"/>
  <c r="BV38" i="12"/>
  <c r="BV40" i="12"/>
  <c r="BZ40" i="12"/>
  <c r="BZ42" i="12"/>
  <c r="CL38" i="12"/>
  <c r="CL40" i="12"/>
  <c r="CL42" i="12"/>
  <c r="CO42" i="12"/>
  <c r="CO38" i="12"/>
  <c r="DH38" i="12"/>
  <c r="DH40" i="12"/>
  <c r="DH42" i="12"/>
  <c r="DN38" i="12"/>
  <c r="DN40" i="12"/>
  <c r="EE38" i="12"/>
  <c r="EJ38" i="12"/>
  <c r="EJ40" i="12"/>
  <c r="EO41" i="12"/>
  <c r="EN42" i="12"/>
  <c r="EN38" i="12"/>
  <c r="CK31" i="14"/>
  <c r="CI31" i="14"/>
  <c r="CI33" i="14"/>
  <c r="CI35" i="14"/>
  <c r="DH34" i="14"/>
  <c r="DY32" i="14"/>
  <c r="EG33" i="14"/>
  <c r="EG34" i="14" s="1"/>
  <c r="EG35" i="14"/>
  <c r="BD38" i="10"/>
  <c r="CK40" i="10"/>
  <c r="EP40" i="10"/>
  <c r="BJ39" i="12"/>
  <c r="BD40" i="12"/>
  <c r="BD39" i="12" s="1"/>
  <c r="BD42" i="12"/>
  <c r="BT42" i="12"/>
  <c r="BT38" i="12"/>
  <c r="BW38" i="12"/>
  <c r="BW40" i="12"/>
  <c r="BW42" i="12"/>
  <c r="CG40" i="12"/>
  <c r="CG39" i="12" s="1"/>
  <c r="CG42" i="12"/>
  <c r="DE39" i="12"/>
  <c r="DE41" i="12"/>
  <c r="CY38" i="12"/>
  <c r="CY40" i="12"/>
  <c r="DC40" i="12"/>
  <c r="DC39" i="12" s="1"/>
  <c r="DC42" i="12"/>
  <c r="DO38" i="12"/>
  <c r="DO40" i="12"/>
  <c r="DO42" i="12"/>
  <c r="DW38" i="12"/>
  <c r="EB41" i="12"/>
  <c r="EB39" i="12"/>
  <c r="EK38" i="12"/>
  <c r="EK40" i="12"/>
  <c r="EK42" i="12"/>
  <c r="BS31" i="14"/>
  <c r="BS34" i="14" s="1"/>
  <c r="BO33" i="14"/>
  <c r="BO31" i="14"/>
  <c r="DB33" i="14"/>
  <c r="EA34" i="14"/>
  <c r="EI31" i="14"/>
  <c r="EI34" i="14" s="1"/>
  <c r="EI35" i="14"/>
  <c r="ET31" i="14"/>
  <c r="ET32" i="14" s="1"/>
  <c r="BA36" i="10"/>
  <c r="BA37" i="10" s="1"/>
  <c r="BE38" i="10"/>
  <c r="BE39" i="10" s="1"/>
  <c r="CE38" i="10"/>
  <c r="CE37" i="10" s="1"/>
  <c r="CU36" i="10"/>
  <c r="CW40" i="10"/>
  <c r="DE38" i="10"/>
  <c r="DE39" i="10" s="1"/>
  <c r="EE38" i="10"/>
  <c r="EE37" i="10" s="1"/>
  <c r="BK41" i="12"/>
  <c r="BK39" i="12"/>
  <c r="BZ38" i="12"/>
  <c r="CA42" i="12"/>
  <c r="CA38" i="12"/>
  <c r="CM38" i="12"/>
  <c r="CS38" i="12"/>
  <c r="CS40" i="12"/>
  <c r="CS42" i="12"/>
  <c r="DS41" i="12"/>
  <c r="DU38" i="12"/>
  <c r="DU40" i="12"/>
  <c r="EG40" i="12"/>
  <c r="ER38" i="12"/>
  <c r="ER40" i="12"/>
  <c r="ER42" i="12"/>
  <c r="BT33" i="14"/>
  <c r="BZ31" i="14"/>
  <c r="BZ33" i="14"/>
  <c r="DB31" i="14"/>
  <c r="DK35" i="14"/>
  <c r="DK31" i="14"/>
  <c r="DK33" i="14"/>
  <c r="EB33" i="14"/>
  <c r="EB34" i="14" s="1"/>
  <c r="CE33" i="14"/>
  <c r="CE34" i="14" s="1"/>
  <c r="CM35" i="14"/>
  <c r="DD33" i="14"/>
  <c r="DS33" i="14"/>
  <c r="DS34" i="14" s="1"/>
  <c r="DY35" i="14"/>
  <c r="CM34" i="14"/>
  <c r="CE35" i="14"/>
  <c r="CJ35" i="14"/>
  <c r="CQ31" i="14"/>
  <c r="DA33" i="14"/>
  <c r="DA34" i="14" s="1"/>
  <c r="DR33" i="14"/>
  <c r="DR34" i="14" s="1"/>
  <c r="DN35" i="14"/>
  <c r="DU33" i="14"/>
  <c r="DU32" i="14" s="1"/>
  <c r="EO35" i="14"/>
  <c r="F22" i="19"/>
  <c r="DS19" i="5"/>
  <c r="DI19" i="5"/>
  <c r="W19" i="5"/>
  <c r="CY19" i="5"/>
  <c r="M19" i="5"/>
  <c r="CO19" i="5"/>
  <c r="C20" i="19"/>
  <c r="EC19" i="5"/>
  <c r="AQ19" i="5"/>
  <c r="C21" i="19"/>
  <c r="EZ15" i="5"/>
  <c r="AG19" i="5"/>
  <c r="BK21" i="5"/>
  <c r="EM21" i="5"/>
  <c r="BA19" i="5"/>
  <c r="EX15" i="5"/>
  <c r="G21" i="19" s="1"/>
  <c r="BA21" i="5"/>
  <c r="BU19" i="5"/>
  <c r="EC21" i="5"/>
  <c r="EZ14" i="5"/>
  <c r="EX14" i="5"/>
  <c r="G20" i="19" s="1"/>
  <c r="HH16" i="8"/>
  <c r="BJ41" i="8"/>
  <c r="BJ43" i="8"/>
  <c r="BJ39" i="8"/>
  <c r="N39" i="8"/>
  <c r="N41" i="8"/>
  <c r="DM43" i="8"/>
  <c r="BI39" i="8"/>
  <c r="F39" i="8"/>
  <c r="F41" i="8"/>
  <c r="FY43" i="8"/>
  <c r="FY39" i="8"/>
  <c r="BI41" i="8"/>
  <c r="F43" i="8"/>
  <c r="EL41" i="8"/>
  <c r="GH43" i="8"/>
  <c r="GH41" i="8"/>
  <c r="GH39" i="8"/>
  <c r="DF41" i="8"/>
  <c r="DF43" i="8"/>
  <c r="CG41" i="8"/>
  <c r="CG39" i="8"/>
  <c r="CG43" i="8"/>
  <c r="AS39" i="8"/>
  <c r="AS43" i="8"/>
  <c r="DF39" i="8"/>
  <c r="E41" i="8"/>
  <c r="E43" i="8"/>
  <c r="BA41" i="8"/>
  <c r="EL39" i="8"/>
  <c r="FJ41" i="8"/>
  <c r="CX39" i="8"/>
  <c r="CX43" i="8"/>
  <c r="CX41" i="8"/>
  <c r="CP43" i="8"/>
  <c r="CH43" i="8"/>
  <c r="CH39" i="8"/>
  <c r="EK43" i="8"/>
  <c r="E39" i="8"/>
  <c r="BA39" i="8"/>
  <c r="FJ39" i="8"/>
  <c r="GY43" i="8"/>
  <c r="GY39" i="8"/>
  <c r="GY41" i="8"/>
  <c r="GA41" i="8"/>
  <c r="FK39" i="8"/>
  <c r="EU41" i="8"/>
  <c r="EE43" i="8"/>
  <c r="DG41" i="8"/>
  <c r="AJ41" i="8"/>
  <c r="GE41" i="8"/>
  <c r="GE42" i="8" s="1"/>
  <c r="GE43" i="8"/>
  <c r="EY39" i="8"/>
  <c r="EY41" i="8"/>
  <c r="L41" i="8"/>
  <c r="S39" i="8"/>
  <c r="DC39" i="8"/>
  <c r="FX39" i="8"/>
  <c r="D41" i="8"/>
  <c r="GU41" i="8"/>
  <c r="DS39" i="8"/>
  <c r="DS41" i="8"/>
  <c r="BW41" i="8"/>
  <c r="BG39" i="8"/>
  <c r="BG41" i="8"/>
  <c r="BG43" i="8"/>
  <c r="L39" i="8"/>
  <c r="FH41" i="8"/>
  <c r="DL41" i="8"/>
  <c r="T43" i="8"/>
  <c r="AM39" i="8"/>
  <c r="AY43" i="8"/>
  <c r="EY43" i="8"/>
  <c r="FN39" i="8"/>
  <c r="FN41" i="8"/>
  <c r="CL39" i="8"/>
  <c r="CL41" i="8"/>
  <c r="DR43" i="8"/>
  <c r="FN43" i="8"/>
  <c r="EX18" i="6"/>
  <c r="G29" i="19" s="1"/>
  <c r="EZ18" i="6"/>
  <c r="F29" i="19"/>
  <c r="C76" i="19"/>
  <c r="H76" i="19" s="1"/>
  <c r="EZ19" i="10"/>
  <c r="CD36" i="10"/>
  <c r="EG38" i="10"/>
  <c r="EG36" i="10"/>
  <c r="EV40" i="10"/>
  <c r="EV36" i="10"/>
  <c r="EV38" i="10"/>
  <c r="AR36" i="10"/>
  <c r="AR40" i="10"/>
  <c r="CF38" i="10"/>
  <c r="DM37" i="10"/>
  <c r="EM36" i="10"/>
  <c r="EM38" i="10"/>
  <c r="EM40" i="10"/>
  <c r="S37" i="10"/>
  <c r="AG36" i="10"/>
  <c r="AG38" i="10"/>
  <c r="AE36" i="10"/>
  <c r="AE40" i="10"/>
  <c r="AE38" i="10"/>
  <c r="DW38" i="10"/>
  <c r="C78" i="19"/>
  <c r="CG40" i="10"/>
  <c r="CG38" i="10"/>
  <c r="DX38" i="10"/>
  <c r="DX36" i="10"/>
  <c r="EN40" i="10"/>
  <c r="EN36" i="10"/>
  <c r="EN38" i="10"/>
  <c r="K37" i="10"/>
  <c r="AW38" i="10"/>
  <c r="BH39" i="10"/>
  <c r="BH37" i="10"/>
  <c r="BB36" i="10"/>
  <c r="BB38" i="10"/>
  <c r="BB40" i="10"/>
  <c r="CB36" i="10"/>
  <c r="CB38" i="10"/>
  <c r="CB40" i="10"/>
  <c r="CV38" i="10"/>
  <c r="CV40" i="10"/>
  <c r="CY37" i="10"/>
  <c r="EX20" i="10"/>
  <c r="G75" i="19" s="1"/>
  <c r="M37" i="10"/>
  <c r="R38" i="10"/>
  <c r="AJ36" i="10"/>
  <c r="AJ38" i="10"/>
  <c r="AO36" i="10"/>
  <c r="AO40" i="10"/>
  <c r="AO38" i="10"/>
  <c r="H40" i="10"/>
  <c r="H36" i="10"/>
  <c r="AL40" i="10"/>
  <c r="AL38" i="10"/>
  <c r="AL37" i="10" s="1"/>
  <c r="W40" i="10"/>
  <c r="Y36" i="10"/>
  <c r="Y38" i="10"/>
  <c r="AB38" i="10"/>
  <c r="BF40" i="10"/>
  <c r="BF38" i="10"/>
  <c r="BF36" i="10"/>
  <c r="BO38" i="10"/>
  <c r="BV38" i="10"/>
  <c r="BV40" i="10"/>
  <c r="BV36" i="10"/>
  <c r="CG36" i="10"/>
  <c r="CV36" i="10"/>
  <c r="CP40" i="10"/>
  <c r="CP38" i="10"/>
  <c r="CP36" i="10"/>
  <c r="CS36" i="10"/>
  <c r="CS40" i="10"/>
  <c r="DN40" i="10"/>
  <c r="EJ39" i="10"/>
  <c r="EJ37" i="10"/>
  <c r="EL36" i="10"/>
  <c r="EL38" i="10"/>
  <c r="EL40" i="10"/>
  <c r="E79" i="19"/>
  <c r="C79" i="19" s="1"/>
  <c r="EZ24" i="10"/>
  <c r="AU38" i="10"/>
  <c r="AU37" i="10" s="1"/>
  <c r="AU40" i="10"/>
  <c r="BR36" i="10"/>
  <c r="BR40" i="10"/>
  <c r="CR39" i="10"/>
  <c r="CR37" i="10"/>
  <c r="FA28" i="10"/>
  <c r="D83" i="19" s="1"/>
  <c r="AR38" i="10"/>
  <c r="BL40" i="10"/>
  <c r="BL36" i="10"/>
  <c r="BL38" i="10"/>
  <c r="CL38" i="10"/>
  <c r="D39" i="10"/>
  <c r="AP36" i="10"/>
  <c r="AP40" i="10"/>
  <c r="AP38" i="10"/>
  <c r="C81" i="19"/>
  <c r="AV40" i="10"/>
  <c r="EA39" i="10"/>
  <c r="EZ26" i="10"/>
  <c r="EX26" i="10"/>
  <c r="G81" i="19" s="1"/>
  <c r="ET36" i="10"/>
  <c r="AG40" i="10"/>
  <c r="AF37" i="10"/>
  <c r="AS36" i="10"/>
  <c r="AS38" i="10"/>
  <c r="O37" i="10"/>
  <c r="G40" i="10"/>
  <c r="G38" i="10"/>
  <c r="G39" i="10" s="1"/>
  <c r="N40" i="10"/>
  <c r="N36" i="10"/>
  <c r="AA37" i="10"/>
  <c r="W39" i="10"/>
  <c r="AV36" i="10"/>
  <c r="BC40" i="10"/>
  <c r="BC36" i="10"/>
  <c r="BC38" i="10"/>
  <c r="BO36" i="10"/>
  <c r="CW39" i="10"/>
  <c r="CW37" i="10"/>
  <c r="DC36" i="10"/>
  <c r="DC38" i="10"/>
  <c r="DC40" i="10"/>
  <c r="DW36" i="10"/>
  <c r="ET38" i="10"/>
  <c r="AH37" i="10"/>
  <c r="DD40" i="10"/>
  <c r="DD36" i="10"/>
  <c r="EC36" i="10"/>
  <c r="EC40" i="10"/>
  <c r="EC38" i="10"/>
  <c r="L39" i="10"/>
  <c r="L37" i="10"/>
  <c r="EY12" i="10"/>
  <c r="F72" i="19" s="1"/>
  <c r="EG40" i="10"/>
  <c r="FA12" i="10"/>
  <c r="D72" i="19" s="1"/>
  <c r="E36" i="10"/>
  <c r="E38" i="10"/>
  <c r="EW28" i="10"/>
  <c r="BP36" i="10"/>
  <c r="BP38" i="10"/>
  <c r="CL36" i="10"/>
  <c r="DT36" i="10"/>
  <c r="DT38" i="10"/>
  <c r="EQ40" i="10"/>
  <c r="EQ36" i="10"/>
  <c r="EQ38" i="10"/>
  <c r="DP40" i="10"/>
  <c r="DP38" i="10"/>
  <c r="ED36" i="10"/>
  <c r="ED38" i="10"/>
  <c r="I37" i="10"/>
  <c r="EX24" i="10"/>
  <c r="G79" i="19" s="1"/>
  <c r="Q36" i="10"/>
  <c r="Q38" i="10"/>
  <c r="E40" i="10"/>
  <c r="V40" i="10"/>
  <c r="V36" i="10"/>
  <c r="AQ39" i="10"/>
  <c r="CC36" i="10"/>
  <c r="BW38" i="10"/>
  <c r="CQ36" i="10"/>
  <c r="CQ38" i="10"/>
  <c r="DG40" i="10"/>
  <c r="DZ36" i="10"/>
  <c r="DZ40" i="10"/>
  <c r="EF38" i="10"/>
  <c r="EF39" i="10" s="1"/>
  <c r="EF40" i="10"/>
  <c r="EO39" i="10"/>
  <c r="AI40" i="10"/>
  <c r="AI36" i="10"/>
  <c r="BS36" i="10"/>
  <c r="BS38" i="10"/>
  <c r="CJ36" i="10"/>
  <c r="CT36" i="10"/>
  <c r="CT38" i="10"/>
  <c r="DK36" i="10"/>
  <c r="EH40" i="10"/>
  <c r="T40" i="10"/>
  <c r="C80" i="19"/>
  <c r="AD38" i="10"/>
  <c r="AD39" i="10" s="1"/>
  <c r="Z36" i="10"/>
  <c r="Z38" i="10"/>
  <c r="AW36" i="10"/>
  <c r="AX40" i="10"/>
  <c r="AZ36" i="10"/>
  <c r="BX40" i="10"/>
  <c r="CJ38" i="10"/>
  <c r="CE40" i="10"/>
  <c r="CU38" i="10"/>
  <c r="CX40" i="10"/>
  <c r="CY40" i="10"/>
  <c r="DU36" i="10"/>
  <c r="DU38" i="10"/>
  <c r="EI40" i="10"/>
  <c r="EK36" i="10"/>
  <c r="C75" i="19"/>
  <c r="AC40" i="10"/>
  <c r="BM38" i="10"/>
  <c r="C36" i="10"/>
  <c r="T38" i="10"/>
  <c r="T39" i="10" s="1"/>
  <c r="BG38" i="10"/>
  <c r="BJ36" i="10"/>
  <c r="BJ38" i="10"/>
  <c r="DK38" i="10"/>
  <c r="EH38" i="10"/>
  <c r="EI37" i="10"/>
  <c r="EI39" i="10"/>
  <c r="ER38" i="10"/>
  <c r="ER37" i="10" s="1"/>
  <c r="EU36" i="10"/>
  <c r="EU38" i="10"/>
  <c r="EW12" i="10"/>
  <c r="AW40" i="10"/>
  <c r="BZ39" i="10"/>
  <c r="CM38" i="10"/>
  <c r="DN38" i="10"/>
  <c r="DX40" i="10"/>
  <c r="C40" i="10"/>
  <c r="BM36" i="10"/>
  <c r="BK36" i="10"/>
  <c r="BK38" i="10"/>
  <c r="BZ37" i="10"/>
  <c r="CK36" i="10"/>
  <c r="CK38" i="10"/>
  <c r="DF39" i="10"/>
  <c r="DF37" i="10"/>
  <c r="DL36" i="10"/>
  <c r="DL38" i="10"/>
  <c r="DY36" i="10"/>
  <c r="EB36" i="10"/>
  <c r="EH36" i="10"/>
  <c r="BW40" i="10"/>
  <c r="CF40" i="10"/>
  <c r="CO40" i="10"/>
  <c r="C73" i="19"/>
  <c r="H73" i="19" s="1"/>
  <c r="EX15" i="9"/>
  <c r="G60" i="19" s="1"/>
  <c r="EX10" i="9"/>
  <c r="G55" i="19" s="1"/>
  <c r="EX19" i="9"/>
  <c r="G64" i="19" s="1"/>
  <c r="EZ14" i="9"/>
  <c r="EZ11" i="9"/>
  <c r="E61" i="19"/>
  <c r="C61" i="19" s="1"/>
  <c r="F56" i="19"/>
  <c r="F66" i="19" s="1"/>
  <c r="EZ19" i="9"/>
  <c r="EZ13" i="9"/>
  <c r="HF16" i="8"/>
  <c r="G43" i="19" s="1"/>
  <c r="E43" i="19"/>
  <c r="C171" i="19"/>
  <c r="H171" i="19" s="1"/>
  <c r="D179" i="19"/>
  <c r="EQ32" i="14"/>
  <c r="EQ34" i="14"/>
  <c r="AC35" i="14"/>
  <c r="AC33" i="14"/>
  <c r="K32" i="14"/>
  <c r="K34" i="14"/>
  <c r="DT35" i="14"/>
  <c r="DT33" i="14"/>
  <c r="DT34" i="14" s="1"/>
  <c r="AC31" i="14"/>
  <c r="AV35" i="14"/>
  <c r="AV33" i="14"/>
  <c r="AV31" i="14"/>
  <c r="BW35" i="14"/>
  <c r="BW31" i="14"/>
  <c r="BW33" i="14"/>
  <c r="CC31" i="14"/>
  <c r="CC33" i="14"/>
  <c r="CC35" i="14"/>
  <c r="CR35" i="14"/>
  <c r="CR31" i="14"/>
  <c r="CR33" i="14"/>
  <c r="CX33" i="14"/>
  <c r="CX35" i="14"/>
  <c r="CX31" i="14"/>
  <c r="DN31" i="14"/>
  <c r="EF35" i="14"/>
  <c r="EF31" i="14"/>
  <c r="EF33" i="14"/>
  <c r="AJ31" i="14"/>
  <c r="AJ33" i="14"/>
  <c r="CB33" i="14"/>
  <c r="CB35" i="14"/>
  <c r="BK33" i="14"/>
  <c r="BK32" i="14" s="1"/>
  <c r="BK35" i="14"/>
  <c r="BV32" i="14"/>
  <c r="BV34" i="14"/>
  <c r="CB31" i="14"/>
  <c r="CM32" i="14"/>
  <c r="CJ32" i="14"/>
  <c r="CJ34" i="14"/>
  <c r="CF33" i="14"/>
  <c r="CF35" i="14"/>
  <c r="EC34" i="14"/>
  <c r="EC32" i="14"/>
  <c r="EK34" i="14"/>
  <c r="EK32" i="14"/>
  <c r="EL35" i="14"/>
  <c r="EL33" i="14"/>
  <c r="EL31" i="14"/>
  <c r="AS31" i="14"/>
  <c r="AS33" i="14"/>
  <c r="AS35" i="14"/>
  <c r="H31" i="14"/>
  <c r="H33" i="14"/>
  <c r="AO32" i="14"/>
  <c r="AO34" i="14"/>
  <c r="DC33" i="14"/>
  <c r="DC31" i="14"/>
  <c r="I32" i="14"/>
  <c r="E31" i="14"/>
  <c r="E35" i="14"/>
  <c r="E33" i="14"/>
  <c r="S31" i="14"/>
  <c r="S33" i="14"/>
  <c r="CW33" i="14"/>
  <c r="DV31" i="14"/>
  <c r="DV35" i="14"/>
  <c r="CO31" i="14"/>
  <c r="CO33" i="14"/>
  <c r="CO35" i="14"/>
  <c r="EM33" i="14"/>
  <c r="EM34" i="14" s="1"/>
  <c r="EM35" i="14"/>
  <c r="EW16" i="14"/>
  <c r="FA16" i="14"/>
  <c r="D139" i="19" s="1"/>
  <c r="D142" i="19" s="1"/>
  <c r="C31" i="14"/>
  <c r="C35" i="14"/>
  <c r="EY16" i="14"/>
  <c r="F139" i="19" s="1"/>
  <c r="F142" i="19" s="1"/>
  <c r="X31" i="14"/>
  <c r="X33" i="14"/>
  <c r="DI35" i="14"/>
  <c r="DI31" i="14"/>
  <c r="DI33" i="14"/>
  <c r="Y35" i="14"/>
  <c r="Y31" i="14"/>
  <c r="Y33" i="14"/>
  <c r="H35" i="14"/>
  <c r="U32" i="14"/>
  <c r="AN31" i="14"/>
  <c r="AN33" i="14"/>
  <c r="AN35" i="14"/>
  <c r="BH34" i="14"/>
  <c r="BH32" i="14"/>
  <c r="CF31" i="14"/>
  <c r="CW31" i="14"/>
  <c r="DG33" i="14"/>
  <c r="DG35" i="14"/>
  <c r="DG31" i="14"/>
  <c r="AR35" i="14"/>
  <c r="AR33" i="14"/>
  <c r="AR32" i="14" s="1"/>
  <c r="AW32" i="14"/>
  <c r="BN34" i="14"/>
  <c r="BN32" i="14"/>
  <c r="J34" i="14"/>
  <c r="AE35" i="14"/>
  <c r="AE31" i="14"/>
  <c r="AT33" i="14"/>
  <c r="AT32" i="14" s="1"/>
  <c r="AX31" i="14"/>
  <c r="AX35" i="14"/>
  <c r="BR34" i="14"/>
  <c r="BR32" i="14"/>
  <c r="BY35" i="14"/>
  <c r="BY31" i="14"/>
  <c r="CT35" i="14"/>
  <c r="CT33" i="14"/>
  <c r="CT34" i="14" s="1"/>
  <c r="DH32" i="14"/>
  <c r="EA32" i="14"/>
  <c r="DZ31" i="14"/>
  <c r="DZ33" i="14"/>
  <c r="EH35" i="14"/>
  <c r="EH33" i="14"/>
  <c r="EH32" i="14" s="1"/>
  <c r="AY34" i="14"/>
  <c r="BU31" i="14"/>
  <c r="BU33" i="14"/>
  <c r="BU35" i="14"/>
  <c r="CP33" i="14"/>
  <c r="CP34" i="14" s="1"/>
  <c r="CP35" i="14"/>
  <c r="CY31" i="14"/>
  <c r="DQ35" i="14"/>
  <c r="DQ31" i="14"/>
  <c r="EX27" i="14"/>
  <c r="G140" i="19" s="1"/>
  <c r="AF33" i="14"/>
  <c r="AZ35" i="14"/>
  <c r="AZ33" i="14"/>
  <c r="BC33" i="14"/>
  <c r="BC32" i="14" s="1"/>
  <c r="CS33" i="14"/>
  <c r="CS32" i="14" s="1"/>
  <c r="DQ33" i="14"/>
  <c r="DR35" i="14"/>
  <c r="EJ31" i="14"/>
  <c r="EJ35" i="14"/>
  <c r="AA35" i="14"/>
  <c r="AA31" i="14"/>
  <c r="AA33" i="14"/>
  <c r="BJ33" i="14"/>
  <c r="DE32" i="14"/>
  <c r="ED35" i="14"/>
  <c r="ED33" i="14"/>
  <c r="ED34" i="14" s="1"/>
  <c r="W35" i="14"/>
  <c r="W31" i="14"/>
  <c r="AZ31" i="14"/>
  <c r="BI32" i="14"/>
  <c r="BX31" i="14"/>
  <c r="CH31" i="14"/>
  <c r="CH33" i="14"/>
  <c r="CV31" i="14"/>
  <c r="DJ33" i="14"/>
  <c r="DJ34" i="14" s="1"/>
  <c r="DM35" i="14"/>
  <c r="DM31" i="14"/>
  <c r="DM33" i="14"/>
  <c r="EE31" i="14"/>
  <c r="EE33" i="14"/>
  <c r="EO34" i="14"/>
  <c r="BL31" i="14"/>
  <c r="BT31" i="14"/>
  <c r="CG33" i="14"/>
  <c r="EN31" i="14"/>
  <c r="EV31" i="14"/>
  <c r="AK31" i="14"/>
  <c r="BF33" i="14"/>
  <c r="BP33" i="14"/>
  <c r="DW31" i="14"/>
  <c r="ER33" i="14"/>
  <c r="H109" i="19" l="1"/>
  <c r="H33" i="19"/>
  <c r="H80" i="19"/>
  <c r="H96" i="19"/>
  <c r="H78" i="19"/>
  <c r="H30" i="19"/>
  <c r="EP39" i="10"/>
  <c r="DM39" i="10"/>
  <c r="DQ39" i="10"/>
  <c r="I42" i="6"/>
  <c r="EA44" i="6"/>
  <c r="BF41" i="12"/>
  <c r="DS39" i="10"/>
  <c r="DN39" i="10"/>
  <c r="DS37" i="10"/>
  <c r="AA41" i="8"/>
  <c r="DL39" i="8"/>
  <c r="DL40" i="8" s="1"/>
  <c r="EJ41" i="8"/>
  <c r="FS41" i="8"/>
  <c r="GA39" i="8"/>
  <c r="EK41" i="8"/>
  <c r="EK40" i="8" s="1"/>
  <c r="CP39" i="8"/>
  <c r="CP42" i="8" s="1"/>
  <c r="DN41" i="8"/>
  <c r="GG43" i="8"/>
  <c r="FB43" i="8"/>
  <c r="BN39" i="12"/>
  <c r="AL41" i="12"/>
  <c r="H74" i="19"/>
  <c r="BQ37" i="10"/>
  <c r="N42" i="6"/>
  <c r="I39" i="8"/>
  <c r="EP41" i="8"/>
  <c r="AI41" i="8"/>
  <c r="AI40" i="8" s="1"/>
  <c r="AQ43" i="8"/>
  <c r="H110" i="19"/>
  <c r="DX42" i="6"/>
  <c r="AZ42" i="6"/>
  <c r="BN39" i="8"/>
  <c r="BN42" i="8" s="1"/>
  <c r="V44" i="6"/>
  <c r="DT41" i="8"/>
  <c r="DT42" i="8" s="1"/>
  <c r="FS39" i="8"/>
  <c r="FS42" i="8" s="1"/>
  <c r="DN39" i="8"/>
  <c r="DN40" i="8" s="1"/>
  <c r="DM42" i="8"/>
  <c r="FB41" i="8"/>
  <c r="FB42" i="8" s="1"/>
  <c r="AJ44" i="6"/>
  <c r="BS43" i="8"/>
  <c r="BS39" i="8"/>
  <c r="BM41" i="8"/>
  <c r="I41" i="8"/>
  <c r="I40" i="8" s="1"/>
  <c r="EH43" i="8"/>
  <c r="EP43" i="8"/>
  <c r="AI43" i="8"/>
  <c r="DR41" i="12"/>
  <c r="BN37" i="10"/>
  <c r="CX37" i="10"/>
  <c r="DT43" i="8"/>
  <c r="FK43" i="8"/>
  <c r="AD39" i="8"/>
  <c r="DG37" i="10"/>
  <c r="X37" i="10"/>
  <c r="H47" i="19"/>
  <c r="FM39" i="8"/>
  <c r="BO41" i="8"/>
  <c r="I44" i="6"/>
  <c r="H137" i="19"/>
  <c r="CH39" i="10"/>
  <c r="EA42" i="6"/>
  <c r="H114" i="19"/>
  <c r="D37" i="10"/>
  <c r="EA41" i="12"/>
  <c r="H79" i="19"/>
  <c r="DB39" i="10"/>
  <c r="H31" i="19"/>
  <c r="BW37" i="10"/>
  <c r="BD39" i="10"/>
  <c r="EH44" i="6"/>
  <c r="H81" i="19"/>
  <c r="DH37" i="10"/>
  <c r="BY39" i="10"/>
  <c r="AY39" i="10"/>
  <c r="DJ39" i="10"/>
  <c r="BT37" i="10"/>
  <c r="H75" i="19"/>
  <c r="H111" i="19"/>
  <c r="H44" i="19"/>
  <c r="H42" i="19"/>
  <c r="H48" i="19"/>
  <c r="AD32" i="14"/>
  <c r="BA34" i="14"/>
  <c r="H138" i="19"/>
  <c r="EB32" i="14"/>
  <c r="H140" i="19"/>
  <c r="H127" i="19"/>
  <c r="H126" i="19"/>
  <c r="H125" i="19"/>
  <c r="H130" i="19"/>
  <c r="H98" i="19"/>
  <c r="H90" i="19"/>
  <c r="H94" i="19"/>
  <c r="H91" i="19"/>
  <c r="H100" i="19"/>
  <c r="H93" i="19"/>
  <c r="H101" i="19"/>
  <c r="H95" i="19"/>
  <c r="H92" i="19"/>
  <c r="H99" i="19"/>
  <c r="H61" i="19"/>
  <c r="H58" i="19"/>
  <c r="H59" i="19"/>
  <c r="H60" i="19"/>
  <c r="H64" i="19"/>
  <c r="H63" i="19"/>
  <c r="H55" i="19"/>
  <c r="H21" i="19"/>
  <c r="H17" i="19"/>
  <c r="H20" i="19"/>
  <c r="H16" i="19"/>
  <c r="F102" i="19"/>
  <c r="G102" i="19" s="1"/>
  <c r="ED39" i="12"/>
  <c r="CQ41" i="12"/>
  <c r="BU39" i="12"/>
  <c r="EP39" i="12"/>
  <c r="AM41" i="12"/>
  <c r="CN39" i="12"/>
  <c r="BU41" i="12"/>
  <c r="BE37" i="10"/>
  <c r="BA39" i="10"/>
  <c r="DI39" i="10"/>
  <c r="CH37" i="10"/>
  <c r="DP37" i="10"/>
  <c r="X39" i="10"/>
  <c r="AM37" i="10"/>
  <c r="BX37" i="10"/>
  <c r="DV39" i="10"/>
  <c r="BD37" i="10"/>
  <c r="BT39" i="10"/>
  <c r="DH39" i="10"/>
  <c r="R39" i="10"/>
  <c r="ES39" i="10"/>
  <c r="K42" i="8"/>
  <c r="Y42" i="8"/>
  <c r="BK44" i="6"/>
  <c r="AR42" i="6"/>
  <c r="CF44" i="6"/>
  <c r="DX44" i="6"/>
  <c r="AH44" i="6"/>
  <c r="AZ44" i="6"/>
  <c r="DN44" i="6"/>
  <c r="BT44" i="6"/>
  <c r="DJ42" i="6"/>
  <c r="AF42" i="6"/>
  <c r="BI44" i="6"/>
  <c r="R44" i="6"/>
  <c r="DT44" i="6"/>
  <c r="BP44" i="6"/>
  <c r="EL44" i="6"/>
  <c r="DJ44" i="6"/>
  <c r="Z44" i="6"/>
  <c r="DS42" i="6"/>
  <c r="BY42" i="6"/>
  <c r="BT42" i="6"/>
  <c r="AH42" i="6"/>
  <c r="AV42" i="6"/>
  <c r="BF42" i="6"/>
  <c r="X42" i="6"/>
  <c r="DN42" i="6"/>
  <c r="P44" i="6"/>
  <c r="CE44" i="6"/>
  <c r="AF44" i="6"/>
  <c r="EU44" i="6"/>
  <c r="DL32" i="14"/>
  <c r="Z32" i="14"/>
  <c r="CQ34" i="14"/>
  <c r="DF34" i="14"/>
  <c r="CN34" i="14"/>
  <c r="BM34" i="14"/>
  <c r="AU34" i="14"/>
  <c r="CI32" i="14"/>
  <c r="R32" i="14"/>
  <c r="AL34" i="14"/>
  <c r="L34" i="14"/>
  <c r="DL34" i="14"/>
  <c r="O34" i="14"/>
  <c r="T34" i="14"/>
  <c r="F34" i="14"/>
  <c r="EP34" i="14"/>
  <c r="Z34" i="14"/>
  <c r="CE32" i="14"/>
  <c r="CA32" i="14"/>
  <c r="EU34" i="14"/>
  <c r="ES32" i="14"/>
  <c r="AH34" i="14"/>
  <c r="DA32" i="14"/>
  <c r="BS32" i="14"/>
  <c r="BO32" i="14"/>
  <c r="DX34" i="14"/>
  <c r="M34" i="14"/>
  <c r="T32" i="14"/>
  <c r="CD32" i="14"/>
  <c r="DB34" i="14"/>
  <c r="DF32" i="14"/>
  <c r="T41" i="8"/>
  <c r="T40" i="8" s="1"/>
  <c r="BP39" i="8"/>
  <c r="EE39" i="8"/>
  <c r="O40" i="8"/>
  <c r="BM43" i="8"/>
  <c r="GZ43" i="8"/>
  <c r="EH39" i="8"/>
  <c r="K40" i="8"/>
  <c r="GG41" i="8"/>
  <c r="GG42" i="8" s="1"/>
  <c r="AH40" i="8"/>
  <c r="AY42" i="8"/>
  <c r="DG43" i="8"/>
  <c r="GQ41" i="8"/>
  <c r="AR39" i="8"/>
  <c r="CQ42" i="8"/>
  <c r="FH39" i="8"/>
  <c r="ER39" i="8"/>
  <c r="BW39" i="8"/>
  <c r="HC41" i="8"/>
  <c r="GN41" i="8"/>
  <c r="CF43" i="8"/>
  <c r="AD41" i="8"/>
  <c r="GN43" i="8"/>
  <c r="BO39" i="8"/>
  <c r="FM41" i="8"/>
  <c r="FM42" i="8" s="1"/>
  <c r="CR43" i="8"/>
  <c r="DY43" i="8"/>
  <c r="GP41" i="8"/>
  <c r="HC39" i="8"/>
  <c r="FO43" i="8"/>
  <c r="BK41" i="8"/>
  <c r="BK42" i="8" s="1"/>
  <c r="DR40" i="8"/>
  <c r="CZ41" i="8"/>
  <c r="Q41" i="8"/>
  <c r="Q40" i="8" s="1"/>
  <c r="CR41" i="8"/>
  <c r="CR40" i="8" s="1"/>
  <c r="CJ42" i="8"/>
  <c r="CD40" i="8"/>
  <c r="GU39" i="8"/>
  <c r="GU42" i="8" s="1"/>
  <c r="DE41" i="8"/>
  <c r="EC41" i="8"/>
  <c r="EC42" i="8" s="1"/>
  <c r="GX41" i="8"/>
  <c r="FW43" i="8"/>
  <c r="EX43" i="8"/>
  <c r="DZ41" i="8"/>
  <c r="CI39" i="8"/>
  <c r="CI40" i="8" s="1"/>
  <c r="EC43" i="8"/>
  <c r="AV41" i="8"/>
  <c r="DH39" i="8"/>
  <c r="DH40" i="8" s="1"/>
  <c r="U43" i="8"/>
  <c r="D39" i="8"/>
  <c r="D42" i="8" s="1"/>
  <c r="CD43" i="8"/>
  <c r="BF43" i="8"/>
  <c r="AU39" i="8"/>
  <c r="AJ39" i="8"/>
  <c r="AJ40" i="8" s="1"/>
  <c r="EM39" i="8"/>
  <c r="AV39" i="8"/>
  <c r="BK43" i="8"/>
  <c r="ER41" i="8"/>
  <c r="AR41" i="8"/>
  <c r="FC43" i="8"/>
  <c r="V39" i="8"/>
  <c r="V42" i="8" s="1"/>
  <c r="DV39" i="8"/>
  <c r="DV40" i="8" s="1"/>
  <c r="CB41" i="8"/>
  <c r="CB40" i="8" s="1"/>
  <c r="BE41" i="8"/>
  <c r="BE40" i="8" s="1"/>
  <c r="GL41" i="8"/>
  <c r="CA39" i="8"/>
  <c r="DO41" i="8"/>
  <c r="EM41" i="8"/>
  <c r="GQ39" i="8"/>
  <c r="DT40" i="8"/>
  <c r="DV43" i="8"/>
  <c r="CZ39" i="8"/>
  <c r="CZ42" i="8" s="1"/>
  <c r="Q43" i="8"/>
  <c r="BE43" i="8"/>
  <c r="EB42" i="8"/>
  <c r="X40" i="8"/>
  <c r="GL39" i="8"/>
  <c r="GL42" i="8" s="1"/>
  <c r="GB41" i="8"/>
  <c r="GB42" i="8" s="1"/>
  <c r="V43" i="8"/>
  <c r="AF39" i="8"/>
  <c r="BB39" i="8"/>
  <c r="BB40" i="8" s="1"/>
  <c r="FL40" i="8"/>
  <c r="EQ41" i="8"/>
  <c r="EQ40" i="8" s="1"/>
  <c r="AB40" i="8"/>
  <c r="AP34" i="14"/>
  <c r="F32" i="14"/>
  <c r="ES34" i="14"/>
  <c r="DP34" i="14"/>
  <c r="BG32" i="14"/>
  <c r="N32" i="14"/>
  <c r="Q34" i="14"/>
  <c r="DO34" i="14"/>
  <c r="DR32" i="14"/>
  <c r="EU32" i="14"/>
  <c r="DX32" i="14"/>
  <c r="CZ34" i="14"/>
  <c r="BD32" i="14"/>
  <c r="BA32" i="14"/>
  <c r="EG32" i="14"/>
  <c r="CL34" i="14"/>
  <c r="C124" i="19"/>
  <c r="H124" i="19" s="1"/>
  <c r="C102" i="19"/>
  <c r="C44" i="6"/>
  <c r="C42" i="6"/>
  <c r="AQ34" i="14"/>
  <c r="EH34" i="14"/>
  <c r="DP32" i="14"/>
  <c r="CM39" i="10"/>
  <c r="BW39" i="10"/>
  <c r="HD41" i="8"/>
  <c r="AU41" i="8"/>
  <c r="CA41" i="8"/>
  <c r="DO39" i="8"/>
  <c r="BZ43" i="8"/>
  <c r="M41" i="8"/>
  <c r="DE39" i="8"/>
  <c r="BZ39" i="8"/>
  <c r="BZ42" i="8" s="1"/>
  <c r="BB43" i="8"/>
  <c r="EL41" i="12"/>
  <c r="CZ37" i="10"/>
  <c r="CN39" i="10"/>
  <c r="CI37" i="10"/>
  <c r="CJ39" i="12"/>
  <c r="P42" i="6"/>
  <c r="FD43" i="8"/>
  <c r="CS41" i="8"/>
  <c r="GB43" i="8"/>
  <c r="FU39" i="8"/>
  <c r="FU41" i="8"/>
  <c r="AN41" i="8"/>
  <c r="AN42" i="8" s="1"/>
  <c r="DI41" i="12"/>
  <c r="DI39" i="12"/>
  <c r="CE42" i="6"/>
  <c r="FR39" i="8"/>
  <c r="FR41" i="8"/>
  <c r="AP43" i="8"/>
  <c r="AP39" i="8"/>
  <c r="AP42" i="8" s="1"/>
  <c r="FD40" i="8"/>
  <c r="BO34" i="14"/>
  <c r="ED32" i="14"/>
  <c r="CO37" i="10"/>
  <c r="FG43" i="8"/>
  <c r="HD39" i="8"/>
  <c r="EU39" i="8"/>
  <c r="EU42" i="8" s="1"/>
  <c r="M39" i="8"/>
  <c r="U39" i="8"/>
  <c r="U42" i="8" s="1"/>
  <c r="FZ43" i="8"/>
  <c r="EI39" i="12"/>
  <c r="CF39" i="10"/>
  <c r="DR39" i="10"/>
  <c r="CE39" i="10"/>
  <c r="AY37" i="10"/>
  <c r="CF42" i="6"/>
  <c r="N41" i="12"/>
  <c r="AL42" i="6"/>
  <c r="BY44" i="6"/>
  <c r="AP40" i="8"/>
  <c r="EA41" i="8"/>
  <c r="AF41" i="8"/>
  <c r="CS39" i="8"/>
  <c r="AI32" i="14"/>
  <c r="D35" i="19"/>
  <c r="BO42" i="8"/>
  <c r="AN43" i="8"/>
  <c r="BK42" i="6"/>
  <c r="CQ32" i="14"/>
  <c r="BC34" i="14"/>
  <c r="BG37" i="10"/>
  <c r="AB37" i="10"/>
  <c r="EQ43" i="8"/>
  <c r="CI43" i="8"/>
  <c r="FA41" i="8"/>
  <c r="FZ41" i="8"/>
  <c r="FZ40" i="8" s="1"/>
  <c r="GX39" i="8"/>
  <c r="DK34" i="14"/>
  <c r="AG41" i="12"/>
  <c r="EP37" i="10"/>
  <c r="CA34" i="14"/>
  <c r="BD34" i="14"/>
  <c r="N34" i="14"/>
  <c r="EK44" i="6"/>
  <c r="AC39" i="10"/>
  <c r="CQ44" i="6"/>
  <c r="U39" i="10"/>
  <c r="EA39" i="8"/>
  <c r="AZ39" i="12"/>
  <c r="AZ41" i="12"/>
  <c r="ED41" i="12"/>
  <c r="EU42" i="6"/>
  <c r="DS44" i="6"/>
  <c r="BI42" i="6"/>
  <c r="R42" i="6"/>
  <c r="GN42" i="8"/>
  <c r="EX40" i="8"/>
  <c r="EI40" i="8"/>
  <c r="GO43" i="8"/>
  <c r="FE40" i="8"/>
  <c r="EZ41" i="8"/>
  <c r="EB40" i="8"/>
  <c r="AC39" i="8"/>
  <c r="AC42" i="8" s="1"/>
  <c r="GO41" i="8"/>
  <c r="GO42" i="8" s="1"/>
  <c r="AT39" i="8"/>
  <c r="AA40" i="8"/>
  <c r="CY39" i="8"/>
  <c r="AC43" i="8"/>
  <c r="BO40" i="8"/>
  <c r="FA39" i="8"/>
  <c r="FW40" i="8"/>
  <c r="FG39" i="8"/>
  <c r="FG42" i="8" s="1"/>
  <c r="EZ39" i="8"/>
  <c r="ES43" i="8"/>
  <c r="ET39" i="8"/>
  <c r="EJ39" i="8"/>
  <c r="GN40" i="8"/>
  <c r="BC41" i="8"/>
  <c r="FQ43" i="8"/>
  <c r="AL39" i="8"/>
  <c r="AL40" i="8" s="1"/>
  <c r="ET41" i="8"/>
  <c r="O42" i="8"/>
  <c r="CD42" i="8"/>
  <c r="FQ41" i="8"/>
  <c r="FQ40" i="8" s="1"/>
  <c r="BU42" i="8"/>
  <c r="X42" i="8"/>
  <c r="EP42" i="8"/>
  <c r="CF41" i="8"/>
  <c r="CF42" i="8" s="1"/>
  <c r="BC39" i="8"/>
  <c r="GW43" i="8"/>
  <c r="BR39" i="8"/>
  <c r="AQ40" i="8"/>
  <c r="CU41" i="8"/>
  <c r="CU40" i="8" s="1"/>
  <c r="AL43" i="8"/>
  <c r="GR42" i="8"/>
  <c r="GW41" i="8"/>
  <c r="GW42" i="8" s="1"/>
  <c r="BR41" i="8"/>
  <c r="EO40" i="8"/>
  <c r="AH42" i="8"/>
  <c r="BM42" i="8"/>
  <c r="AB42" i="8"/>
  <c r="GZ42" i="8"/>
  <c r="BF42" i="8"/>
  <c r="CU43" i="8"/>
  <c r="BP41" i="8"/>
  <c r="BB42" i="8"/>
  <c r="FW42" i="8"/>
  <c r="EX42" i="8"/>
  <c r="EH40" i="8"/>
  <c r="Z41" i="12"/>
  <c r="Z39" i="12"/>
  <c r="DI43" i="8"/>
  <c r="DI39" i="8"/>
  <c r="DI41" i="8"/>
  <c r="BO42" i="6"/>
  <c r="BO44" i="6"/>
  <c r="CC42" i="8"/>
  <c r="CC40" i="8"/>
  <c r="EZ33" i="6"/>
  <c r="DJ32" i="14"/>
  <c r="GP39" i="8"/>
  <c r="GP40" i="8" s="1"/>
  <c r="CS39" i="12"/>
  <c r="CS41" i="12"/>
  <c r="DH39" i="12"/>
  <c r="DH41" i="12"/>
  <c r="CD39" i="12"/>
  <c r="CD41" i="12"/>
  <c r="DO39" i="10"/>
  <c r="DO37" i="10"/>
  <c r="E116" i="19"/>
  <c r="C116" i="19" s="1"/>
  <c r="EZ30" i="12"/>
  <c r="EX30" i="12"/>
  <c r="G116" i="19" s="1"/>
  <c r="ET44" i="6"/>
  <c r="ET42" i="6"/>
  <c r="U42" i="6"/>
  <c r="U44" i="6"/>
  <c r="FF39" i="8"/>
  <c r="FF41" i="8"/>
  <c r="FF43" i="8"/>
  <c r="H42" i="6"/>
  <c r="H44" i="6"/>
  <c r="CT39" i="12"/>
  <c r="CT41" i="12"/>
  <c r="DQ44" i="6"/>
  <c r="DQ42" i="6"/>
  <c r="GV43" i="8"/>
  <c r="GV39" i="8"/>
  <c r="GV41" i="8"/>
  <c r="CN41" i="8"/>
  <c r="CN39" i="8"/>
  <c r="CN43" i="8"/>
  <c r="AS42" i="6"/>
  <c r="AS44" i="6"/>
  <c r="HG14" i="8"/>
  <c r="F41" i="19" s="1"/>
  <c r="F49" i="19" s="1"/>
  <c r="CE43" i="8"/>
  <c r="CE39" i="8"/>
  <c r="CE41" i="8"/>
  <c r="CH39" i="12"/>
  <c r="CH41" i="12"/>
  <c r="X41" i="12"/>
  <c r="X39" i="12"/>
  <c r="BR44" i="6"/>
  <c r="BR42" i="6"/>
  <c r="EF44" i="6"/>
  <c r="EF42" i="6"/>
  <c r="AT44" i="6"/>
  <c r="AT42" i="6"/>
  <c r="FT43" i="8"/>
  <c r="FT39" i="8"/>
  <c r="FT41" i="8"/>
  <c r="BC42" i="6"/>
  <c r="BC44" i="6"/>
  <c r="C34" i="19"/>
  <c r="M41" i="12"/>
  <c r="M39" i="12"/>
  <c r="L42" i="6"/>
  <c r="L44" i="6"/>
  <c r="E41" i="12"/>
  <c r="E39" i="12"/>
  <c r="Z41" i="8"/>
  <c r="Z43" i="8"/>
  <c r="Z39" i="8"/>
  <c r="E32" i="19"/>
  <c r="C32" i="19" s="1"/>
  <c r="EX21" i="6"/>
  <c r="G32" i="19" s="1"/>
  <c r="EZ21" i="6"/>
  <c r="EX33" i="6"/>
  <c r="G34" i="19" s="1"/>
  <c r="ET34" i="14"/>
  <c r="DS32" i="14"/>
  <c r="CZ32" i="14"/>
  <c r="CZ39" i="10"/>
  <c r="GM41" i="8"/>
  <c r="GM40" i="8" s="1"/>
  <c r="FL42" i="8"/>
  <c r="GR40" i="8"/>
  <c r="T42" i="8"/>
  <c r="FI39" i="8"/>
  <c r="FI40" i="8" s="1"/>
  <c r="DD32" i="14"/>
  <c r="DD34" i="14"/>
  <c r="AY41" i="12"/>
  <c r="AY39" i="12"/>
  <c r="AJ41" i="12"/>
  <c r="AJ39" i="12"/>
  <c r="CK39" i="12"/>
  <c r="CK41" i="12"/>
  <c r="DQ37" i="10"/>
  <c r="AX41" i="12"/>
  <c r="AX39" i="12"/>
  <c r="EU41" i="12"/>
  <c r="EU39" i="12"/>
  <c r="CG41" i="12"/>
  <c r="CR42" i="6"/>
  <c r="CR44" i="6"/>
  <c r="CC44" i="6"/>
  <c r="CC42" i="6"/>
  <c r="W42" i="6"/>
  <c r="W44" i="6"/>
  <c r="EJ44" i="6"/>
  <c r="EJ42" i="6"/>
  <c r="DP44" i="6"/>
  <c r="DP42" i="6"/>
  <c r="BH44" i="6"/>
  <c r="BH42" i="6"/>
  <c r="BN44" i="6"/>
  <c r="BN42" i="6"/>
  <c r="AB39" i="12"/>
  <c r="AB41" i="12"/>
  <c r="CT42" i="6"/>
  <c r="CT44" i="6"/>
  <c r="CI42" i="6"/>
  <c r="EO42" i="6"/>
  <c r="EO44" i="6"/>
  <c r="AJ42" i="6"/>
  <c r="GT41" i="8"/>
  <c r="GT42" i="8" s="1"/>
  <c r="GT43" i="8"/>
  <c r="AE42" i="6"/>
  <c r="AE44" i="6"/>
  <c r="EE42" i="6"/>
  <c r="EE44" i="6"/>
  <c r="G39" i="8"/>
  <c r="G42" i="8" s="1"/>
  <c r="G43" i="8"/>
  <c r="DM42" i="6"/>
  <c r="DM44" i="6"/>
  <c r="BB34" i="14"/>
  <c r="EG42" i="6"/>
  <c r="EG44" i="6"/>
  <c r="HB39" i="8"/>
  <c r="HB41" i="8"/>
  <c r="HB43" i="8"/>
  <c r="DA43" i="8"/>
  <c r="DA39" i="8"/>
  <c r="DA41" i="8"/>
  <c r="BS42" i="8"/>
  <c r="BS40" i="8"/>
  <c r="DJ42" i="8"/>
  <c r="DJ40" i="8"/>
  <c r="C39" i="8"/>
  <c r="C41" i="8"/>
  <c r="C43" i="8"/>
  <c r="AU39" i="12"/>
  <c r="AU41" i="12"/>
  <c r="R42" i="8"/>
  <c r="R40" i="8"/>
  <c r="BX41" i="12"/>
  <c r="DK40" i="8"/>
  <c r="EI32" i="14"/>
  <c r="CL32" i="14"/>
  <c r="AT34" i="14"/>
  <c r="DK32" i="14"/>
  <c r="T37" i="10"/>
  <c r="F84" i="19"/>
  <c r="CF37" i="10"/>
  <c r="CI39" i="10"/>
  <c r="DZ39" i="8"/>
  <c r="GM43" i="8"/>
  <c r="DR42" i="8"/>
  <c r="EP40" i="8"/>
  <c r="GF41" i="8"/>
  <c r="CY41" i="8"/>
  <c r="FD42" i="8"/>
  <c r="ED43" i="8"/>
  <c r="BQ43" i="8"/>
  <c r="CO41" i="8"/>
  <c r="Y40" i="8"/>
  <c r="CW43" i="8"/>
  <c r="C22" i="19"/>
  <c r="DU34" i="14"/>
  <c r="BZ32" i="14"/>
  <c r="BZ34" i="14"/>
  <c r="CA39" i="12"/>
  <c r="CA41" i="12"/>
  <c r="BW39" i="12"/>
  <c r="BW41" i="12"/>
  <c r="CI34" i="14"/>
  <c r="EE41" i="12"/>
  <c r="EE39" i="12"/>
  <c r="BS41" i="12"/>
  <c r="BS39" i="12"/>
  <c r="DJ41" i="12"/>
  <c r="DJ39" i="12"/>
  <c r="BY41" i="12"/>
  <c r="BY39" i="12"/>
  <c r="DR37" i="10"/>
  <c r="BE34" i="14"/>
  <c r="BE32" i="14"/>
  <c r="CV41" i="12"/>
  <c r="CV39" i="12"/>
  <c r="BS44" i="6"/>
  <c r="BS42" i="6"/>
  <c r="AN44" i="6"/>
  <c r="AN42" i="6"/>
  <c r="U41" i="12"/>
  <c r="U39" i="12"/>
  <c r="DV44" i="6"/>
  <c r="DV42" i="6"/>
  <c r="EV42" i="6"/>
  <c r="DW42" i="6"/>
  <c r="DW44" i="6"/>
  <c r="GJ43" i="8"/>
  <c r="GJ39" i="8"/>
  <c r="GJ41" i="8"/>
  <c r="DE44" i="6"/>
  <c r="DE42" i="6"/>
  <c r="GK43" i="8"/>
  <c r="GK39" i="8"/>
  <c r="GK41" i="8"/>
  <c r="DO44" i="6"/>
  <c r="DO42" i="6"/>
  <c r="CK39" i="8"/>
  <c r="CK43" i="8"/>
  <c r="CK41" i="8"/>
  <c r="AD42" i="6"/>
  <c r="AD44" i="6"/>
  <c r="E28" i="19"/>
  <c r="EX13" i="6"/>
  <c r="G28" i="19" s="1"/>
  <c r="EZ13" i="6"/>
  <c r="GD43" i="8"/>
  <c r="GD39" i="8"/>
  <c r="GD41" i="8"/>
  <c r="F131" i="19"/>
  <c r="BV39" i="8"/>
  <c r="BV41" i="8"/>
  <c r="BV43" i="8"/>
  <c r="E45" i="19"/>
  <c r="C45" i="19" s="1"/>
  <c r="H45" i="19" s="1"/>
  <c r="HF18" i="8"/>
  <c r="G45" i="19" s="1"/>
  <c r="HH18" i="8"/>
  <c r="FV43" i="8"/>
  <c r="FV39" i="8"/>
  <c r="CM43" i="8"/>
  <c r="CM39" i="8"/>
  <c r="CM41" i="8"/>
  <c r="BM40" i="8"/>
  <c r="E46" i="19"/>
  <c r="C46" i="19" s="1"/>
  <c r="HH29" i="8"/>
  <c r="HF29" i="8"/>
  <c r="G46" i="19" s="1"/>
  <c r="BT43" i="8"/>
  <c r="BT41" i="8"/>
  <c r="BT39" i="8"/>
  <c r="AE39" i="8"/>
  <c r="AE41" i="8"/>
  <c r="Y42" i="6"/>
  <c r="CJ40" i="8"/>
  <c r="ER39" i="12"/>
  <c r="ER41" i="12"/>
  <c r="O44" i="6"/>
  <c r="O42" i="6"/>
  <c r="D42" i="6"/>
  <c r="D44" i="6"/>
  <c r="GS43" i="8"/>
  <c r="GS39" i="8"/>
  <c r="GS41" i="8"/>
  <c r="BG44" i="6"/>
  <c r="BG42" i="6"/>
  <c r="GI41" i="8"/>
  <c r="DO39" i="12"/>
  <c r="DO41" i="12"/>
  <c r="DX39" i="12"/>
  <c r="DX41" i="12"/>
  <c r="DV41" i="12"/>
  <c r="DV39" i="12"/>
  <c r="DG44" i="6"/>
  <c r="DG42" i="6"/>
  <c r="CL44" i="6"/>
  <c r="CL42" i="6"/>
  <c r="CZ44" i="6"/>
  <c r="CZ42" i="6"/>
  <c r="T41" i="12"/>
  <c r="T39" i="12"/>
  <c r="DY44" i="6"/>
  <c r="DY42" i="6"/>
  <c r="DU42" i="6"/>
  <c r="DU44" i="6"/>
  <c r="DD43" i="8"/>
  <c r="DD39" i="8"/>
  <c r="DD42" i="8" s="1"/>
  <c r="AX37" i="10"/>
  <c r="FI43" i="8"/>
  <c r="EK39" i="12"/>
  <c r="EK41" i="12"/>
  <c r="CO39" i="12"/>
  <c r="CO41" i="12"/>
  <c r="DK39" i="12"/>
  <c r="DK41" i="12"/>
  <c r="BQ34" i="14"/>
  <c r="EM41" i="12"/>
  <c r="EM39" i="12"/>
  <c r="BU37" i="10"/>
  <c r="BU39" i="10"/>
  <c r="AA42" i="6"/>
  <c r="AA44" i="6"/>
  <c r="V34" i="14"/>
  <c r="V32" i="14"/>
  <c r="CS44" i="6"/>
  <c r="CS42" i="6"/>
  <c r="DB44" i="6"/>
  <c r="DB42" i="6"/>
  <c r="BW42" i="6"/>
  <c r="BW44" i="6"/>
  <c r="AW44" i="6"/>
  <c r="AW42" i="6"/>
  <c r="BD43" i="8"/>
  <c r="BD41" i="8"/>
  <c r="BD39" i="8"/>
  <c r="EE39" i="10"/>
  <c r="ED39" i="8"/>
  <c r="ED40" i="8" s="1"/>
  <c r="CO39" i="8"/>
  <c r="CW41" i="8"/>
  <c r="CW40" i="8" s="1"/>
  <c r="BO41" i="12"/>
  <c r="BO39" i="12"/>
  <c r="BR41" i="12"/>
  <c r="BR39" i="12"/>
  <c r="DB32" i="14"/>
  <c r="GF39" i="8"/>
  <c r="DW41" i="8"/>
  <c r="CY39" i="12"/>
  <c r="CY41" i="12"/>
  <c r="DD41" i="12"/>
  <c r="DD39" i="12"/>
  <c r="CZ41" i="12"/>
  <c r="CZ39" i="12"/>
  <c r="DZ39" i="12"/>
  <c r="DZ41" i="12"/>
  <c r="CA39" i="10"/>
  <c r="V41" i="12"/>
  <c r="V39" i="12"/>
  <c r="BP41" i="12"/>
  <c r="BP39" i="12"/>
  <c r="CB44" i="6"/>
  <c r="CB42" i="6"/>
  <c r="DI44" i="6"/>
  <c r="DI42" i="6"/>
  <c r="T42" i="6"/>
  <c r="T44" i="6"/>
  <c r="EQ42" i="6"/>
  <c r="EQ44" i="6"/>
  <c r="BM42" i="6"/>
  <c r="BM44" i="6"/>
  <c r="BQ44" i="6"/>
  <c r="BQ42" i="6"/>
  <c r="BH41" i="8"/>
  <c r="BH43" i="8"/>
  <c r="BH39" i="8"/>
  <c r="FP41" i="8"/>
  <c r="FP40" i="8" s="1"/>
  <c r="FP43" i="8"/>
  <c r="G42" i="6"/>
  <c r="G44" i="6"/>
  <c r="BX43" i="8"/>
  <c r="BX39" i="8"/>
  <c r="BX40" i="8" s="1"/>
  <c r="AX42" i="8"/>
  <c r="AX40" i="8"/>
  <c r="CR42" i="8"/>
  <c r="BQ32" i="14"/>
  <c r="AG34" i="14"/>
  <c r="CA37" i="10"/>
  <c r="AB39" i="10"/>
  <c r="AD37" i="10"/>
  <c r="DG39" i="10"/>
  <c r="U37" i="10"/>
  <c r="AC37" i="10"/>
  <c r="EF37" i="10"/>
  <c r="FE42" i="8"/>
  <c r="EH42" i="8"/>
  <c r="W41" i="8"/>
  <c r="W42" i="8" s="1"/>
  <c r="DW39" i="8"/>
  <c r="GZ40" i="8"/>
  <c r="BY39" i="8"/>
  <c r="DU41" i="8"/>
  <c r="BU40" i="8"/>
  <c r="AY40" i="8"/>
  <c r="BZ41" i="12"/>
  <c r="BZ39" i="12"/>
  <c r="DW39" i="12"/>
  <c r="DW41" i="12"/>
  <c r="EN39" i="12"/>
  <c r="EN41" i="12"/>
  <c r="DN39" i="12"/>
  <c r="DN41" i="12"/>
  <c r="CL39" i="12"/>
  <c r="CL41" i="12"/>
  <c r="EG39" i="12"/>
  <c r="EG41" i="12"/>
  <c r="DC41" i="12"/>
  <c r="BD41" i="12"/>
  <c r="BL39" i="12"/>
  <c r="BL41" i="12"/>
  <c r="CW39" i="12"/>
  <c r="CW41" i="12"/>
  <c r="BY37" i="10"/>
  <c r="CE39" i="12"/>
  <c r="CE41" i="12"/>
  <c r="BA39" i="12"/>
  <c r="BA41" i="12"/>
  <c r="CU32" i="14"/>
  <c r="CU34" i="14"/>
  <c r="EF39" i="12"/>
  <c r="AA39" i="12"/>
  <c r="AA41" i="12"/>
  <c r="CU42" i="6"/>
  <c r="CU44" i="6"/>
  <c r="BQ39" i="10"/>
  <c r="DQ41" i="12"/>
  <c r="DQ39" i="12"/>
  <c r="EP44" i="6"/>
  <c r="EP42" i="6"/>
  <c r="BD44" i="6"/>
  <c r="BD42" i="6"/>
  <c r="DE37" i="10"/>
  <c r="EN44" i="6"/>
  <c r="EN42" i="6"/>
  <c r="BL44" i="6"/>
  <c r="BL42" i="6"/>
  <c r="DJ37" i="10"/>
  <c r="CV42" i="6"/>
  <c r="CV44" i="6"/>
  <c r="DH44" i="6"/>
  <c r="DH42" i="6"/>
  <c r="P39" i="10"/>
  <c r="DA42" i="6"/>
  <c r="DA44" i="6"/>
  <c r="Q42" i="6"/>
  <c r="Q44" i="6"/>
  <c r="F117" i="19"/>
  <c r="AI44" i="6"/>
  <c r="AI42" i="6"/>
  <c r="AL44" i="6"/>
  <c r="H41" i="8"/>
  <c r="H43" i="8"/>
  <c r="H39" i="8"/>
  <c r="C123" i="19"/>
  <c r="H123" i="19" s="1"/>
  <c r="E131" i="19"/>
  <c r="BB41" i="12"/>
  <c r="EN43" i="8"/>
  <c r="EN39" i="8"/>
  <c r="EN41" i="8"/>
  <c r="GC43" i="8"/>
  <c r="GC39" i="8"/>
  <c r="GC41" i="8"/>
  <c r="HE14" i="8"/>
  <c r="AN40" i="8"/>
  <c r="CQ40" i="8"/>
  <c r="EW42" i="8"/>
  <c r="EW40" i="8"/>
  <c r="AI39" i="12"/>
  <c r="AI41" i="12"/>
  <c r="EQ39" i="12"/>
  <c r="EQ41" i="12"/>
  <c r="BX44" i="6"/>
  <c r="BX42" i="6"/>
  <c r="DC42" i="6"/>
  <c r="DC44" i="6"/>
  <c r="EV39" i="8"/>
  <c r="EV43" i="8"/>
  <c r="EV41" i="8"/>
  <c r="AO43" i="8"/>
  <c r="AO39" i="8"/>
  <c r="AO41" i="8"/>
  <c r="CR39" i="12"/>
  <c r="CR41" i="12"/>
  <c r="AF41" i="12"/>
  <c r="AF39" i="12"/>
  <c r="AK42" i="6"/>
  <c r="AK44" i="6"/>
  <c r="DK42" i="6"/>
  <c r="DK44" i="6"/>
  <c r="AK37" i="10"/>
  <c r="AK39" i="10"/>
  <c r="DB41" i="8"/>
  <c r="DB39" i="8"/>
  <c r="DB43" i="8"/>
  <c r="BE42" i="6"/>
  <c r="BE44" i="6"/>
  <c r="CP44" i="6"/>
  <c r="CP42" i="6"/>
  <c r="AQ41" i="12"/>
  <c r="AQ39" i="12"/>
  <c r="AG41" i="8"/>
  <c r="AG43" i="8"/>
  <c r="AG39" i="8"/>
  <c r="HI14" i="8"/>
  <c r="D41" i="19" s="1"/>
  <c r="D49" i="19" s="1"/>
  <c r="GI39" i="8"/>
  <c r="BQ41" i="8"/>
  <c r="BQ42" i="8" s="1"/>
  <c r="BV39" i="12"/>
  <c r="BV41" i="12"/>
  <c r="EV41" i="12"/>
  <c r="EV39" i="12"/>
  <c r="AT39" i="10"/>
  <c r="AT37" i="10"/>
  <c r="P41" i="12"/>
  <c r="P39" i="12"/>
  <c r="AN37" i="10"/>
  <c r="AN39" i="10"/>
  <c r="AE39" i="12"/>
  <c r="AE41" i="12"/>
  <c r="EF43" i="8"/>
  <c r="EF39" i="8"/>
  <c r="EF41" i="8"/>
  <c r="HA39" i="8"/>
  <c r="HA41" i="8"/>
  <c r="HA43" i="8"/>
  <c r="ES44" i="6"/>
  <c r="ES42" i="6"/>
  <c r="M42" i="6"/>
  <c r="M44" i="6"/>
  <c r="DY42" i="8"/>
  <c r="DY40" i="8"/>
  <c r="DP42" i="8"/>
  <c r="DP40" i="8"/>
  <c r="F35" i="19"/>
  <c r="CM39" i="12"/>
  <c r="CM41" i="12"/>
  <c r="EJ39" i="12"/>
  <c r="EJ41" i="12"/>
  <c r="BH39" i="12"/>
  <c r="BH41" i="12"/>
  <c r="CM37" i="10"/>
  <c r="BY41" i="8"/>
  <c r="E22" i="19"/>
  <c r="DU39" i="12"/>
  <c r="DU41" i="12"/>
  <c r="BT39" i="12"/>
  <c r="BT41" i="12"/>
  <c r="CK34" i="14"/>
  <c r="CK32" i="14"/>
  <c r="BE39" i="12"/>
  <c r="BE41" i="12"/>
  <c r="EC39" i="12"/>
  <c r="EC41" i="12"/>
  <c r="CH44" i="6"/>
  <c r="CH42" i="6"/>
  <c r="AD41" i="12"/>
  <c r="AD39" i="12"/>
  <c r="CG42" i="6"/>
  <c r="CG44" i="6"/>
  <c r="CK44" i="6"/>
  <c r="CK42" i="6"/>
  <c r="P41" i="8"/>
  <c r="P43" i="8"/>
  <c r="P39" i="8"/>
  <c r="E44" i="6"/>
  <c r="E42" i="6"/>
  <c r="BK34" i="14"/>
  <c r="DB37" i="10"/>
  <c r="AU39" i="10"/>
  <c r="CV43" i="8"/>
  <c r="CV39" i="8"/>
  <c r="CV42" i="8" s="1"/>
  <c r="FO41" i="8"/>
  <c r="FO40" i="8" s="1"/>
  <c r="W43" i="8"/>
  <c r="FC39" i="8"/>
  <c r="FC40" i="8" s="1"/>
  <c r="ES41" i="8"/>
  <c r="DK42" i="8"/>
  <c r="DU39" i="8"/>
  <c r="AT41" i="8"/>
  <c r="GE40" i="8"/>
  <c r="BI39" i="12"/>
  <c r="BI41" i="12"/>
  <c r="DG39" i="12"/>
  <c r="DG41" i="12"/>
  <c r="AS39" i="12"/>
  <c r="AS41" i="12"/>
  <c r="BI39" i="10"/>
  <c r="BI37" i="10"/>
  <c r="DA39" i="10"/>
  <c r="DA37" i="10"/>
  <c r="AK39" i="12"/>
  <c r="AK41" i="12"/>
  <c r="AN41" i="12"/>
  <c r="AN39" i="12"/>
  <c r="CO42" i="6"/>
  <c r="CO44" i="6"/>
  <c r="ES39" i="12"/>
  <c r="ES41" i="12"/>
  <c r="AO42" i="6"/>
  <c r="AO44" i="6"/>
  <c r="DZ44" i="6"/>
  <c r="DZ42" i="6"/>
  <c r="DF44" i="6"/>
  <c r="DF42" i="6"/>
  <c r="AX44" i="6"/>
  <c r="AX42" i="6"/>
  <c r="DL44" i="6"/>
  <c r="DL42" i="6"/>
  <c r="AK41" i="8"/>
  <c r="AK39" i="8"/>
  <c r="BU44" i="6"/>
  <c r="BU42" i="6"/>
  <c r="AU42" i="6"/>
  <c r="AU44" i="6"/>
  <c r="E115" i="19"/>
  <c r="EZ19" i="12"/>
  <c r="EX19" i="12"/>
  <c r="G115" i="19" s="1"/>
  <c r="DX43" i="8"/>
  <c r="DX39" i="8"/>
  <c r="DX41" i="8"/>
  <c r="EI44" i="6"/>
  <c r="EI42" i="6"/>
  <c r="CA44" i="6"/>
  <c r="CA42" i="6"/>
  <c r="DQ43" i="8"/>
  <c r="DQ39" i="8"/>
  <c r="DQ41" i="8"/>
  <c r="EO42" i="8"/>
  <c r="AZ39" i="8"/>
  <c r="AZ41" i="8"/>
  <c r="AZ43" i="8"/>
  <c r="BL41" i="8"/>
  <c r="BL39" i="8"/>
  <c r="BL43" i="8"/>
  <c r="AC41" i="12"/>
  <c r="AC39" i="12"/>
  <c r="AG42" i="6"/>
  <c r="AG44" i="6"/>
  <c r="EG41" i="8"/>
  <c r="EG43" i="8"/>
  <c r="EG39" i="8"/>
  <c r="AW43" i="8"/>
  <c r="AW39" i="8"/>
  <c r="AW41" i="8"/>
  <c r="CT43" i="8"/>
  <c r="CT41" i="8"/>
  <c r="CT39" i="8"/>
  <c r="J39" i="8"/>
  <c r="J43" i="8"/>
  <c r="J41" i="8"/>
  <c r="AI42" i="8"/>
  <c r="AQ42" i="8"/>
  <c r="DS40" i="8"/>
  <c r="DS42" i="8"/>
  <c r="FN40" i="8"/>
  <c r="FN42" i="8"/>
  <c r="BG40" i="8"/>
  <c r="BG42" i="8"/>
  <c r="DC42" i="8"/>
  <c r="DC40" i="8"/>
  <c r="FK42" i="8"/>
  <c r="FK40" i="8"/>
  <c r="EK42" i="8"/>
  <c r="CP40" i="8"/>
  <c r="AD42" i="8"/>
  <c r="BJ42" i="8"/>
  <c r="BJ40" i="8"/>
  <c r="DG40" i="8"/>
  <c r="DG42" i="8"/>
  <c r="EE42" i="8"/>
  <c r="EE40" i="8"/>
  <c r="FI42" i="8"/>
  <c r="DF42" i="8"/>
  <c r="DF40" i="8"/>
  <c r="FY40" i="8"/>
  <c r="FY42" i="8"/>
  <c r="DL42" i="8"/>
  <c r="FJ40" i="8"/>
  <c r="FJ42" i="8"/>
  <c r="CG42" i="8"/>
  <c r="CG40" i="8"/>
  <c r="FH40" i="8"/>
  <c r="FH42" i="8"/>
  <c r="EY40" i="8"/>
  <c r="EY42" i="8"/>
  <c r="BA42" i="8"/>
  <c r="BA40" i="8"/>
  <c r="AL42" i="8"/>
  <c r="E42" i="8"/>
  <c r="E40" i="8"/>
  <c r="GM42" i="8"/>
  <c r="CL40" i="8"/>
  <c r="CL42" i="8"/>
  <c r="DN42" i="8"/>
  <c r="AS40" i="8"/>
  <c r="AS42" i="8"/>
  <c r="BW40" i="8"/>
  <c r="BW42" i="8"/>
  <c r="S42" i="8"/>
  <c r="S40" i="8"/>
  <c r="FS40" i="8"/>
  <c r="AA42" i="8"/>
  <c r="FB40" i="8"/>
  <c r="GA40" i="8"/>
  <c r="GA42" i="8"/>
  <c r="CH42" i="8"/>
  <c r="CH40" i="8"/>
  <c r="BI40" i="8"/>
  <c r="BI42" i="8"/>
  <c r="EL42" i="8"/>
  <c r="EL40" i="8"/>
  <c r="N42" i="8"/>
  <c r="N40" i="8"/>
  <c r="AM40" i="8"/>
  <c r="AM42" i="8"/>
  <c r="L42" i="8"/>
  <c r="L40" i="8"/>
  <c r="FX42" i="8"/>
  <c r="FX40" i="8"/>
  <c r="GY40" i="8"/>
  <c r="GY42" i="8"/>
  <c r="CX40" i="8"/>
  <c r="CX42" i="8"/>
  <c r="GH42" i="8"/>
  <c r="GH40" i="8"/>
  <c r="F42" i="8"/>
  <c r="F40" i="8"/>
  <c r="C29" i="19"/>
  <c r="H29" i="19" s="1"/>
  <c r="CD37" i="10"/>
  <c r="CD39" i="10"/>
  <c r="Q39" i="10"/>
  <c r="Q37" i="10"/>
  <c r="N37" i="10"/>
  <c r="N39" i="10"/>
  <c r="DK37" i="10"/>
  <c r="DK39" i="10"/>
  <c r="AJ37" i="10"/>
  <c r="AJ39" i="10"/>
  <c r="DX39" i="10"/>
  <c r="DX37" i="10"/>
  <c r="BK37" i="10"/>
  <c r="BK39" i="10"/>
  <c r="AW37" i="10"/>
  <c r="AW39" i="10"/>
  <c r="DC37" i="10"/>
  <c r="DC39" i="10"/>
  <c r="BC39" i="10"/>
  <c r="BC37" i="10"/>
  <c r="BL37" i="10"/>
  <c r="BL39" i="10"/>
  <c r="CV39" i="10"/>
  <c r="CV37" i="10"/>
  <c r="BF37" i="10"/>
  <c r="BF39" i="10"/>
  <c r="BM39" i="10"/>
  <c r="BM37" i="10"/>
  <c r="EK39" i="10"/>
  <c r="EK37" i="10"/>
  <c r="CQ37" i="10"/>
  <c r="CQ39" i="10"/>
  <c r="EQ37" i="10"/>
  <c r="EQ39" i="10"/>
  <c r="EX28" i="10"/>
  <c r="G83" i="19" s="1"/>
  <c r="EZ28" i="10"/>
  <c r="E83" i="19"/>
  <c r="C83" i="19" s="1"/>
  <c r="AP39" i="10"/>
  <c r="AP37" i="10"/>
  <c r="H37" i="10"/>
  <c r="H39" i="10"/>
  <c r="AG39" i="10"/>
  <c r="AG37" i="10"/>
  <c r="BG39" i="10"/>
  <c r="Z39" i="10"/>
  <c r="Z37" i="10"/>
  <c r="CT37" i="10"/>
  <c r="CT39" i="10"/>
  <c r="ED39" i="10"/>
  <c r="ED37" i="10"/>
  <c r="AV39" i="10"/>
  <c r="AV37" i="10"/>
  <c r="R37" i="10"/>
  <c r="AZ37" i="10"/>
  <c r="AZ39" i="10"/>
  <c r="AI37" i="10"/>
  <c r="AI39" i="10"/>
  <c r="AS37" i="10"/>
  <c r="AS39" i="10"/>
  <c r="DL39" i="10"/>
  <c r="DL37" i="10"/>
  <c r="BJ39" i="10"/>
  <c r="BJ37" i="10"/>
  <c r="BR39" i="10"/>
  <c r="BR37" i="10"/>
  <c r="AE39" i="10"/>
  <c r="AE37" i="10"/>
  <c r="CU37" i="10"/>
  <c r="CU39" i="10"/>
  <c r="EH39" i="10"/>
  <c r="EH37" i="10"/>
  <c r="CJ37" i="10"/>
  <c r="CJ39" i="10"/>
  <c r="CC37" i="10"/>
  <c r="CC39" i="10"/>
  <c r="EC39" i="10"/>
  <c r="EC37" i="10"/>
  <c r="CG39" i="10"/>
  <c r="CG37" i="10"/>
  <c r="DP39" i="10"/>
  <c r="EB37" i="10"/>
  <c r="EB39" i="10"/>
  <c r="CK37" i="10"/>
  <c r="CK39" i="10"/>
  <c r="C37" i="10"/>
  <c r="C39" i="10"/>
  <c r="DU37" i="10"/>
  <c r="DU39" i="10"/>
  <c r="DZ39" i="10"/>
  <c r="DZ37" i="10"/>
  <c r="DT37" i="10"/>
  <c r="DT39" i="10"/>
  <c r="D84" i="19"/>
  <c r="DD37" i="10"/>
  <c r="DD39" i="10"/>
  <c r="DW37" i="10"/>
  <c r="DW39" i="10"/>
  <c r="G37" i="10"/>
  <c r="ET39" i="10"/>
  <c r="ET37" i="10"/>
  <c r="CS37" i="10"/>
  <c r="CS39" i="10"/>
  <c r="BV37" i="10"/>
  <c r="BV39" i="10"/>
  <c r="CB39" i="10"/>
  <c r="CB37" i="10"/>
  <c r="AL39" i="10"/>
  <c r="BO37" i="10"/>
  <c r="BO39" i="10"/>
  <c r="EL39" i="10"/>
  <c r="EL37" i="10"/>
  <c r="EU39" i="10"/>
  <c r="EU37" i="10"/>
  <c r="BP39" i="10"/>
  <c r="BP37" i="10"/>
  <c r="BB39" i="10"/>
  <c r="BB37" i="10"/>
  <c r="EG39" i="10"/>
  <c r="EG37" i="10"/>
  <c r="V37" i="10"/>
  <c r="V39" i="10"/>
  <c r="E37" i="10"/>
  <c r="E39" i="10"/>
  <c r="AR37" i="10"/>
  <c r="AR39" i="10"/>
  <c r="DY39" i="10"/>
  <c r="DY37" i="10"/>
  <c r="E72" i="19"/>
  <c r="EZ12" i="10"/>
  <c r="EX12" i="10"/>
  <c r="G72" i="19" s="1"/>
  <c r="ER39" i="10"/>
  <c r="BS37" i="10"/>
  <c r="BS39" i="10"/>
  <c r="CL39" i="10"/>
  <c r="CL37" i="10"/>
  <c r="DN37" i="10"/>
  <c r="CP37" i="10"/>
  <c r="CP39" i="10"/>
  <c r="Y37" i="10"/>
  <c r="Y39" i="10"/>
  <c r="AO39" i="10"/>
  <c r="AO37" i="10"/>
  <c r="EN37" i="10"/>
  <c r="EN39" i="10"/>
  <c r="EM39" i="10"/>
  <c r="EM37" i="10"/>
  <c r="EV37" i="10"/>
  <c r="EV39" i="10"/>
  <c r="C56" i="19"/>
  <c r="H56" i="19" s="1"/>
  <c r="E66" i="19"/>
  <c r="G66" i="19" s="1"/>
  <c r="C43" i="19"/>
  <c r="H43" i="19" s="1"/>
  <c r="F179" i="19"/>
  <c r="BL34" i="14"/>
  <c r="BL32" i="14"/>
  <c r="W32" i="14"/>
  <c r="W34" i="14"/>
  <c r="CY32" i="14"/>
  <c r="CY34" i="14"/>
  <c r="Y34" i="14"/>
  <c r="Y32" i="14"/>
  <c r="X34" i="14"/>
  <c r="X32" i="14"/>
  <c r="DT32" i="14"/>
  <c r="DN34" i="14"/>
  <c r="DN32" i="14"/>
  <c r="CP32" i="14"/>
  <c r="AK34" i="14"/>
  <c r="AK32" i="14"/>
  <c r="EE32" i="14"/>
  <c r="EE34" i="14"/>
  <c r="BX34" i="14"/>
  <c r="BX32" i="14"/>
  <c r="CW34" i="14"/>
  <c r="CW32" i="14"/>
  <c r="DV34" i="14"/>
  <c r="DV32" i="14"/>
  <c r="AR34" i="14"/>
  <c r="AS32" i="14"/>
  <c r="AS34" i="14"/>
  <c r="CV34" i="14"/>
  <c r="CV32" i="14"/>
  <c r="BP34" i="14"/>
  <c r="BP32" i="14"/>
  <c r="DC34" i="14"/>
  <c r="DC32" i="14"/>
  <c r="AV34" i="14"/>
  <c r="AV32" i="14"/>
  <c r="CH34" i="14"/>
  <c r="CH32" i="14"/>
  <c r="BY32" i="14"/>
  <c r="BY34" i="14"/>
  <c r="EJ34" i="14"/>
  <c r="EJ32" i="14"/>
  <c r="CF34" i="14"/>
  <c r="CF32" i="14"/>
  <c r="AN34" i="14"/>
  <c r="AN32" i="14"/>
  <c r="DI32" i="14"/>
  <c r="DI34" i="14"/>
  <c r="CS34" i="14"/>
  <c r="CT32" i="14"/>
  <c r="CX34" i="14"/>
  <c r="CX32" i="14"/>
  <c r="CC32" i="14"/>
  <c r="CC34" i="14"/>
  <c r="DW32" i="14"/>
  <c r="DW34" i="14"/>
  <c r="AF34" i="14"/>
  <c r="AF32" i="14"/>
  <c r="EX16" i="14"/>
  <c r="G139" i="19" s="1"/>
  <c r="E139" i="19"/>
  <c r="EZ16" i="14"/>
  <c r="CB34" i="14"/>
  <c r="CB32" i="14"/>
  <c r="CR34" i="14"/>
  <c r="CR32" i="14"/>
  <c r="EV34" i="14"/>
  <c r="EV32" i="14"/>
  <c r="AC34" i="14"/>
  <c r="AC32" i="14"/>
  <c r="EN34" i="14"/>
  <c r="EN32" i="14"/>
  <c r="CG32" i="14"/>
  <c r="CG34" i="14"/>
  <c r="AZ32" i="14"/>
  <c r="AZ34" i="14"/>
  <c r="DQ32" i="14"/>
  <c r="DQ34" i="14"/>
  <c r="BU32" i="14"/>
  <c r="BU34" i="14"/>
  <c r="DZ32" i="14"/>
  <c r="DZ34" i="14"/>
  <c r="DG34" i="14"/>
  <c r="DG32" i="14"/>
  <c r="S32" i="14"/>
  <c r="S34" i="14"/>
  <c r="H34" i="14"/>
  <c r="H32" i="14"/>
  <c r="AJ32" i="14"/>
  <c r="AJ34" i="14"/>
  <c r="EM32" i="14"/>
  <c r="E32" i="14"/>
  <c r="E34" i="14"/>
  <c r="BF32" i="14"/>
  <c r="BF34" i="14"/>
  <c r="AA32" i="14"/>
  <c r="AA34" i="14"/>
  <c r="AX32" i="14"/>
  <c r="AX34" i="14"/>
  <c r="AE32" i="14"/>
  <c r="AE34" i="14"/>
  <c r="EL32" i="14"/>
  <c r="EL34" i="14"/>
  <c r="DM32" i="14"/>
  <c r="DM34" i="14"/>
  <c r="ER34" i="14"/>
  <c r="ER32" i="14"/>
  <c r="BT34" i="14"/>
  <c r="BT32" i="14"/>
  <c r="BJ34" i="14"/>
  <c r="BJ32" i="14"/>
  <c r="C32" i="14"/>
  <c r="C34" i="14"/>
  <c r="CO34" i="14"/>
  <c r="CO32" i="14"/>
  <c r="EF34" i="14"/>
  <c r="EF32" i="14"/>
  <c r="BW34" i="14"/>
  <c r="BW32" i="14"/>
  <c r="E179" i="19"/>
  <c r="D191" i="19"/>
  <c r="AF42" i="8" l="1"/>
  <c r="HD42" i="8"/>
  <c r="BN40" i="8"/>
  <c r="EJ42" i="8"/>
  <c r="EA42" i="8"/>
  <c r="AD40" i="8"/>
  <c r="I42" i="8"/>
  <c r="BK40" i="8"/>
  <c r="H46" i="19"/>
  <c r="H83" i="19"/>
  <c r="H116" i="19"/>
  <c r="GG40" i="8"/>
  <c r="H34" i="19"/>
  <c r="H32" i="19"/>
  <c r="AD7" i="20"/>
  <c r="H102" i="19"/>
  <c r="G7" i="20"/>
  <c r="GQ40" i="8"/>
  <c r="GO40" i="8"/>
  <c r="GB40" i="8"/>
  <c r="M42" i="8"/>
  <c r="HC42" i="8"/>
  <c r="BZ40" i="8"/>
  <c r="AJ42" i="8"/>
  <c r="D40" i="8"/>
  <c r="GU40" i="8"/>
  <c r="DO42" i="8"/>
  <c r="FG40" i="8"/>
  <c r="DV42" i="8"/>
  <c r="Q42" i="8"/>
  <c r="FU40" i="8"/>
  <c r="EM42" i="8"/>
  <c r="AV42" i="8"/>
  <c r="HC40" i="8"/>
  <c r="ER40" i="8"/>
  <c r="G179" i="19"/>
  <c r="D9" i="19"/>
  <c r="BP40" i="8"/>
  <c r="FZ42" i="8"/>
  <c r="EJ40" i="8"/>
  <c r="EZ40" i="8"/>
  <c r="FA40" i="8"/>
  <c r="EC40" i="8"/>
  <c r="ER42" i="8"/>
  <c r="FM40" i="8"/>
  <c r="BX42" i="8"/>
  <c r="DH42" i="8"/>
  <c r="M40" i="8"/>
  <c r="FU42" i="8"/>
  <c r="DE40" i="8"/>
  <c r="CA40" i="8"/>
  <c r="AF40" i="8"/>
  <c r="GQ42" i="8"/>
  <c r="AU40" i="8"/>
  <c r="GX42" i="8"/>
  <c r="AR42" i="8"/>
  <c r="FA42" i="8"/>
  <c r="GW40" i="8"/>
  <c r="CZ40" i="8"/>
  <c r="AV40" i="8"/>
  <c r="EQ42" i="8"/>
  <c r="DZ40" i="8"/>
  <c r="CB42" i="8"/>
  <c r="DE42" i="8"/>
  <c r="EU40" i="8"/>
  <c r="AC40" i="8"/>
  <c r="CA42" i="8"/>
  <c r="GL40" i="8"/>
  <c r="V40" i="8"/>
  <c r="FC42" i="8"/>
  <c r="CW42" i="8"/>
  <c r="CI42" i="8"/>
  <c r="EM40" i="8"/>
  <c r="BE42" i="8"/>
  <c r="AU42" i="8"/>
  <c r="GX40" i="8"/>
  <c r="CS42" i="8"/>
  <c r="HD40" i="8"/>
  <c r="DO40" i="8"/>
  <c r="CF40" i="8"/>
  <c r="GF42" i="8"/>
  <c r="GI40" i="8"/>
  <c r="U40" i="8"/>
  <c r="CS40" i="8"/>
  <c r="AR40" i="8"/>
  <c r="CO40" i="8"/>
  <c r="AT42" i="8"/>
  <c r="GI42" i="8"/>
  <c r="EA40" i="8"/>
  <c r="C131" i="19"/>
  <c r="AF7" i="20"/>
  <c r="G22" i="19"/>
  <c r="H7" i="20" s="1"/>
  <c r="D7" i="20"/>
  <c r="AE7" i="20"/>
  <c r="AC7" i="20"/>
  <c r="AG7" i="20"/>
  <c r="E7" i="20"/>
  <c r="F7" i="20"/>
  <c r="FR42" i="8"/>
  <c r="FR40" i="8"/>
  <c r="DU40" i="8"/>
  <c r="BR42" i="8"/>
  <c r="BC42" i="8"/>
  <c r="FF40" i="8"/>
  <c r="ET40" i="8"/>
  <c r="EZ42" i="8"/>
  <c r="J42" i="8"/>
  <c r="BD40" i="8"/>
  <c r="DW42" i="8"/>
  <c r="CY42" i="8"/>
  <c r="ET42" i="8"/>
  <c r="CU42" i="8"/>
  <c r="DZ42" i="8"/>
  <c r="DW40" i="8"/>
  <c r="GF40" i="8"/>
  <c r="GT40" i="8"/>
  <c r="FQ42" i="8"/>
  <c r="GP42" i="8"/>
  <c r="BR40" i="8"/>
  <c r="CY40" i="8"/>
  <c r="CO42" i="8"/>
  <c r="DQ40" i="8"/>
  <c r="W40" i="8"/>
  <c r="EG42" i="8"/>
  <c r="BC40" i="8"/>
  <c r="DU42" i="8"/>
  <c r="FP42" i="8"/>
  <c r="BQ40" i="8"/>
  <c r="CV40" i="8"/>
  <c r="BY40" i="8"/>
  <c r="AT40" i="8"/>
  <c r="BP42" i="8"/>
  <c r="AW40" i="8"/>
  <c r="P40" i="8"/>
  <c r="EV40" i="8"/>
  <c r="EV42" i="8"/>
  <c r="GK42" i="8"/>
  <c r="GK40" i="8"/>
  <c r="DQ42" i="8"/>
  <c r="ES40" i="8"/>
  <c r="ES42" i="8"/>
  <c r="EN42" i="8"/>
  <c r="EN40" i="8"/>
  <c r="AE42" i="8"/>
  <c r="AE40" i="8"/>
  <c r="HB42" i="8"/>
  <c r="HB40" i="8"/>
  <c r="Z40" i="8"/>
  <c r="Z42" i="8"/>
  <c r="DI40" i="8"/>
  <c r="DI42" i="8"/>
  <c r="AW42" i="8"/>
  <c r="DX42" i="8"/>
  <c r="DX40" i="8"/>
  <c r="BT42" i="8"/>
  <c r="BT40" i="8"/>
  <c r="GD42" i="8"/>
  <c r="GD40" i="8"/>
  <c r="CN40" i="8"/>
  <c r="CN42" i="8"/>
  <c r="GS42" i="8"/>
  <c r="GS40" i="8"/>
  <c r="AO42" i="8"/>
  <c r="AO40" i="8"/>
  <c r="BD42" i="8"/>
  <c r="CE42" i="8"/>
  <c r="CE40" i="8"/>
  <c r="G40" i="8"/>
  <c r="EG40" i="8"/>
  <c r="DB42" i="8"/>
  <c r="DB40" i="8"/>
  <c r="G131" i="19"/>
  <c r="GJ42" i="8"/>
  <c r="GJ40" i="8"/>
  <c r="DA40" i="8"/>
  <c r="DA42" i="8"/>
  <c r="GV42" i="8"/>
  <c r="GV40" i="8"/>
  <c r="BH40" i="8"/>
  <c r="BH42" i="8"/>
  <c r="AZ40" i="8"/>
  <c r="AZ42" i="8"/>
  <c r="AK40" i="8"/>
  <c r="AK42" i="8"/>
  <c r="AG42" i="8"/>
  <c r="AG40" i="8"/>
  <c r="HH14" i="8"/>
  <c r="E41" i="19"/>
  <c r="HF14" i="8"/>
  <c r="G41" i="19" s="1"/>
  <c r="ED42" i="8"/>
  <c r="BY42" i="8"/>
  <c r="DD40" i="8"/>
  <c r="J40" i="8"/>
  <c r="C115" i="19"/>
  <c r="E117" i="19"/>
  <c r="G117" i="19" s="1"/>
  <c r="P42" i="8"/>
  <c r="HA42" i="8"/>
  <c r="HA40" i="8"/>
  <c r="GC42" i="8"/>
  <c r="GC40" i="8"/>
  <c r="CM40" i="8"/>
  <c r="CM42" i="8"/>
  <c r="C28" i="19"/>
  <c r="H28" i="19" s="1"/>
  <c r="E35" i="19"/>
  <c r="G35" i="19" s="1"/>
  <c r="FF42" i="8"/>
  <c r="EF40" i="8"/>
  <c r="EF42" i="8"/>
  <c r="FV40" i="8"/>
  <c r="FV42" i="8"/>
  <c r="CK42" i="8"/>
  <c r="CK40" i="8"/>
  <c r="CT42" i="8"/>
  <c r="CT40" i="8"/>
  <c r="BL42" i="8"/>
  <c r="BL40" i="8"/>
  <c r="H42" i="8"/>
  <c r="H40" i="8"/>
  <c r="BV40" i="8"/>
  <c r="BV42" i="8"/>
  <c r="C42" i="8"/>
  <c r="C40" i="8"/>
  <c r="FT42" i="8"/>
  <c r="FT40" i="8"/>
  <c r="FO42" i="8"/>
  <c r="C72" i="19"/>
  <c r="E84" i="19"/>
  <c r="G84" i="19" s="1"/>
  <c r="C66" i="19"/>
  <c r="H66" i="19" s="1"/>
  <c r="C139" i="19"/>
  <c r="E142" i="19"/>
  <c r="G142" i="19" s="1"/>
  <c r="C179" i="19"/>
  <c r="F191" i="19"/>
  <c r="F9" i="19" s="1"/>
  <c r="C185" i="19"/>
  <c r="H185" i="19" s="1"/>
  <c r="E191" i="19"/>
  <c r="H179" i="19" l="1"/>
  <c r="C117" i="19"/>
  <c r="H117" i="19" s="1"/>
  <c r="H115" i="19"/>
  <c r="C84" i="19"/>
  <c r="H84" i="19" s="1"/>
  <c r="H72" i="19"/>
  <c r="C142" i="19"/>
  <c r="H142" i="19" s="1"/>
  <c r="H139" i="19"/>
  <c r="AQ7" i="20"/>
  <c r="H131" i="19"/>
  <c r="H22" i="19"/>
  <c r="C191" i="19"/>
  <c r="AM7" i="20"/>
  <c r="AN7" i="20"/>
  <c r="AP7" i="20"/>
  <c r="AO7" i="20"/>
  <c r="C35" i="19"/>
  <c r="C41" i="19"/>
  <c r="E49" i="19"/>
  <c r="AL7" i="20"/>
  <c r="AK7" i="20"/>
  <c r="AJ7" i="20"/>
  <c r="AI7" i="20"/>
  <c r="AH7" i="20"/>
  <c r="Y7" i="20"/>
  <c r="V7" i="20"/>
  <c r="W7" i="20"/>
  <c r="S7" i="20"/>
  <c r="U7" i="20"/>
  <c r="T7" i="20"/>
  <c r="AT7" i="20"/>
  <c r="AS7" i="20"/>
  <c r="AR7" i="20"/>
  <c r="AV7" i="20"/>
  <c r="AU7" i="20"/>
  <c r="BG7" i="20"/>
  <c r="BH7" i="20"/>
  <c r="BK7" i="20"/>
  <c r="BJ7" i="20"/>
  <c r="BI7" i="20"/>
  <c r="G191" i="19"/>
  <c r="Z7" i="20" l="1"/>
  <c r="AA7" i="20"/>
  <c r="AB7" i="20"/>
  <c r="X7" i="20"/>
  <c r="C49" i="19"/>
  <c r="N7" i="20" s="1"/>
  <c r="H41" i="19"/>
  <c r="M7" i="20"/>
  <c r="H35" i="19"/>
  <c r="BM7" i="20"/>
  <c r="H191" i="19"/>
  <c r="BL7" i="20"/>
  <c r="BO7" i="20"/>
  <c r="BN7" i="20"/>
  <c r="G49" i="19"/>
  <c r="E9" i="19"/>
  <c r="G9" i="19" s="1"/>
  <c r="K7" i="20"/>
  <c r="L7" i="20"/>
  <c r="J7" i="20"/>
  <c r="I7" i="20"/>
  <c r="O7" i="20"/>
  <c r="BF7" i="20"/>
  <c r="BC7" i="20"/>
  <c r="BE7" i="20"/>
  <c r="BD7" i="20"/>
  <c r="BB7" i="20"/>
  <c r="BP7" i="20"/>
  <c r="P7" i="20" l="1"/>
  <c r="C9" i="19"/>
  <c r="H9" i="19" s="1"/>
  <c r="Q7" i="20"/>
  <c r="H49" i="19"/>
  <c r="R7" i="20"/>
  <c r="BS7" i="20" l="1"/>
  <c r="BR7" i="20"/>
  <c r="BU7" i="20"/>
  <c r="BT7" i="20"/>
  <c r="BQ7" i="20"/>
</calcChain>
</file>

<file path=xl/sharedStrings.xml><?xml version="1.0" encoding="utf-8"?>
<sst xmlns="http://schemas.openxmlformats.org/spreadsheetml/2006/main" count="2046" uniqueCount="782">
  <si>
    <t>Enter the information requested in the yellow highlighted cells in Column B.  
Information entered here will automatically be entered in all applicable worksheets in this workbook.</t>
  </si>
  <si>
    <t>Workbook Set-up Information</t>
  </si>
  <si>
    <t>Alliance Behavioral Healthcare</t>
  </si>
  <si>
    <t>PROVIDER NAME: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</si>
  <si>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</si>
  <si>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</si>
  <si>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</si>
  <si>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</si>
  <si>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</si>
  <si>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</si>
  <si>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</si>
  <si>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</si>
  <si>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</si>
  <si>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</si>
  <si>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</si>
  <si>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</si>
  <si>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</si>
  <si>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</si>
  <si>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</si>
  <si>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</si>
  <si>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</si>
  <si>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</si>
  <si>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</si>
  <si>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</si>
  <si>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</si>
  <si>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</si>
  <si>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7.</t>
  </si>
  <si>
    <t>8.</t>
  </si>
  <si>
    <t>9.</t>
  </si>
  <si>
    <t>10.</t>
  </si>
  <si>
    <t>11.</t>
  </si>
  <si>
    <t>12.</t>
  </si>
  <si>
    <t>REVIEWER'S INITIALS:</t>
  </si>
  <si>
    <t>Total Met:</t>
  </si>
  <si>
    <t>% Met:</t>
  </si>
  <si>
    <t>Total Not Met:</t>
  </si>
  <si>
    <t>% Not Met:</t>
  </si>
  <si>
    <t>Total N/A</t>
  </si>
  <si>
    <t>Record</t>
  </si>
  <si>
    <t>Item #</t>
  </si>
  <si>
    <t>Questions:</t>
  </si>
  <si>
    <t># Met</t>
  </si>
  <si>
    <t># Not Met</t>
  </si>
  <si>
    <t>Include</t>
  </si>
  <si>
    <t>Results?</t>
  </si>
  <si>
    <t># Scorable Items</t>
  </si>
  <si>
    <t>% Met</t>
  </si>
  <si>
    <t># Scorable Records / Items</t>
  </si>
  <si>
    <t>LME-MCO</t>
  </si>
  <si>
    <t>This list used in the Workbook Set-Up worksheet LME-MCO drop-down box.</t>
  </si>
  <si>
    <t>Range Name = LME_MCO</t>
  </si>
  <si>
    <t>LME-MCOs</t>
  </si>
  <si>
    <t>Cardinal Innovations Healthcare Solutions</t>
  </si>
  <si>
    <t>CenterPoint Human Services</t>
  </si>
  <si>
    <t>EastPointe</t>
  </si>
  <si>
    <t>Partners Behavioral Health Management</t>
  </si>
  <si>
    <t>Sandhills Center</t>
  </si>
  <si>
    <t>Smoky Mountain Center</t>
  </si>
  <si>
    <t>The following Guidelines are in the above embedded PDF file. Double click the PDF icon to open it.</t>
  </si>
  <si>
    <t>Summary Results For All Items Reviewed</t>
  </si>
  <si>
    <t>ADMISSION DATE:</t>
  </si>
  <si>
    <t>CATEGORY:</t>
  </si>
  <si>
    <t>GENDER: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</si>
  <si>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</si>
  <si>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</si>
  <si>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</si>
  <si>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</si>
  <si>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</si>
  <si>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</si>
  <si>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</si>
  <si>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</si>
  <si>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</si>
  <si>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</si>
  <si>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</si>
  <si>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</si>
  <si>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</si>
  <si>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</si>
  <si>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</si>
  <si>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</si>
  <si>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</si>
  <si>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</si>
  <si>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</si>
  <si>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</si>
  <si>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</si>
  <si>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</si>
  <si>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</si>
  <si>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</si>
  <si>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</si>
  <si>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</si>
  <si>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</si>
  <si>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</si>
  <si>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</si>
  <si>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</si>
  <si>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</si>
  <si>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</si>
  <si>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</si>
  <si>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</si>
  <si>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</si>
  <si>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</si>
  <si>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</si>
  <si>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</si>
  <si>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</si>
  <si>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</si>
  <si>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</si>
  <si>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</si>
  <si>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</si>
  <si>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</si>
  <si>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</si>
  <si>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</si>
  <si>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</si>
  <si>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</si>
  <si>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</si>
  <si>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</si>
  <si>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</si>
  <si>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</si>
  <si>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</si>
  <si>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</si>
  <si>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</si>
  <si>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</si>
  <si>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</si>
  <si>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</si>
  <si>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</si>
  <si>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</si>
  <si>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</si>
  <si>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</si>
  <si>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</si>
  <si>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</si>
  <si>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</si>
  <si>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</si>
  <si>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</si>
  <si>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</si>
  <si>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</si>
  <si>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</si>
  <si>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</si>
  <si>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</si>
  <si>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</si>
  <si>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</si>
  <si>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</si>
  <si>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</si>
  <si>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</si>
  <si>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</si>
  <si>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</si>
  <si>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</si>
  <si>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</si>
  <si>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</si>
  <si>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</si>
  <si>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</si>
  <si>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</si>
  <si>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</si>
  <si>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</si>
  <si>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</si>
  <si>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</si>
  <si>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</si>
  <si>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</si>
  <si>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</si>
  <si>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</si>
  <si>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</si>
  <si>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</si>
  <si>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</si>
  <si>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</si>
  <si>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</si>
  <si>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</si>
  <si>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</si>
  <si>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</si>
  <si>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</si>
  <si>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</si>
  <si>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</si>
  <si>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</si>
  <si>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There is evidence of a TB screening included in the service record.</t>
  </si>
  <si>
    <t>If there was evidence of TB symptoms, there is documentation of a referral for follow-up services.</t>
  </si>
  <si>
    <t>There is specific language in the released documentation that prohibits re-disclosure.</t>
  </si>
  <si>
    <t>b. 3 month update</t>
  </si>
  <si>
    <t>c. 6 month update</t>
  </si>
  <si>
    <t>d. 12 month update</t>
  </si>
  <si>
    <t>e. Every 6 months thereafter</t>
  </si>
  <si>
    <t>NAME OF TEAM LEADER:</t>
  </si>
  <si>
    <t>LME-MCO:</t>
  </si>
  <si>
    <t>There is a written program description for pregnant women and women with dependent children that includes treating the family as a unit.</t>
  </si>
  <si>
    <t>There is a written program description for pregnant women and women with dependent children that makes provision for primary medical care and primary pediatric care services.</t>
  </si>
  <si>
    <t>There is a written program description for pregnant women and women with dependent children that provides or makes provision for therapeutic interventions for children in custody of women in treatment.</t>
  </si>
  <si>
    <t>There is a written program description for pregnant women and women with dependent children that provides sufficient case management and transportation to access services.</t>
  </si>
  <si>
    <t>There is evidence of priority admission provided to pregnant women who have a substance use diagnosis.</t>
  </si>
  <si>
    <t>There is evidence that this woman's primary medical care needs were addressed.</t>
  </si>
  <si>
    <t>There is evidence that this woman's child (ren)'s primary pediatric care needs were addressed.</t>
  </si>
  <si>
    <t>There is evidence that this woman received gender specific treatment.</t>
  </si>
  <si>
    <t>There is evidence that this woman's child (ren)'s therapeutic needs were addressed.</t>
  </si>
  <si>
    <t>There is evidence that this woman's need for case management services was assessed and delivered, if needed.</t>
  </si>
  <si>
    <t>There is evidence this woman's need for child care services (in order to participate in substance abuse services) was assessed.</t>
  </si>
  <si>
    <t>There is a signed copy of the Memorandum of Agreement between the NC CASAWORKS for Families Residential Program and the county department of social services in which the program is located.</t>
  </si>
  <si>
    <t>There is a current list of the NC CASAWORKS for Families Residential Program Project Advisory Group members.</t>
  </si>
  <si>
    <t>There is evidence of the Advisory Group meeting at least once in the current fiscal year.</t>
  </si>
  <si>
    <r>
      <t xml:space="preserve">There is evidence that the </t>
    </r>
    <r>
      <rPr>
        <b/>
        <sz val="10"/>
        <rFont val="Arial Narrow"/>
        <family val="2"/>
      </rPr>
      <t>Substance Abuse Treatment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</si>
  <si>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Job Readiness Training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</si>
  <si>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Case Management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</si>
  <si>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Parenting Skills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</si>
  <si>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Mental Health Interventions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</si>
  <si>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Transportation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</si>
  <si>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Care elements</t>
    </r>
    <r>
      <rPr>
        <sz val="10"/>
        <rFont val="Arial Narrow"/>
        <family val="2"/>
      </rPr>
      <t xml:space="preserve"> of the CASAWORKS for Families Model have been implemented, contracted for and/or a current Memorandum of Agreement is in place.</t>
    </r>
  </si>
  <si>
    <t>a. Initial Assessment</t>
  </si>
  <si>
    <t>There is evidence that a NC TOPPS was completed within the required timeframes.</t>
  </si>
  <si>
    <t>There is evidence that all children in the residence are 11 years of age or under.</t>
  </si>
  <si>
    <t>There is evidence that a Person Centered Plan (PCP) was initiated upon admission to the program.</t>
  </si>
  <si>
    <t>Each Memorandum of Agreement contains the intent of the MOA.</t>
  </si>
  <si>
    <t>Each Memorandum of Agreement contains responsibilities of each agency (individual and joint).</t>
  </si>
  <si>
    <t>Each Memorandum of Agreement contains signatures of the Director of each agency.</t>
  </si>
  <si>
    <t>Each Memorandum of Agreement contains the effective date.</t>
  </si>
  <si>
    <t>There is evidence that the Memorandum of Agreement has been reviewed within the last 12 months prior to the monitoring date (at a minimum).</t>
  </si>
  <si>
    <t>There is evidence that the woman is at least 18 years of age.</t>
  </si>
  <si>
    <t>The release of information meets all the requirements for a valid release.</t>
  </si>
  <si>
    <t>COMMUNITY MENTAL HEATLH SERVICES BLOCK GRANT (CMHSBG) PROGRAM MONITORING</t>
  </si>
  <si>
    <t>DMH/DD/SAS Block Grant Review Overall Summary of Results</t>
  </si>
  <si>
    <t>Guidelines for the Block Grant Monitoring Tools</t>
  </si>
  <si>
    <r>
      <t xml:space="preserve">Infected with HIV, TB, Hepatitis B, C, or D and meets ICD-9 criteria for a substance-related disorder </t>
    </r>
    <r>
      <rPr>
        <b/>
        <sz val="10"/>
        <rFont val="Arial Narrow"/>
        <family val="2"/>
      </rPr>
      <t>OR</t>
    </r>
  </si>
  <si>
    <t>Is seeking custody of a child under 18</t>
  </si>
  <si>
    <r>
      <t xml:space="preserve">Adult woman 18 and over </t>
    </r>
    <r>
      <rPr>
        <b/>
        <sz val="10"/>
        <rFont val="Arial Narrow"/>
        <family val="2"/>
      </rPr>
      <t>AND</t>
    </r>
  </si>
  <si>
    <r>
      <t xml:space="preserve">Currently pregnant </t>
    </r>
    <r>
      <rPr>
        <b/>
        <sz val="10"/>
        <rFont val="Arial Narrow"/>
        <family val="2"/>
      </rPr>
      <t>OR</t>
    </r>
  </si>
  <si>
    <r>
      <t xml:space="preserve">Have dependent children under 18 </t>
    </r>
    <r>
      <rPr>
        <b/>
        <sz val="10"/>
        <rFont val="Arial Narrow"/>
        <family val="2"/>
      </rPr>
      <t>OR</t>
    </r>
  </si>
  <si>
    <t>There is evidence of timely admission or referral to appropriate services.</t>
  </si>
  <si>
    <t>If this woman was pregnant when assessed for services, there is evidence of timely admission or referral to appropriate services.</t>
  </si>
  <si>
    <t>DMH/DD/SAS Block Grant Monitoring Tools Summary Results</t>
  </si>
  <si>
    <t>There is evidence that this individual has a principle or primary diagnosis of Serious Mental Illness (SMI) (adults) or Severe Emotional Disturbance (SED) (children).</t>
  </si>
  <si>
    <t>Adult Treatment Engage and Recovery (ASTER)</t>
  </si>
  <si>
    <t>Adult SA Women (ASWOM)</t>
  </si>
  <si>
    <t>Begin Review Date</t>
  </si>
  <si>
    <t>End Review Date</t>
  </si>
  <si>
    <t># Scorable Items &amp; Records</t>
  </si>
  <si>
    <t># ScorableRecords</t>
  </si>
  <si>
    <t># Scorable Records</t>
  </si>
  <si>
    <t>SAPTBG FUNDS INDIVIDUAL</t>
  </si>
  <si>
    <t>PROVIDER:</t>
  </si>
  <si>
    <t>Barbara Flood</t>
  </si>
  <si>
    <t>Kim Moss</t>
  </si>
  <si>
    <t>NAME OF REVIEWER #6:</t>
  </si>
  <si>
    <t>NAME OF REVIEWER #7:</t>
  </si>
  <si>
    <t>NAME OF REVIEWER #8:</t>
  </si>
  <si>
    <t>NONPROFIT:</t>
  </si>
  <si>
    <t>SAPTBG FUNDS PROGRAM MONITORING SUBSTANCE USE DISORDER/IV</t>
  </si>
  <si>
    <t>SAPTBG FUNDS SUBSTANCE USE DISORDER/IV INDIVIDUAL</t>
  </si>
  <si>
    <t>There is evidence that the American Society of Addiction Medicine Criteria (ASAM) was completed during the admissions process.</t>
  </si>
  <si>
    <t>SAPTBG FUNDS WSAF PROGRAM MONITORING</t>
  </si>
  <si>
    <t>There is a written program description for pregnant women  and women with dependent children that provides gender specific substance use disorder treatment.</t>
  </si>
  <si>
    <t>There is evidence that the LME-MCO contracted with the provider for these services.</t>
  </si>
  <si>
    <t>The LME-MCO has notified/informed the contract provider of the Block Grant requirements for the services provided.</t>
  </si>
  <si>
    <t>SAPTBG FUNDS WSAF MONITORING INDIVIDUAL</t>
  </si>
  <si>
    <t>There is evidence that the American Society of Addiction Medicine Patient Criteria (ASAM) was completed during the admissions process.</t>
  </si>
  <si>
    <t xml:space="preserve"> NC SAPTBG FUNDS CASAWORKS FOR FAMILIES RESIDENTIAL INITIATIVE PROGRAM MONITORING</t>
  </si>
  <si>
    <t>DUNS #:</t>
  </si>
  <si>
    <t>There is evidence that the LME-MCO contracted with this provider(s) to provide these services.</t>
  </si>
  <si>
    <t>NC SAPTBG CASAWORKS FOR FAMILIES RESIDENTIAL INITIATIVE INDIVIDUAL SPECIFIC MONITORING</t>
  </si>
  <si>
    <t>There is evidence that the woman has a principal or primary DSM IV-TR (or its successors) diagnosis of substance use disorder.</t>
  </si>
  <si>
    <t xml:space="preserve">NONPROFIT:      </t>
  </si>
  <si>
    <t>There is a signed copy of the Memorandum of Agreement between the LME-MCO and/or Contract Provider and the county department of social services for each county in the LME-MCO’s catchment area.</t>
  </si>
  <si>
    <t>SAPTBG FUNDS WORK FIRST/CPS INITIATIVE PROGRAM MONITORING</t>
  </si>
  <si>
    <t>SAPTBG FUNDS WORK FIRST/CPS INITIATIVE INDIVIDUAL SPECIFIC MONITORING</t>
  </si>
  <si>
    <t>There is evidence of an active outreach program directed towards individuals with a Substance Use Disorder who use drugs intravenously.</t>
  </si>
  <si>
    <t xml:space="preserve">There is evidence of priority admission provided to individuals with a Substance Use Disorder who use drugs intravenously. </t>
  </si>
  <si>
    <t xml:space="preserve">There is evidence the LME-MCO contracted with the provider(s) for these services.  </t>
  </si>
  <si>
    <t>There is evidence the LME-MCO notified/informed the provider of the block grant requirements for the services provided.</t>
  </si>
  <si>
    <t>The LME-MCO and their contract providers have a system in place to prevent inappropriate disclosure of individual records.</t>
  </si>
  <si>
    <t>There is evidence that this individual meets the requirements of the designated benefit plan.</t>
  </si>
  <si>
    <t>There is evidence that this individual meets the requirements of the designated benefit plan (ASWOM).</t>
  </si>
  <si>
    <r>
      <t xml:space="preserve">Primary substance use disorder covered in the Benefit Plan Diagnosis Array </t>
    </r>
    <r>
      <rPr>
        <b/>
        <sz val="10"/>
        <rFont val="Arial Narrow"/>
        <family val="2"/>
      </rPr>
      <t>AND one of the following:</t>
    </r>
  </si>
  <si>
    <r>
      <t xml:space="preserve">Adults 18 or older Primary Substance Use Disorder covered in the Benefit Plan Diagnosis Array </t>
    </r>
    <r>
      <rPr>
        <b/>
        <sz val="10"/>
        <rFont val="Arial Narrow"/>
        <family val="2"/>
      </rPr>
      <t>AND one of the following:</t>
    </r>
  </si>
  <si>
    <r>
      <t xml:space="preserve">Currently or in past 30 days injecting a drug under the skin, into the muscle, or into the vein for non-medical reasons </t>
    </r>
    <r>
      <rPr>
        <b/>
        <sz val="10"/>
        <rFont val="Arial Narrow"/>
        <family val="2"/>
      </rPr>
      <t>OR</t>
    </r>
  </si>
  <si>
    <t>Meets criteria for severe opioid use disorder, at least one year before admission and who are enrolled in a opioid treatment program.</t>
  </si>
  <si>
    <t>Block Grant Review Overall Results</t>
  </si>
  <si>
    <t>Injecting Drug User/ Communicable Disease (ASCDR)</t>
  </si>
  <si>
    <r>
      <t xml:space="preserve">Adults 18 and over with a primary substance use disorder covered in the Benefit Plan Diagnosis Array </t>
    </r>
    <r>
      <rPr>
        <b/>
        <sz val="10"/>
        <rFont val="Arial Narrow"/>
        <family val="2"/>
      </rPr>
      <t>AND</t>
    </r>
  </si>
  <si>
    <t>who would benefit from assessment, initiation, engagement, treatment, continuity of treatment services, and/or supports for relapse prevention and recovery stability.</t>
  </si>
  <si>
    <t>Child with SA Diagnosis (CSSAD)
Ages 3-17</t>
  </si>
  <si>
    <t>would benefit from assessment, initiation, engagement, treatment, continuity of treatment services, and/or supports for relapse prevention and recovery stability.</t>
  </si>
  <si>
    <r>
      <t xml:space="preserve">Have a primary substance use disorder which is in the Benefit Plan Diagnosis Array </t>
    </r>
    <r>
      <rPr>
        <b/>
        <sz val="10"/>
        <rFont val="Arial Narrow"/>
        <family val="2"/>
      </rPr>
      <t>AND</t>
    </r>
  </si>
  <si>
    <t>SAPTBG Funds Individual Eligibility Checklist</t>
  </si>
  <si>
    <r>
      <t xml:space="preserve">This worksheet is used to evaluate item 1 on the SAPTBG Funds Individual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</si>
  <si>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CMHSBG PROGRAM MONITORING</t>
  </si>
  <si>
    <t>CMHSBG INDIVIDUAL MONITORING</t>
  </si>
  <si>
    <t>Total</t>
  </si>
  <si>
    <t>Met</t>
  </si>
  <si>
    <t>Not Met</t>
  </si>
  <si>
    <t>N/A</t>
  </si>
  <si>
    <t>Range Name =Answers</t>
  </si>
  <si>
    <t>Answers</t>
  </si>
  <si>
    <t>NO</t>
  </si>
  <si>
    <t>YES</t>
  </si>
  <si>
    <t>Range Name =YES</t>
  </si>
  <si>
    <t>21ST ReEntry Judicial Services</t>
  </si>
  <si>
    <t>Cumberland County Communicare</t>
  </si>
  <si>
    <t>Exchange Families</t>
  </si>
  <si>
    <t>Insight Human Services</t>
  </si>
  <si>
    <t>POE Center</t>
  </si>
  <si>
    <t>Southlight</t>
  </si>
  <si>
    <t>Alcohol and Drug Services</t>
  </si>
  <si>
    <t>Anuvia</t>
  </si>
  <si>
    <t>Center For Prevention Services</t>
  </si>
  <si>
    <t>Community Choices, Inc</t>
  </si>
  <si>
    <t>Essential Skills</t>
  </si>
  <si>
    <t>4-H Youth Services</t>
  </si>
  <si>
    <t>PORT Human Services</t>
  </si>
  <si>
    <t>Robeson Healthcare Corporation</t>
  </si>
  <si>
    <t>Wilson Families In Action</t>
  </si>
  <si>
    <t>ARP/RHA</t>
  </si>
  <si>
    <t>Burke Council on Alcoholism and Chemical Dependency</t>
  </si>
  <si>
    <t>Cancer Services</t>
  </si>
  <si>
    <t>Cleveland County Health Dept.</t>
  </si>
  <si>
    <t>Cognitive Connection</t>
  </si>
  <si>
    <t>Communities in Schools</t>
  </si>
  <si>
    <t>Chidren's Home Society</t>
  </si>
  <si>
    <t>Mountain Projects</t>
  </si>
  <si>
    <t>Western Youth Network</t>
  </si>
  <si>
    <t>Coastal Horizons Center</t>
  </si>
  <si>
    <t>Community Prevention Services</t>
  </si>
  <si>
    <t>The Power of U,Inc</t>
  </si>
  <si>
    <t>Range Name =Providers</t>
  </si>
  <si>
    <t>Providers</t>
  </si>
  <si>
    <t>Range Name =Curr</t>
  </si>
  <si>
    <t>Curriculum</t>
  </si>
  <si>
    <t>Active Parenting of Teens</t>
  </si>
  <si>
    <t>All Stars Jr.</t>
  </si>
  <si>
    <t>Children in the Middle</t>
  </si>
  <si>
    <t>Early Risers</t>
  </si>
  <si>
    <t>Guiding Good Choices</t>
  </si>
  <si>
    <t>HALO (Healthy Alternatives for Little Ones)</t>
  </si>
  <si>
    <t>Hip Hop 2 Prevent HIV/Substance Abuse</t>
  </si>
  <si>
    <t>Keepin’ it REAL</t>
  </si>
  <si>
    <t>Media Detective</t>
  </si>
  <si>
    <t>Media Ready</t>
  </si>
  <si>
    <t>Nurturing Parenting Programs</t>
  </si>
  <si>
    <t>Positive Action</t>
  </si>
  <si>
    <t>Prime for Life</t>
  </si>
  <si>
    <t>Project Northland</t>
  </si>
  <si>
    <t>Project Success</t>
  </si>
  <si>
    <t>Project Towards No Drug Abuse (TND)</t>
  </si>
  <si>
    <t>Project Venture</t>
  </si>
  <si>
    <t>Reconnecting Youth</t>
  </si>
  <si>
    <t>Safe Dates</t>
  </si>
  <si>
    <t>Storytelling for Empowerment</t>
  </si>
  <si>
    <t>Strengthening Families 6-11</t>
  </si>
  <si>
    <t>Strengthening Families Program, For Parents and Youth 10-14</t>
  </si>
  <si>
    <t>Systematic Training for Effective Parenting (STEP)</t>
  </si>
  <si>
    <t>Too Good for Drugs</t>
  </si>
  <si>
    <t>Unique You (Formerly Known as I’m Special)</t>
  </si>
  <si>
    <t>All Stars Core Booster</t>
  </si>
  <si>
    <t>Range Name =ChildSA</t>
  </si>
  <si>
    <t>ChildSA</t>
  </si>
  <si>
    <t>Selective</t>
  </si>
  <si>
    <t>Indicated</t>
  </si>
  <si>
    <r>
      <t xml:space="preserve">This worksheet is used to evaluate item 1 on the SAPTBG Record Review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</si>
  <si>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SAPTBG - WORK FIRST RECORD REVIEW</t>
  </si>
  <si>
    <t>COMMUNITY MENTAL HEALTH SERVICES BLOCK GRANT RECORD REVIEW</t>
  </si>
  <si>
    <t>The agency has established a policy and implemented strategies that promote a drug-free workplace.</t>
  </si>
  <si>
    <t xml:space="preserve">The record contains a signed release of information that is time-limited (no more than 12 months) and contains all the other required elements for the release of information, including a clear reference to the specific information to be released. </t>
  </si>
  <si>
    <t>SAPTBG - CASAWORKS RECORD REVIEW</t>
  </si>
  <si>
    <t>There is evidence of an active outreach program directed towards pregnant women and women with dependent children who are involved in substance use.</t>
  </si>
  <si>
    <t>The agency has established and implemented strategies that promote a drug-free workplace.</t>
  </si>
  <si>
    <t>There is evidence that this woman's child (ren)'s therapeutic needs were addressed</t>
  </si>
  <si>
    <t>There is evidence this woman's need for child care services (in order to participate in substance use services) was assessed.</t>
  </si>
  <si>
    <t>There is evidence that the Economic Self-Sufficiency Plan (ESSP)  (or PCP, if ESSP is not used) is reviewed on at least a monthly basis.</t>
  </si>
  <si>
    <t>There is evidence of a signed release of information between the county department of social services and the NC CASAWORKS for Families Residential Program, to communicate the person's treatment services.</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</si>
  <si>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</si>
  <si>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</si>
  <si>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</si>
  <si>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</si>
  <si>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</si>
  <si>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</si>
  <si>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</si>
  <si>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signature of the  service recipient or the service recipient’s legally responsible person</t>
  </si>
  <si>
    <t>The date the consent is signed.</t>
  </si>
  <si>
    <t>a.</t>
  </si>
  <si>
    <t>b.</t>
  </si>
  <si>
    <t>c.</t>
  </si>
  <si>
    <t>d.</t>
  </si>
  <si>
    <t>e.</t>
  </si>
  <si>
    <t>f.</t>
  </si>
  <si>
    <t>g.</t>
  </si>
  <si>
    <t>h.</t>
  </si>
  <si>
    <t>i.</t>
  </si>
  <si>
    <t xml:space="preserve">There is evidence that this individual meets the requirements of the designated benefit plan (ASWOM).   </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</si>
  <si>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</si>
  <si>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</si>
  <si>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</si>
  <si>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</si>
  <si>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</si>
  <si>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</si>
  <si>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</si>
  <si>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SAPTBG - IV USER RECORD REVIEW</t>
  </si>
  <si>
    <t xml:space="preserve">There is evidence that this individual meets the requirements of the designated benefit plan. </t>
  </si>
  <si>
    <t>There is evidence that the Substance Abuse Treatment elements of the CASAWORKS for Families Model have been implemented, contracted for and/or a current Memorandum of Agreement is in place.</t>
  </si>
  <si>
    <t>There is evidence that the Job Readiness Training elements of the CASAWORKS for Families Model have been implemented, contracted for and/or a current Memorandum of Agreement is in place..</t>
  </si>
  <si>
    <t>There is evidence that the Case Management elements of the CASAWORKS for Families Model have been implemented, contracted for and/or a current Memorandum of Agreement is in place.</t>
  </si>
  <si>
    <t>There is evidence that the Parenting Skills elements of the CASAWORKS for Families Model have been implemented, contracted for and/or a current Memorandum of Agreement is in place.</t>
  </si>
  <si>
    <t>There is evidence that the Child Mental Health Interventions elements of the CASAWORKS for Families Model have been implemented, contracted for and/or a current Memorandum of Agreement is in place.</t>
  </si>
  <si>
    <t>There is evidence that the Transportation elements of the CASAWORKS for Families Model have been implemented, contracted for and/or a current Memorandum of Agreement is in place.</t>
  </si>
  <si>
    <t>There is evidence that the Child Care elements of the CASAWORKS for Families Model have been implemented, contracted for and/or a current Memorandum of Agreement is in place.</t>
  </si>
  <si>
    <t>COMMUNITY MENTAL HEATLH SERVICES BLOCK GRANT (CMHSBG) RECORD REVIEW</t>
  </si>
  <si>
    <t>Cynthia Coe</t>
  </si>
  <si>
    <t>Tanya Thacker</t>
  </si>
  <si>
    <t>COMMUNITY MENTAL HEALTH SERVICES BLOCK GRANT PROGRAM MONITORING</t>
  </si>
  <si>
    <t>SABTBG - WORK FIRST PROGRAM MONITORING</t>
  </si>
  <si>
    <t>SAPTBG - CASAWORKS PROGRAM MONITORING</t>
  </si>
  <si>
    <t>SAPTBG - WOMEN'S SET-ASIDE FUNDING RECORD REVIEW</t>
  </si>
  <si>
    <t>SAPTBG - WOMEN'S SET-ASIDE FUNDING PROGRAM MONITORING</t>
  </si>
  <si>
    <t>SAPTBG - RECORD REVIEW</t>
  </si>
  <si>
    <t>SAPTBG - IV DRUG PROGRAM MONITORING</t>
  </si>
  <si>
    <t xml:space="preserve"> SAPTBG - CASAWORKS PROGRAM MONITORING</t>
  </si>
  <si>
    <t>SAPTBG - WORK FIRST PROGRAM MONITORING</t>
  </si>
  <si>
    <t>SAPTBG - Record Review</t>
  </si>
  <si>
    <t xml:space="preserve">SAPTBG – Prevention Program Monitoring/SAPTBG - Prevention Record Review
</t>
  </si>
  <si>
    <t xml:space="preserve">SAPTBG – IV Drug Program Monitoring 
</t>
  </si>
  <si>
    <t xml:space="preserve">SAPTBG - IV User Record Review
</t>
  </si>
  <si>
    <t xml:space="preserve">SAPTBG - Women’s Set-Aside Funding Program Monitoring
</t>
  </si>
  <si>
    <t xml:space="preserve">SAPTBG - Women's Set-Aside Funding Record Review
</t>
  </si>
  <si>
    <t xml:space="preserve">SAPTBG - CASAWORKS Program Monitoring
</t>
  </si>
  <si>
    <t xml:space="preserve">SAPTBG - CASAWORKS Record Review
</t>
  </si>
  <si>
    <t xml:space="preserve">SAPTBG - WORK FIRST Program Monitoring
</t>
  </si>
  <si>
    <t xml:space="preserve">SAPTBG - WORK FIRST Record Review
</t>
  </si>
  <si>
    <t xml:space="preserve">Community Mental Health Services Block Grant (CMHSBG) Program Monitoring
</t>
  </si>
  <si>
    <t xml:space="preserve">Community Mental Health Services Block Grant (CMHSBG) Record Review
</t>
  </si>
  <si>
    <t xml:space="preserve">SAPTBG - Record Review
</t>
  </si>
  <si>
    <t>Adult</t>
  </si>
  <si>
    <t>Male</t>
  </si>
  <si>
    <t>Female</t>
  </si>
  <si>
    <t>Range Name =Category</t>
  </si>
  <si>
    <t>Category</t>
  </si>
  <si>
    <t>Child</t>
  </si>
  <si>
    <t>Range Name =Gender</t>
  </si>
  <si>
    <t>Gender</t>
  </si>
  <si>
    <t>CMHBG</t>
  </si>
  <si>
    <t>Range Name =SAPTBG</t>
  </si>
  <si>
    <t>SAPTBG</t>
  </si>
  <si>
    <t>Range Name =WSAF</t>
  </si>
  <si>
    <t>WORK FIRST</t>
  </si>
  <si>
    <t>Johnston County Department of Social Services</t>
  </si>
  <si>
    <t>Freedom House Recovery Center</t>
  </si>
  <si>
    <t>Cumberland County DSS</t>
  </si>
  <si>
    <t>Range Name =CASAWORKS</t>
  </si>
  <si>
    <t>CASAWORKS</t>
  </si>
  <si>
    <t>CASCADE</t>
  </si>
  <si>
    <t>Kinton Court</t>
  </si>
  <si>
    <t>JJSAMPH</t>
  </si>
  <si>
    <t>Access Family Services</t>
  </si>
  <si>
    <t>Alexander Youth Network</t>
  </si>
  <si>
    <t>B &amp; D Behavioral Health Services</t>
  </si>
  <si>
    <t>Carolina Outreach</t>
  </si>
  <si>
    <t>Cumberland Communicare</t>
  </si>
  <si>
    <t>Easter Seals MST</t>
  </si>
  <si>
    <t>Fellowship Health Resources</t>
  </si>
  <si>
    <t>Haven House, Inc.</t>
  </si>
  <si>
    <t>Hope Services, LLC</t>
  </si>
  <si>
    <t>Pinnacle Family Services</t>
  </si>
  <si>
    <t>Triangle Family Services</t>
  </si>
  <si>
    <t>Turning Point Family Care</t>
  </si>
  <si>
    <t>Visions Counseling Studio, PLLC</t>
  </si>
  <si>
    <t>Youth Extensions</t>
  </si>
  <si>
    <t>Youth Villages</t>
  </si>
  <si>
    <t>Range Name =SAPTBG IV</t>
  </si>
  <si>
    <t>SAPTBG IV</t>
  </si>
  <si>
    <t>Sims Consulting &amp; Clinical Services</t>
  </si>
  <si>
    <t>Anuvia Prevention and Recovery Center</t>
  </si>
  <si>
    <t>RHA-Alamance/Caswell</t>
  </si>
  <si>
    <t xml:space="preserve">Daymark </t>
  </si>
  <si>
    <t xml:space="preserve">UNC Horizon's INC  </t>
  </si>
  <si>
    <t>CASCADE/Community Choices</t>
  </si>
  <si>
    <t>Amethyst Counseling and Treatment</t>
  </si>
  <si>
    <t>Center for Behavioral Healthcare</t>
  </si>
  <si>
    <t>Children’s Hope Alliance</t>
  </si>
  <si>
    <t>Daymark Recovery Services Inc.</t>
  </si>
  <si>
    <t>Faith in Families Solutions CSA</t>
  </si>
  <si>
    <t>Family Services of Davidson</t>
  </si>
  <si>
    <t>Freedom House</t>
  </si>
  <si>
    <t>Institute for Family Centered Services</t>
  </si>
  <si>
    <t>Monarch</t>
  </si>
  <si>
    <t>NC Mentor</t>
  </si>
  <si>
    <t>RHA</t>
  </si>
  <si>
    <t>Securing Resources for Consumers</t>
  </si>
  <si>
    <t>Serenity Counseling and Resource Center</t>
  </si>
  <si>
    <t>Sims Consulting and Clinical Services</t>
  </si>
  <si>
    <t>Turning Point Family Services</t>
  </si>
  <si>
    <t>Vision Behavioral Health Services</t>
  </si>
  <si>
    <t>Range Name =workfirst</t>
  </si>
  <si>
    <t>Rockingham County Department of Social Services</t>
  </si>
  <si>
    <t>Community Choices, WISH Program</t>
  </si>
  <si>
    <t xml:space="preserve">The Children's Home </t>
  </si>
  <si>
    <t>Advantage Behavioral Health</t>
  </si>
  <si>
    <t>CFAC*</t>
  </si>
  <si>
    <t>Coastal Horizons</t>
  </si>
  <si>
    <t>Family First Support Center</t>
  </si>
  <si>
    <t>New Dimensions Group</t>
  </si>
  <si>
    <t>Pride in NC</t>
  </si>
  <si>
    <t>Primary Health Choice</t>
  </si>
  <si>
    <t>Waynesboro Family Clinic</t>
  </si>
  <si>
    <t>Waynesboro Family Clinic, P.A.</t>
  </si>
  <si>
    <t>Tar Heel Human Services-Mental Health Division, Inc.</t>
  </si>
  <si>
    <t>SIMPSON</t>
  </si>
  <si>
    <t>Burke Recovery</t>
  </si>
  <si>
    <t>Phoenix Counseling Center - Gaston</t>
  </si>
  <si>
    <t>Cognitive Connection Corporation (CCC)</t>
  </si>
  <si>
    <t>Alexander Youth Network (detention)</t>
  </si>
  <si>
    <t>Barium Springs Home for Children</t>
  </si>
  <si>
    <t>Support Incorporated</t>
  </si>
  <si>
    <t>Alcohol and Drug Services*</t>
  </si>
  <si>
    <t>Amethyst</t>
  </si>
  <si>
    <t>Carter’s Circle of Care</t>
  </si>
  <si>
    <t>NAMI*</t>
  </si>
  <si>
    <t>Sandhills Behavioral Center</t>
  </si>
  <si>
    <t>Trinity Services</t>
  </si>
  <si>
    <t>Youth Focus</t>
  </si>
  <si>
    <t>Crystal Lake</t>
  </si>
  <si>
    <t>Cambridge Place</t>
  </si>
  <si>
    <t>Guilford Department of Health and Human Services</t>
  </si>
  <si>
    <t>PRI Counseling Services</t>
  </si>
  <si>
    <t xml:space="preserve">Daymark Recovery Services </t>
  </si>
  <si>
    <t>Barium Springs/Children's Hope Alliance</t>
  </si>
  <si>
    <t>Family Preservation Services</t>
  </si>
  <si>
    <t>Jackson County Psychological/Meridian Behavioral Health</t>
  </si>
  <si>
    <t>Swain Recovery</t>
  </si>
  <si>
    <t>Uplift Foundation/Power of U</t>
  </si>
  <si>
    <t>The Village</t>
  </si>
  <si>
    <t>Community Prevention Services, Inc.</t>
  </si>
  <si>
    <t>The Power of U</t>
  </si>
  <si>
    <t>Robeson Health Care Corporation</t>
  </si>
  <si>
    <t>WSAF</t>
  </si>
  <si>
    <t>NAME OF REVIEWER #9:</t>
  </si>
  <si>
    <t>Trillium</t>
  </si>
  <si>
    <t xml:space="preserve">There is evidence that the individual had an ASAM level of 3.5 or 3.1. </t>
  </si>
  <si>
    <t xml:space="preserve">There is evidence that this individual meets the requirements of the designated benefit plan.  </t>
  </si>
  <si>
    <t xml:space="preserve">The individual has a principal diagnosis of a mental, behavioral or emotional disorder such as major depression, schizophrenia, bipolar disorder, etc. </t>
  </si>
  <si>
    <t>The youth or adolescent has a principal diagnosis of a mental, behavioral or emotional disorder.</t>
  </si>
  <si>
    <t>The disorder substantially interferes with or limits one or more major life activities.</t>
  </si>
  <si>
    <t>The individual is age 18 or older.</t>
  </si>
  <si>
    <t>The youth or adolescent is up to age 18.</t>
  </si>
  <si>
    <r>
      <rPr>
        <b/>
        <sz val="10"/>
        <rFont val="Arial Narrow"/>
        <family val="2"/>
      </rPr>
      <t>a.</t>
    </r>
    <r>
      <rPr>
        <sz val="10"/>
        <rFont val="Arial Narrow"/>
        <family val="2"/>
      </rPr>
      <t xml:space="preserve"> The service recipient’s name.</t>
    </r>
  </si>
  <si>
    <r>
      <rPr>
        <b/>
        <sz val="10"/>
        <rFont val="Arial Narrow"/>
        <family val="2"/>
      </rPr>
      <t>b</t>
    </r>
    <r>
      <rPr>
        <sz val="10"/>
        <rFont val="Arial Narrow"/>
        <family val="2"/>
      </rPr>
      <t>. The name of the facility releasing the information.</t>
    </r>
  </si>
  <si>
    <r>
      <rPr>
        <b/>
        <sz val="10"/>
        <rFont val="Arial Narrow"/>
        <family val="2"/>
      </rPr>
      <t>c</t>
    </r>
    <r>
      <rPr>
        <sz val="10"/>
        <rFont val="Arial Narrow"/>
        <family val="2"/>
      </rPr>
      <t>.The name of the individual or individuals, agency or agencies to whom information is being released.</t>
    </r>
  </si>
  <si>
    <r>
      <rPr>
        <b/>
        <sz val="10"/>
        <rFont val="Arial Narrow"/>
        <family val="2"/>
      </rPr>
      <t>d</t>
    </r>
    <r>
      <rPr>
        <sz val="10"/>
        <rFont val="Arial Narrow"/>
        <family val="2"/>
      </rPr>
      <t>.The information to be released.</t>
    </r>
  </si>
  <si>
    <r>
      <rPr>
        <b/>
        <sz val="10"/>
        <rFont val="Arial Narrow"/>
        <family val="2"/>
      </rPr>
      <t>e.</t>
    </r>
    <r>
      <rPr>
        <sz val="10"/>
        <rFont val="Arial Narrow"/>
        <family val="2"/>
      </rPr>
      <t>The purpose for the release.</t>
    </r>
  </si>
  <si>
    <r>
      <rPr>
        <b/>
        <sz val="10"/>
        <rFont val="Arial Narrow"/>
        <family val="2"/>
      </rPr>
      <t>f.</t>
    </r>
    <r>
      <rPr>
        <sz val="10"/>
        <rFont val="Arial Narrow"/>
        <family val="2"/>
      </rPr>
      <t xml:space="preserve"> The length of time the consent is valid.</t>
    </r>
  </si>
  <si>
    <r>
      <rPr>
        <b/>
        <sz val="10"/>
        <rFont val="Arial Narrow"/>
        <family val="2"/>
      </rPr>
      <t>g</t>
    </r>
    <r>
      <rPr>
        <sz val="10"/>
        <rFont val="Arial Narrow"/>
        <family val="2"/>
      </rPr>
      <t>. A statement that the consent is subject to revocation at any time except to the extent that action has been taken in reliance on the consent.</t>
    </r>
  </si>
  <si>
    <r>
      <rPr>
        <b/>
        <sz val="10"/>
        <rFont val="Arial Narrow"/>
        <family val="2"/>
      </rPr>
      <t>h</t>
    </r>
    <r>
      <rPr>
        <sz val="10"/>
        <rFont val="Arial Narrow"/>
        <family val="2"/>
      </rPr>
      <t>.The signature of the  service recipient or the service recipient’s legally responsible person.</t>
    </r>
  </si>
  <si>
    <r>
      <rPr>
        <b/>
        <sz val="10"/>
        <rFont val="Arial Narrow"/>
        <family val="2"/>
      </rPr>
      <t>i.</t>
    </r>
    <r>
      <rPr>
        <sz val="10"/>
        <rFont val="Arial Narrow"/>
        <family val="2"/>
      </rPr>
      <t xml:space="preserve"> The date the consent is signed.</t>
    </r>
  </si>
  <si>
    <r>
      <rPr>
        <b/>
        <sz val="10"/>
        <rFont val="Arial Narrow"/>
        <family val="2"/>
      </rPr>
      <t>a.</t>
    </r>
    <r>
      <rPr>
        <sz val="10"/>
        <rFont val="Arial Narrow"/>
        <family val="2"/>
      </rPr>
      <t xml:space="preserve"> Initial Assessment</t>
    </r>
  </si>
  <si>
    <r>
      <rPr>
        <b/>
        <sz val="10"/>
        <rFont val="Arial Narrow"/>
        <family val="2"/>
      </rPr>
      <t>b.</t>
    </r>
    <r>
      <rPr>
        <sz val="10"/>
        <rFont val="Arial Narrow"/>
        <family val="2"/>
      </rPr>
      <t xml:space="preserve"> 3 month update</t>
    </r>
  </si>
  <si>
    <r>
      <rPr>
        <b/>
        <sz val="10"/>
        <rFont val="Arial Narrow"/>
        <family val="2"/>
      </rPr>
      <t>c</t>
    </r>
    <r>
      <rPr>
        <sz val="10"/>
        <rFont val="Arial Narrow"/>
        <family val="2"/>
      </rPr>
      <t>. 6 month update</t>
    </r>
  </si>
  <si>
    <r>
      <rPr>
        <b/>
        <sz val="10"/>
        <rFont val="Arial Narrow"/>
        <family val="2"/>
      </rPr>
      <t>d.</t>
    </r>
    <r>
      <rPr>
        <sz val="10"/>
        <rFont val="Arial Narrow"/>
        <family val="2"/>
      </rPr>
      <t xml:space="preserve"> 12 month update</t>
    </r>
  </si>
  <si>
    <r>
      <rPr>
        <b/>
        <sz val="10"/>
        <rFont val="Arial Narrow"/>
        <family val="2"/>
      </rPr>
      <t>e.</t>
    </r>
    <r>
      <rPr>
        <sz val="10"/>
        <rFont val="Arial Narrow"/>
        <family val="2"/>
      </rPr>
      <t xml:space="preserve"> Every 6 months thereafter</t>
    </r>
  </si>
  <si>
    <t>A.</t>
  </si>
  <si>
    <t>Met the benefit plan criteria below:</t>
  </si>
  <si>
    <t>There is evidence that this individual meets the requirements of the designated benefit plan. (Question #1)</t>
  </si>
  <si>
    <t>Score:</t>
  </si>
  <si>
    <t>B.</t>
  </si>
  <si>
    <t>C.</t>
  </si>
  <si>
    <t>D.</t>
  </si>
  <si>
    <r>
      <t>[To receive an overall score of "</t>
    </r>
    <r>
      <rPr>
        <b/>
        <sz val="10"/>
        <color theme="3" tint="-0.249977111117893"/>
        <rFont val="Arial Narrow"/>
        <family val="2"/>
      </rPr>
      <t>Met"</t>
    </r>
    <r>
      <rPr>
        <sz val="10"/>
        <color theme="3" tint="-0.249977111117893"/>
        <rFont val="Arial Narrow"/>
        <family val="2"/>
      </rPr>
      <t xml:space="preserve">, at least one item (A, B, or C) must be </t>
    </r>
    <r>
      <rPr>
        <b/>
        <sz val="10"/>
        <color theme="3" tint="-0.249977111117893"/>
        <rFont val="Arial Narrow"/>
        <family val="2"/>
      </rPr>
      <t>"Met"</t>
    </r>
    <r>
      <rPr>
        <sz val="10"/>
        <color theme="3" tint="-0.249977111117893"/>
        <rFont val="Arial Narrow"/>
        <family val="2"/>
      </rPr>
      <t xml:space="preserve">.  To receive </t>
    </r>
    <r>
      <rPr>
        <b/>
        <sz val="10"/>
        <color theme="3" tint="-0.249977111117893"/>
        <rFont val="Arial Narrow"/>
        <family val="2"/>
      </rPr>
      <t>"N/A"</t>
    </r>
    <r>
      <rPr>
        <sz val="10"/>
        <color theme="3" tint="-0.249977111117893"/>
        <rFont val="Arial Narrow"/>
        <family val="2"/>
      </rPr>
      <t xml:space="preserve">, all four items must be marked </t>
    </r>
    <r>
      <rPr>
        <b/>
        <sz val="10"/>
        <color theme="3" tint="-0.249977111117893"/>
        <rFont val="Arial Narrow"/>
        <family val="2"/>
      </rPr>
      <t>"N/A"</t>
    </r>
    <r>
      <rPr>
        <sz val="10"/>
        <color theme="3" tint="-0.249977111117893"/>
        <rFont val="Arial Narrow"/>
        <family val="2"/>
      </rPr>
      <t>.  Partial entries will be scored "</t>
    </r>
    <r>
      <rPr>
        <b/>
        <sz val="10"/>
        <color rgb="FFFF0000"/>
        <rFont val="Arial Narrow"/>
        <family val="2"/>
      </rPr>
      <t>Not Met</t>
    </r>
    <r>
      <rPr>
        <sz val="10"/>
        <color theme="3" tint="-0.249977111117893"/>
        <rFont val="Arial Narrow"/>
        <family val="2"/>
      </rPr>
      <t>".]</t>
    </r>
  </si>
  <si>
    <r>
      <t>The release of information must meets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</si>
  <si>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r>
      <t xml:space="preserve">There is evidence that this individual meets the requirements of the designated benefit plan.  </t>
    </r>
    <r>
      <rPr>
        <b/>
        <sz val="10"/>
        <rFont val="Arial Narrow"/>
        <family val="2"/>
      </rPr>
      <t xml:space="preserve"> </t>
    </r>
    <r>
      <rPr>
        <b/>
        <sz val="10"/>
        <color theme="3" tint="-0.249977111117893"/>
        <rFont val="Arial Narrow"/>
        <family val="2"/>
      </rPr>
      <t>[This item is automatically scored based on results from the SAPTBG Individual Eligibility Checklist]</t>
    </r>
  </si>
  <si>
    <t>POC</t>
  </si>
  <si>
    <t>RECORD #:</t>
  </si>
  <si>
    <t>Range Name =Age</t>
  </si>
  <si>
    <t>Age</t>
  </si>
  <si>
    <r>
      <t xml:space="preserve">a. Adults 18 or older Primary Substance Use Disorder covered in the Benefit Plan Diagnosis Array </t>
    </r>
    <r>
      <rPr>
        <b/>
        <sz val="10"/>
        <rFont val="Arial Narrow"/>
        <family val="2"/>
      </rPr>
      <t>AND one of the following:</t>
    </r>
  </si>
  <si>
    <r>
      <t xml:space="preserve">b. Currently or in past 30 days injecting a drug under the skin, into the muscle, or into the vein for non-medical reasons </t>
    </r>
    <r>
      <rPr>
        <b/>
        <sz val="10"/>
        <rFont val="Arial Narrow"/>
        <family val="2"/>
      </rPr>
      <t>OR</t>
    </r>
  </si>
  <si>
    <r>
      <t xml:space="preserve">c. Infected with HIV, TB, Hepatitis B, C, or D and meets ICD-9 criteria for a substance-related disorder </t>
    </r>
    <r>
      <rPr>
        <b/>
        <sz val="10"/>
        <rFont val="Arial Narrow"/>
        <family val="2"/>
      </rPr>
      <t>OR</t>
    </r>
  </si>
  <si>
    <t>d. Meets criteria for severe opioid use disorder, at least one year before admission and who are enrolled in a opioid treatment program.</t>
  </si>
  <si>
    <t>a. The service recipient’s name.</t>
  </si>
  <si>
    <t>b. The name of the facility releasing the information.</t>
  </si>
  <si>
    <t>c. The name of the individual or individuals, agency or agencies to whom information is being released.</t>
  </si>
  <si>
    <t>d. The information to be released.</t>
  </si>
  <si>
    <t>e. The purpose for the release.</t>
  </si>
  <si>
    <t>f. The length of time the consent is valid.</t>
  </si>
  <si>
    <t>g. A statement that the consent is subject to revocation at any time except to the extent that action has been taken in reliance on the consent.</t>
  </si>
  <si>
    <t>i. The date the consent is signed.</t>
  </si>
  <si>
    <t xml:space="preserve">Overall Results 
</t>
  </si>
  <si>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8a-8e below.</t>
    </r>
  </si>
  <si>
    <r>
      <t xml:space="preserve">There is evidence that a NC TOPPS was completed within the required timeframes. </t>
    </r>
    <r>
      <rPr>
        <b/>
        <sz val="10"/>
        <color theme="3" tint="-0.249977111117893"/>
        <rFont val="Arial Narrow"/>
        <family val="2"/>
      </rPr>
      <t>This item is automatically scored based on the results from 9a-9e below.</t>
    </r>
  </si>
  <si>
    <t>SERVICE DATE:</t>
  </si>
  <si>
    <t>YES1</t>
  </si>
  <si>
    <t>Range Name =YES1</t>
  </si>
  <si>
    <t>Range Name= MET</t>
  </si>
  <si>
    <t>MET</t>
  </si>
  <si>
    <t>There is evidence that this woman's ability to get to and from substance use services (transportation needs) was assessed.</t>
  </si>
  <si>
    <t>NAME OF PERSON INTERVIEWED/TITLE:</t>
  </si>
  <si>
    <t xml:space="preserve">Project Alert Core </t>
  </si>
  <si>
    <t>Project Alert Booster</t>
  </si>
  <si>
    <t xml:space="preserve">CATEGORIES: </t>
  </si>
  <si>
    <t>Range Name =Categories</t>
  </si>
  <si>
    <t>Categories</t>
  </si>
  <si>
    <t>CPS</t>
  </si>
  <si>
    <t>FNS</t>
  </si>
  <si>
    <t>WF</t>
  </si>
  <si>
    <t xml:space="preserve">RECORD #: </t>
  </si>
  <si>
    <t>NC-TOPPS GUIDELINES</t>
  </si>
  <si>
    <t>Range Name =BENEFITP</t>
  </si>
  <si>
    <t>BENEFIT PLAN</t>
  </si>
  <si>
    <t>ASCDR</t>
  </si>
  <si>
    <t>ASTER</t>
  </si>
  <si>
    <t>ASWOM</t>
  </si>
  <si>
    <t>CSSAD</t>
  </si>
  <si>
    <t>BENEFIT PLAN:</t>
  </si>
  <si>
    <t xml:space="preserve">BENEFIT PLAN: </t>
  </si>
  <si>
    <t>Name of participant</t>
  </si>
  <si>
    <t xml:space="preserve">Name of program making disclosure </t>
  </si>
  <si>
    <t xml:space="preserve">Name of the organization to which disclosure is to be made </t>
  </si>
  <si>
    <t>j.</t>
  </si>
  <si>
    <t>Specific information to be disclosed</t>
  </si>
  <si>
    <t>Purpose for the disclosure</t>
  </si>
  <si>
    <t>Revocation Statement</t>
  </si>
  <si>
    <t>Expiration date</t>
  </si>
  <si>
    <t>Signature of participant</t>
  </si>
  <si>
    <t>Date the consent is signed.</t>
  </si>
  <si>
    <t>There is evidence that the woman has a principal or primary DSM 5 (or its successors) diagnosis of substance use disorder.</t>
  </si>
  <si>
    <t xml:space="preserve"> There is evidence that the individual had an ASAM level of 3.1 or 3.5.</t>
  </si>
  <si>
    <r>
      <t>The authorization to release information must meets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</si>
  <si>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t>JUVENILE JUSTICE SUBSTANCE ABUSE MENTAL HEALTH PARTNERSHIP (JJSAMHP) PROGRAM MONITORING</t>
  </si>
  <si>
    <t>There is evidence the LME-MCO collaborated with the Division of Adult Correction and/or Juvenile Justice staff and other key stakeholders to regularly review and reevaluate the needs of individuals and their families involved in the justice system and their families.</t>
  </si>
  <si>
    <t>a. Screening/Referral</t>
  </si>
  <si>
    <t>b. Assessment</t>
  </si>
  <si>
    <t>c. Engagement</t>
  </si>
  <si>
    <t>d. Evidence Based Treatment</t>
  </si>
  <si>
    <t>a</t>
  </si>
  <si>
    <t>b</t>
  </si>
  <si>
    <t>c</t>
  </si>
  <si>
    <t>d</t>
  </si>
  <si>
    <t>JUVENILE JUSTICE SUBSTANCE ABUSE MENTAL HEALTH PARTNERSHIP (JJSAMHP) RECORD REVIEW</t>
  </si>
  <si>
    <t>GAIN</t>
  </si>
  <si>
    <t>GAIN Lite</t>
  </si>
  <si>
    <t xml:space="preserve">Child Behavior Checklist (CBCL) </t>
  </si>
  <si>
    <t>Comprehensive Health Assessment Tool (CHAT)</t>
  </si>
  <si>
    <t>e</t>
  </si>
  <si>
    <t>Other (specify)</t>
  </si>
  <si>
    <t>There is evidence that an NC-TOPPS was completed within the required timeframes.</t>
  </si>
  <si>
    <t>b. 3-month update</t>
  </si>
  <si>
    <t>c. 6-month update</t>
  </si>
  <si>
    <t>d. 12-month update</t>
  </si>
  <si>
    <t>h. The signature of the service recipient or the service recipient’s legally responsible person.</t>
  </si>
  <si>
    <t xml:space="preserve">j. There is specific language that prohibits re-disclosure. </t>
  </si>
  <si>
    <t>5</t>
  </si>
  <si>
    <t>There is evidence that the youth and family participated in the service planning process.</t>
  </si>
  <si>
    <t>6</t>
  </si>
  <si>
    <t xml:space="preserve">e. Beyond Treatment/Recovery Oriented Systems of Care </t>
  </si>
  <si>
    <t xml:space="preserve">There is evidence that services are provided to adults with Serious Mental Illness (SMI) regardless of inability to pay. </t>
  </si>
  <si>
    <t xml:space="preserve">There is evidence that services are provided to children with Severe Emotional Disturbance (SED) regardless of inability to pay. </t>
  </si>
  <si>
    <t xml:space="preserve">There is evidence that the LME-MCO supports and promotes the implementation of evidenced based treatment services through the provision of provider training and monitoring. 
</t>
  </si>
  <si>
    <t>There is evidence of participation by service recipient and family member in the community mental health system of care.</t>
  </si>
  <si>
    <t>7</t>
  </si>
  <si>
    <t>8</t>
  </si>
  <si>
    <t>The disorder resulted in functional impairment that substantially interferes with or limits the child's role or functioning in family, school or community activities.</t>
  </si>
  <si>
    <t>There is evidence of individual and/or family involvement in treatment planning.</t>
  </si>
  <si>
    <t>The signature of the service recipient or the service recipient’s legally responsible person.</t>
  </si>
  <si>
    <t xml:space="preserve">There is specific language that prohibits re-disclosure. </t>
  </si>
  <si>
    <t xml:space="preserve">There is evidence that the provider worked with child/youth and/or family to identify informal/natural support persons to invite to participate in the PCP planning process. </t>
  </si>
  <si>
    <t xml:space="preserve">If the assessment indicated a need for treatment for trauma, there is documentation that provider assisted child/youth and family with referral (and if necessary) service transition process.  </t>
  </si>
  <si>
    <t>There is evidence of a signed MOA that outlines the key responsibilities of each partner and the team processes and procedures, such as effective monitoring of programs and practices as identified in the Plan of Work (POW). If not signed, there is documentation of effort to obtain signatures.</t>
  </si>
  <si>
    <t>There is evidence of the activities conducted by the partnership for the fiscal year.</t>
  </si>
  <si>
    <t>Juvenile Justice Substance Abuse Mental Health Partnerships (JJSAMHP) Record Review</t>
  </si>
  <si>
    <t>Juvenile Justice Substance Abuse Mental Health Partnerships (JJSAMHP) Program Monitoring</t>
  </si>
  <si>
    <t>There is evidence that activities within the JJSAMHP Domains are included within the individual’s service record.</t>
  </si>
  <si>
    <t>There is evidence of an authorization to release information that is signed by the child or legally responsible person (LRP) for sharing of information between the local juvenile court and the JJSAMHP.</t>
  </si>
  <si>
    <t>There is evidence that an approved, reliable and comprehensive evidence-based assessment (EBA) tool was used to identify possible substance use, mental health and co-occurring problems at the individual's earliest contact with the juvenile justice system.</t>
  </si>
  <si>
    <t>JUVENILE JUSTICE SUBSTANCE ABUSE MENTAL HEALTH PARTNERSHIP (JJSAMHP) PROGRAM REVIEW</t>
  </si>
  <si>
    <t>The QPSA (Qualified Professional – Substance Abuse) Provider is presently serving or has served an individual during the current fiscal year in the Work First/CPS Substance Use Initiative Program including Work First, Child Protective Services and/or Food Nutrition Services (FNS).</t>
  </si>
  <si>
    <t>There is evidence of a  signed authorization to release of information between the individual's referring county department of social services and the local LME-MCO/Contract Provider to communicate regarding assessment and disposition.</t>
  </si>
  <si>
    <t>The release of information contains all the following to meet requirements for a valid release:</t>
  </si>
  <si>
    <t xml:space="preserve">Specific language that prohibits re-disclosure. </t>
  </si>
  <si>
    <t>There is evidence concerning the participants' disposition after meeting with the QPSA.</t>
  </si>
  <si>
    <t>The release of information contains all the following to meet requirements for a valid release.</t>
  </si>
  <si>
    <t>There is evidence of activities to increase and diversify the participation of youth and families with life experiences in the public mental health system in the local SOC community collaborative. (CHILD ONLY)</t>
  </si>
  <si>
    <t>There is evidence the LME-MCO has a process for gathering and submitting SOC Coordinator activity data in the semi-annual reports submitted to the State SOC Coordinator.</t>
  </si>
  <si>
    <t>The record contains a signed authorization to release information that is time limited (no more than 12 months) with reference to the specific information to be released.</t>
  </si>
  <si>
    <r>
      <rPr>
        <b/>
        <sz val="10"/>
        <rFont val="Arial Narrow"/>
        <family val="2"/>
      </rPr>
      <t>J</t>
    </r>
    <r>
      <rPr>
        <sz val="10"/>
        <rFont val="Arial Narrow"/>
        <family val="2"/>
      </rPr>
      <t>. There is specific language in the released documentation that prohibits re-disclosure.</t>
    </r>
  </si>
  <si>
    <r>
      <t>The release of information must meet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</si>
  <si>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t>The release of information must meet all of  the following requirements for a valid release.</t>
  </si>
  <si>
    <t xml:space="preserve">There is specific language that prohibits re-disclosure.  </t>
  </si>
  <si>
    <r>
      <t xml:space="preserve">There is evidence of the activities conducted by the partnership for the fiscal year.
</t>
    </r>
    <r>
      <rPr>
        <b/>
        <sz val="10"/>
        <color theme="3"/>
        <rFont val="Arial Narrow"/>
        <family val="2"/>
      </rPr>
      <t>If at least ONE of the following activities is answered YES, this item is MET.</t>
    </r>
  </si>
  <si>
    <r>
      <t>There is evidence of an authorization to release information that is signed by the child or legally responsible person (LRP) for sharing of information between the local juvenile court and the JJSAMHP.</t>
    </r>
    <r>
      <rPr>
        <b/>
        <sz val="10"/>
        <color theme="3"/>
        <rFont val="Arial Narrow"/>
        <family val="2"/>
      </rPr>
      <t xml:space="preserve"> ALL the following statements need to be answered YES in order for this item to be MET.</t>
    </r>
  </si>
  <si>
    <r>
      <t>There is evidence that activities within the JJSAMHP Domains are included within the individual’s service record</t>
    </r>
    <r>
      <rPr>
        <b/>
        <sz val="10"/>
        <color theme="3"/>
        <rFont val="Arial Narrow"/>
        <family val="2"/>
      </rPr>
      <t xml:space="preserve">. If at least ONE of the following activities is answered YES, this item is MET.  </t>
    </r>
  </si>
  <si>
    <r>
      <t xml:space="preserve">There is evidence that an approved, reliable and comprehensive evidence-based assessment (EBA) tool [i.e., the Global Appraisal of Individual Needs (GAIN), the GAIN Lite, the Child Behavior Checklist (CBCL) and the Comprehensive Health Assessment Tool (CHAT)] was used to identify possible substance use, mental health and co-occurring problems at the individual's earliest contact with the juvenile justice system. </t>
    </r>
    <r>
      <rPr>
        <b/>
        <sz val="10"/>
        <color theme="3"/>
        <rFont val="Arial Narrow"/>
        <family val="2"/>
      </rPr>
      <t>If at least ONE of the following activities is answered YES, this item is MET.  If the individual was not assessed with an EBA due no available trained clinician, score as NA and explain in comments.</t>
    </r>
  </si>
  <si>
    <t>OR</t>
  </si>
  <si>
    <r>
      <t xml:space="preserve">There is evidence that this individual has a principle or primary diagnosis of Serious Mental Illness (SMI) (adults) or Severe Emotional Disturbance (SED) (children). </t>
    </r>
    <r>
      <rPr>
        <b/>
        <sz val="10"/>
        <color theme="3"/>
        <rFont val="Arial Narrow"/>
        <family val="2"/>
      </rPr>
      <t>(All items for either child or adult must be "YES", in order for this item to be "MET")</t>
    </r>
  </si>
  <si>
    <r>
      <t xml:space="preserve">There is evidence that a NC TOPPS was completed within the required timeframes. </t>
    </r>
    <r>
      <rPr>
        <b/>
        <sz val="10"/>
        <color theme="3"/>
        <rFont val="Arial Narrow"/>
        <family val="2"/>
      </rPr>
      <t>This item is automatically scored based on the results from 3a-3e below.</t>
    </r>
  </si>
  <si>
    <r>
      <t xml:space="preserve">The record contains a signed authorization to release information that is time limited (no more than 12 months) with reference to the specific information to be released.  </t>
    </r>
    <r>
      <rPr>
        <b/>
        <sz val="10"/>
        <color theme="3"/>
        <rFont val="Arial Narrow"/>
        <family val="2"/>
      </rPr>
      <t>ALL the following statements need to be answered YES in order for this item to be MET.</t>
    </r>
  </si>
  <si>
    <t>Vaya Health</t>
  </si>
  <si>
    <t>Comments:</t>
  </si>
  <si>
    <r>
      <rPr>
        <b/>
        <sz val="14"/>
        <rFont val="Arial Narrow"/>
        <family val="2"/>
      </rPr>
      <t>Comments</t>
    </r>
    <r>
      <rPr>
        <sz val="10"/>
        <rFont val="Arial Narrow"/>
        <family val="2"/>
      </rPr>
      <t xml:space="preserve">:
</t>
    </r>
  </si>
  <si>
    <r>
      <rPr>
        <b/>
        <sz val="14"/>
        <rFont val="Arial Narrow"/>
        <family val="2"/>
      </rPr>
      <t>Record Review Comments</t>
    </r>
    <r>
      <rPr>
        <sz val="14"/>
        <rFont val="Arial Narrow"/>
        <family val="2"/>
      </rPr>
      <t xml:space="preserve">:  </t>
    </r>
    <r>
      <rPr>
        <sz val="10"/>
        <rFont val="Arial Narrow"/>
        <family val="2"/>
      </rPr>
      <t xml:space="preserve">
</t>
    </r>
  </si>
  <si>
    <r>
      <t xml:space="preserve">There is evidence of activities to increase and diversify the participation of youth and families with life experiences in the public mental health system in the local SOC community collaborative. </t>
    </r>
    <r>
      <rPr>
        <b/>
        <sz val="10"/>
        <color theme="3"/>
        <rFont val="Arial Narrow"/>
        <family val="2"/>
      </rPr>
      <t>(CHILD ONLY)</t>
    </r>
  </si>
  <si>
    <t xml:space="preserve">There is evidence that the LME-MCO supports and promotes the implementation of evidenced based treatment services through the provision of provider training and monitoring. </t>
  </si>
  <si>
    <r>
      <rPr>
        <b/>
        <sz val="14"/>
        <rFont val="Arial Narrow"/>
        <family val="2"/>
      </rPr>
      <t>Recommendations</t>
    </r>
    <r>
      <rPr>
        <sz val="14"/>
        <rFont val="Arial Narrow"/>
        <family val="2"/>
      </rPr>
      <t>:</t>
    </r>
  </si>
  <si>
    <t>Patricia McNear</t>
  </si>
  <si>
    <t>Tri-County Community Health</t>
  </si>
  <si>
    <t>Family Service of Piedmont Inc.</t>
  </si>
  <si>
    <t>Bethesda</t>
  </si>
  <si>
    <t>Addiction Recovery Care Association</t>
  </si>
  <si>
    <t>Barium Springs Home For Children</t>
  </si>
  <si>
    <t>Caring Services Inc</t>
  </si>
  <si>
    <t>Daymark Recovery Services Inc</t>
  </si>
  <si>
    <t>Flynn Fellowship Home</t>
  </si>
  <si>
    <t>Freedom House Recovery Center, Inc</t>
  </si>
  <si>
    <t>Hope Haven Inc.</t>
  </si>
  <si>
    <t>Insight Human Services Inc</t>
  </si>
  <si>
    <t>McLeod Addictive Disease Center Inc</t>
  </si>
  <si>
    <t>Meridian Behavioral Health Services</t>
  </si>
  <si>
    <t>RHA Health Services Inc</t>
  </si>
  <si>
    <t>Samaritan Colony</t>
  </si>
  <si>
    <t>Southlight Healthcare</t>
  </si>
  <si>
    <t>The Cognitive Connection</t>
  </si>
  <si>
    <t>Tri-County Community Health Council</t>
  </si>
  <si>
    <t>University of NC Hospitals at Chapel Hill</t>
  </si>
  <si>
    <t>Cumberland County Hospital System</t>
  </si>
  <si>
    <t>UNC Horizon's Inc</t>
  </si>
  <si>
    <t>Range Name =CMHBG2018</t>
  </si>
  <si>
    <t>Caramore</t>
  </si>
  <si>
    <t>Crestview Group Home</t>
  </si>
  <si>
    <t>Easter Seals UCP NC &amp; VA</t>
  </si>
  <si>
    <t>Easter Seals UCP North Carolina</t>
  </si>
  <si>
    <t>Fellowship Health Forensic Services</t>
  </si>
  <si>
    <t>PQA Healthcare Inc</t>
  </si>
  <si>
    <t>Sanctuary House Inc</t>
  </si>
  <si>
    <t>The Mental Health Fund Inc</t>
  </si>
  <si>
    <t>Youth Focus Inc</t>
  </si>
  <si>
    <t>Youth Opportunities</t>
  </si>
  <si>
    <t>Youth Villages Inc</t>
  </si>
  <si>
    <t>Community Choices Inc CASCADE at Du</t>
  </si>
  <si>
    <t>Alcohol and Drug Services East</t>
  </si>
  <si>
    <t>Coastal Horizons Center, Inc</t>
  </si>
  <si>
    <t>Recovery Connections of Durham</t>
  </si>
  <si>
    <t>Haven House</t>
  </si>
  <si>
    <t>UNC Hospital</t>
  </si>
  <si>
    <t>El Futuro</t>
  </si>
  <si>
    <t>Hope Services</t>
  </si>
  <si>
    <t>The ARC of Moore County</t>
  </si>
  <si>
    <t>Hope Haven</t>
  </si>
  <si>
    <t>Alliance Rehabilitative Care Inc</t>
  </si>
  <si>
    <t>UNC Facility Physicians</t>
  </si>
  <si>
    <t>SIMS Raining &amp; Wellness Center Inc</t>
  </si>
  <si>
    <t>McLeod Center</t>
  </si>
  <si>
    <t>Lutheran Family Services</t>
  </si>
  <si>
    <t>Coastal Horizons Center Inc</t>
  </si>
  <si>
    <t>VAYA Health</t>
  </si>
  <si>
    <t>Range Name =JJSAMHP2018</t>
  </si>
  <si>
    <t>Wellmon</t>
  </si>
  <si>
    <t>Cleveland Psychosocial Services Inc</t>
  </si>
  <si>
    <t>Phoenix Counseling Center</t>
  </si>
  <si>
    <t>2019 Reviewers</t>
  </si>
  <si>
    <t>Range Name =Reviewers2019</t>
  </si>
  <si>
    <t>There is evidence of policy or procedure for the provision of interim services if admission to clinical treatment services cannot occur within the required time frame.</t>
  </si>
  <si>
    <r>
      <t xml:space="preserve">There is evidence that a NC TOPPS was completed within the required timeframes: </t>
    </r>
    <r>
      <rPr>
        <b/>
        <sz val="10"/>
        <color theme="3" tint="-0.249977111117893"/>
        <rFont val="Arial Narrow"/>
        <family val="2"/>
      </rPr>
      <t>This item is automatically scored based on the results from 6a-6e below.</t>
    </r>
  </si>
  <si>
    <t>There is evidence of policy or procedure for the provision of interim services for pregnant women with SUD within 48 hours of the woman’s request for treatment if admission to clinical treatment services cannot occur within the required time frame</t>
  </si>
  <si>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12a-12e below.</t>
    </r>
  </si>
  <si>
    <t>There is evidence of a JJSAMHP Plan of Work (POW) for FY 2018-2019 signed by the LME-MCO Director and the Juvenile Justice Chief Court Counselor.</t>
  </si>
  <si>
    <t xml:space="preserve">There is evidence that the LME-MCO extended an invitation to Juvenile Justice to participate in the data collection process for the 2018 LME-MCO GAPS Analysis report. </t>
  </si>
  <si>
    <t>There is evidence that the LME-MCO's 2018 Gaps and Needs Analysis report included the gaps and needs identified by JJSAMHP, including the number of responses from JJ staff.</t>
  </si>
  <si>
    <t>There is evidence of a signed Memorandum of Agreement that outlines the key responsibilities of each partner and the team processes and procedures, such as effective monitoring of programs and practices as identified in the Plan of Work (POW). If not signed, there is documentation of effort to obtain signatures.</t>
  </si>
  <si>
    <t>Assessment</t>
  </si>
  <si>
    <t>Engagement</t>
  </si>
  <si>
    <t>Evidence Based Treatment</t>
  </si>
  <si>
    <t xml:space="preserve">Beyond Treatment/Recovery Oriented Systems of Care </t>
  </si>
  <si>
    <t>Screening/Referral</t>
  </si>
  <si>
    <t>There is evidence that funds are used to provide access to mental health services to target populations, including children and youth with co-occurring disorders, homeless youth, youth in rural communities, children and youth in military families and adolescents transitioning into adulthood.</t>
  </si>
  <si>
    <t>PORT Health Services</t>
  </si>
  <si>
    <t>Path of Hope</t>
  </si>
  <si>
    <t>Robeson HealthCare</t>
  </si>
  <si>
    <t>UNC Hospital at Chapel Hill</t>
  </si>
  <si>
    <t>Southeastern Regional Medical Center</t>
  </si>
  <si>
    <t>Family Services of the Piedmont</t>
  </si>
  <si>
    <t>Randolph Fellowship Home</t>
  </si>
  <si>
    <t>Recovery Connection of Durham</t>
  </si>
  <si>
    <t>Recovery Innovations</t>
  </si>
  <si>
    <t>Person Centered Partnerships</t>
  </si>
  <si>
    <t>Residential Treatment Services</t>
  </si>
  <si>
    <t>Community Alternative, Inc.</t>
  </si>
  <si>
    <t>RHCC - The Village</t>
  </si>
  <si>
    <t>Easter Seals</t>
  </si>
  <si>
    <t>Operation Boot Straps</t>
  </si>
  <si>
    <t>SIMS Training &amp; Wellness Center Inc</t>
  </si>
  <si>
    <t>UNC Faculty Physicians</t>
  </si>
  <si>
    <t>Community Alternative dba Community Choices</t>
  </si>
  <si>
    <t>Meridian Behavioral Health</t>
  </si>
  <si>
    <t>Easter Seals UCP</t>
  </si>
  <si>
    <t>Alliance Rehabilitative Care, Inc.</t>
  </si>
  <si>
    <t>RHA Behavioral Health</t>
  </si>
  <si>
    <t>If services required for the pregnant woman were not available within 48 hours, there is evidence interim services were offered or provided.</t>
  </si>
  <si>
    <t xml:space="preserve">Work First Referral Only:
There is evidence of a SUDDS or pre-approved alternative assessment if referral is from Work First and:
1. Due to H or I Controlled Substance Felony more than 3 years ago, OR
2. Due to positive AUDIT screening </t>
  </si>
  <si>
    <t xml:space="preserve">(Work First Referral Only) There is evidence of a SUDDS or pre-approved alternative assessment if referral is from Work First and:
1. Due to H or I Controlled Substance Felony more than 3 years ago, OR 2. Due to positive AUDIT screening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</si>
</sst>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mm/dd/yy;@"/>
  </numFmts>
  <fonts count="42">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8"/>
      <name val="Arial Narrow"/>
      <family val="2"/>
    </font>
    <font>
      <sz val="10"/>
      <color rgb="FF0070C0"/>
      <name val="Arial Narrow"/>
      <family val="2"/>
    </font>
    <font>
      <b/>
      <sz val="12"/>
      <color indexed="9"/>
      <name val="Arial Narrow"/>
      <family val="2"/>
    </font>
    <font>
      <sz val="11"/>
      <name val="Consolas"/>
      <family val="3"/>
    </font>
    <font>
      <b/>
      <sz val="9"/>
      <color indexed="9"/>
      <name val="Arial Narrow"/>
      <family val="2"/>
    </font>
    <font>
      <b/>
      <sz val="10"/>
      <color rgb="FFFF0000"/>
      <name val="Arial Narrow"/>
      <family val="2"/>
    </font>
    <font>
      <sz val="10"/>
      <color theme="3"/>
      <name val="Arial"/>
      <family val="2"/>
    </font>
    <font>
      <b/>
      <sz val="10"/>
      <color theme="3"/>
      <name val="Arial Narrow"/>
      <family val="2"/>
    </font>
    <font>
      <sz val="10"/>
      <color theme="3"/>
      <name val="Arial Narrow"/>
      <family val="2"/>
    </font>
    <font>
      <b/>
      <sz val="10"/>
      <color theme="3" tint="-0.249977111117893"/>
      <name val="Arial Narrow"/>
      <family val="2"/>
    </font>
    <font>
      <sz val="10"/>
      <color theme="3" tint="-0.249977111117893"/>
      <name val="Arial Narrow"/>
      <family val="2"/>
    </font>
    <font>
      <sz val="10"/>
      <color rgb="FF0070C0"/>
      <name val="Arial"/>
      <family val="2"/>
    </font>
    <font>
      <b/>
      <sz val="8"/>
      <name val="Arial Narrow"/>
      <family val="2"/>
    </font>
    <font>
      <sz val="8"/>
      <name val="Arial"/>
      <family val="2"/>
    </font>
    <font>
      <b/>
      <sz val="10"/>
      <color rgb="FFFF0000"/>
      <name val="Arial"/>
      <family val="2"/>
    </font>
    <font>
      <b/>
      <sz val="14"/>
      <name val="Arial Narrow"/>
      <family val="2"/>
    </font>
    <font>
      <sz val="14"/>
      <name val="Arial Narrow"/>
      <family val="2"/>
    </font>
  </fonts>
  <fills count="1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C0C0C0"/>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0.499984740745262"/>
        <bgColor indexed="64"/>
      </patternFill>
    </fill>
    <fill>
      <patternFill patternType="solid">
        <fgColor theme="2"/>
        <bgColor indexed="64"/>
      </patternFill>
    </fill>
  </fills>
  <borders count="10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55"/>
      </left>
      <right style="thin">
        <color indexed="55"/>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diagonal/>
    </border>
    <border>
      <left style="thin">
        <color indexed="55"/>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theme="0" tint="-0.24994659260841701"/>
      </bottom>
      <diagonal/>
    </border>
    <border>
      <left/>
      <right style="thin">
        <color indexed="55"/>
      </right>
      <top/>
      <bottom/>
      <diagonal/>
    </border>
    <border>
      <left style="thick">
        <color theme="3" tint="-0.24994659260841701"/>
      </left>
      <right style="thin">
        <color indexed="55"/>
      </right>
      <top style="thick">
        <color theme="3" tint="-0.24994659260841701"/>
      </top>
      <bottom style="thick">
        <color theme="3" tint="-0.24994659260841701"/>
      </bottom>
      <diagonal/>
    </border>
    <border>
      <left style="thin">
        <color indexed="55"/>
      </left>
      <right style="thin">
        <color indexed="55"/>
      </right>
      <top style="thick">
        <color theme="3" tint="-0.24994659260841701"/>
      </top>
      <bottom style="thick">
        <color theme="3" tint="-0.24994659260841701"/>
      </bottom>
      <diagonal/>
    </border>
    <border>
      <left style="thin">
        <color indexed="55"/>
      </left>
      <right style="thick">
        <color theme="3" tint="-0.24994659260841701"/>
      </right>
      <top style="thick">
        <color theme="3" tint="-0.24994659260841701"/>
      </top>
      <bottom style="thick">
        <color theme="3" tint="-0.24994659260841701"/>
      </bottom>
      <diagonal/>
    </border>
    <border>
      <left style="medium">
        <color indexed="64"/>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style="medium">
        <color indexed="64"/>
      </right>
      <top/>
      <bottom style="medium">
        <color indexed="64"/>
      </bottom>
      <diagonal/>
    </border>
    <border>
      <left/>
      <right style="medium">
        <color auto="1"/>
      </right>
      <top style="thin">
        <color theme="0" tint="-0.24994659260841701"/>
      </top>
      <bottom/>
      <diagonal/>
    </border>
    <border>
      <left/>
      <right style="thin">
        <color indexed="55"/>
      </right>
      <top style="thick">
        <color theme="3" tint="-0.24994659260841701"/>
      </top>
      <bottom/>
      <diagonal/>
    </border>
    <border>
      <left style="thin">
        <color theme="3" tint="-0.24994659260841701"/>
      </left>
      <right style="thin">
        <color theme="3" tint="-0.24994659260841701"/>
      </right>
      <top style="thick">
        <color theme="3" tint="-0.24994659260841701"/>
      </top>
      <bottom style="thick">
        <color theme="3" tint="-0.24994659260841701"/>
      </bottom>
      <diagonal/>
    </border>
    <border>
      <left style="thick">
        <color theme="3" tint="-0.24994659260841701"/>
      </left>
      <right/>
      <top style="thick">
        <color theme="3" tint="-0.24994659260841701"/>
      </top>
      <bottom style="thick">
        <color theme="3" tint="-0.24994659260841701"/>
      </bottom>
      <diagonal/>
    </border>
    <border>
      <left style="thin">
        <color theme="3" tint="-0.24994659260841701"/>
      </left>
      <right style="thick">
        <color theme="3" tint="-0.24994659260841701"/>
      </right>
      <top style="thick">
        <color theme="3" tint="-0.24994659260841701"/>
      </top>
      <bottom style="thick">
        <color theme="3" tint="-0.24994659260841701"/>
      </bottom>
      <diagonal/>
    </border>
    <border>
      <left style="thin">
        <color indexed="55"/>
      </left>
      <right style="medium">
        <color auto="1"/>
      </right>
      <top style="thick">
        <color theme="3" tint="-0.24994659260841701"/>
      </top>
      <bottom/>
      <diagonal/>
    </border>
    <border>
      <left style="thin">
        <color indexed="55"/>
      </left>
      <right style="medium">
        <color auto="1"/>
      </right>
      <top/>
      <bottom style="thick">
        <color theme="3" tint="-0.24994659260841701"/>
      </bottom>
      <diagonal/>
    </border>
    <border>
      <left style="thin">
        <color indexed="64"/>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ck">
        <color indexed="64"/>
      </right>
      <top style="thin">
        <color indexed="64"/>
      </top>
      <bottom/>
      <diagonal/>
    </border>
    <border>
      <left/>
      <right style="thin">
        <color indexed="55"/>
      </right>
      <top style="thick">
        <color theme="3" tint="-0.24994659260841701"/>
      </top>
      <bottom style="thick">
        <color theme="3" tint="-0.24994659260841701"/>
      </bottom>
      <diagonal/>
    </border>
    <border>
      <left style="thin">
        <color indexed="64"/>
      </left>
      <right style="medium">
        <color indexed="64"/>
      </right>
      <top/>
      <bottom/>
      <diagonal/>
    </border>
    <border>
      <left style="thin">
        <color indexed="55"/>
      </left>
      <right style="medium">
        <color auto="1"/>
      </right>
      <top style="thick">
        <color theme="3"/>
      </top>
      <bottom/>
      <diagonal/>
    </border>
    <border>
      <left style="thin">
        <color theme="3" tint="-0.24994659260841701"/>
      </left>
      <right style="medium">
        <color indexed="64"/>
      </right>
      <top style="thick">
        <color theme="3" tint="-0.24994659260841701"/>
      </top>
      <bottom style="thick">
        <color theme="3" tint="-0.24994659260841701"/>
      </bottom>
      <diagonal/>
    </border>
    <border>
      <left style="thin">
        <color indexed="55"/>
      </left>
      <right style="medium">
        <color indexed="64"/>
      </right>
      <top style="thick">
        <color theme="3" tint="-0.24994659260841701"/>
      </top>
      <bottom style="thick">
        <color theme="3" tint="-0.24994659260841701"/>
      </bottom>
      <diagonal/>
    </border>
    <border>
      <left style="medium">
        <color indexed="64"/>
      </left>
      <right style="medium">
        <color indexed="64"/>
      </right>
      <top style="thin">
        <color indexed="64"/>
      </top>
      <bottom/>
      <diagonal/>
    </border>
    <border>
      <left/>
      <right style="medium">
        <color auto="1"/>
      </right>
      <top style="thick">
        <color theme="3"/>
      </top>
      <bottom style="thick">
        <color theme="3"/>
      </bottom>
      <diagonal/>
    </border>
    <border>
      <left/>
      <right style="thin">
        <color indexed="64"/>
      </right>
      <top style="medium">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cellStyleXfs>
  <cellXfs count="923">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0" xfId="0" applyFont="1" applyFill="1" applyBorder="1" applyAlignment="1" applyProtection="1">
      <alignment vertical="center" wrapText="1"/>
      <protection locked="0"/>
    </xf>
    <xf numFmtId="0" fontId="9" fillId="4" borderId="1" xfId="0" applyFont="1" applyFill="1" applyBorder="1" applyAlignment="1" applyProtection="1">
      <alignment horizontal="centerContinuous" vertical="center"/>
      <protection locked="0"/>
    </xf>
    <xf numFmtId="0" fontId="9" fillId="4" borderId="6" xfId="0" applyFont="1" applyFill="1" applyBorder="1" applyAlignment="1" applyProtection="1">
      <alignment horizontal="centerContinuous" vertical="center"/>
      <protection locked="0"/>
    </xf>
    <xf numFmtId="0" fontId="9" fillId="4" borderId="2" xfId="0" applyFont="1" applyFill="1" applyBorder="1" applyAlignment="1" applyProtection="1">
      <alignment horizontal="centerContinuous" vertical="center"/>
      <protection locked="0"/>
    </xf>
    <xf numFmtId="0" fontId="9" fillId="4" borderId="15"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6" xfId="0" applyFont="1" applyFill="1" applyBorder="1" applyAlignment="1" applyProtection="1">
      <alignment horizontal="centerContinuous" vertical="center"/>
      <protection locked="0"/>
    </xf>
    <xf numFmtId="0" fontId="9" fillId="4" borderId="18" xfId="0" applyFont="1" applyFill="1" applyBorder="1" applyAlignment="1" applyProtection="1">
      <alignment vertical="center" wrapText="1"/>
      <protection locked="0"/>
    </xf>
    <xf numFmtId="49" fontId="10" fillId="0" borderId="23"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6"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4" xfId="0" applyNumberFormat="1" applyFont="1" applyFill="1" applyBorder="1" applyAlignment="1" applyProtection="1">
      <alignment horizontal="center" vertical="center"/>
      <protection locked="0"/>
    </xf>
    <xf numFmtId="0" fontId="11" fillId="0" borderId="35" xfId="0" applyFont="1" applyFill="1" applyBorder="1" applyAlignment="1">
      <alignment horizontal="left" vertical="center" wrapText="1"/>
    </xf>
    <xf numFmtId="0" fontId="2" fillId="0" borderId="0" xfId="0" applyFont="1" applyFill="1" applyBorder="1" applyAlignment="1">
      <alignment vertical="center" wrapText="1"/>
    </xf>
    <xf numFmtId="0" fontId="9" fillId="0" borderId="39" xfId="0" applyNumberFormat="1" applyFont="1" applyFill="1" applyBorder="1" applyAlignment="1" applyProtection="1">
      <alignment horizontal="center" vertical="center"/>
      <protection locked="0"/>
    </xf>
    <xf numFmtId="9" fontId="11" fillId="0" borderId="5" xfId="0" applyNumberFormat="1" applyFont="1" applyFill="1" applyBorder="1" applyAlignment="1" applyProtection="1">
      <alignment vertical="center" wrapText="1"/>
    </xf>
    <xf numFmtId="0" fontId="11" fillId="0" borderId="30" xfId="0" applyFont="1" applyFill="1" applyBorder="1" applyAlignment="1" applyProtection="1">
      <alignment vertical="center" wrapText="1"/>
    </xf>
    <xf numFmtId="0" fontId="2" fillId="6" borderId="0" xfId="0" applyFont="1" applyFill="1" applyAlignment="1">
      <alignment vertical="center" wrapText="1"/>
    </xf>
    <xf numFmtId="49" fontId="11" fillId="0" borderId="39" xfId="0" applyNumberFormat="1" applyFont="1" applyFill="1" applyBorder="1" applyAlignment="1">
      <alignment horizontal="center" vertical="center" wrapText="1"/>
    </xf>
    <xf numFmtId="0" fontId="9" fillId="0" borderId="40" xfId="0" applyNumberFormat="1" applyFont="1" applyFill="1" applyBorder="1" applyAlignment="1" applyProtection="1">
      <alignment horizontal="center" vertical="center"/>
      <protection locked="0"/>
    </xf>
    <xf numFmtId="9" fontId="11" fillId="0" borderId="40" xfId="0" applyNumberFormat="1" applyFont="1" applyFill="1" applyBorder="1" applyAlignment="1" applyProtection="1">
      <alignment vertical="center" wrapText="1"/>
    </xf>
    <xf numFmtId="0" fontId="11" fillId="0" borderId="43"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6" xfId="0" applyFont="1" applyFill="1" applyBorder="1" applyAlignment="1">
      <alignment horizontal="right" vertical="center" wrapText="1"/>
    </xf>
    <xf numFmtId="12" fontId="9"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wrapText="1"/>
    </xf>
    <xf numFmtId="9" fontId="11" fillId="0" borderId="15"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34"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7" xfId="0" applyNumberFormat="1" applyFont="1" applyFill="1" applyBorder="1" applyAlignment="1">
      <alignment horizontal="center" vertical="center" wrapText="1"/>
    </xf>
    <xf numFmtId="12" fontId="9" fillId="0" borderId="38" xfId="0" applyNumberFormat="1" applyFont="1" applyFill="1" applyBorder="1" applyAlignment="1">
      <alignment horizontal="center" vertical="center" wrapText="1"/>
    </xf>
    <xf numFmtId="39" fontId="9" fillId="0" borderId="15"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11" fillId="0" borderId="0" xfId="1" applyFont="1" applyAlignment="1">
      <alignment vertical="center"/>
    </xf>
    <xf numFmtId="0" fontId="0" fillId="0" borderId="0" xfId="0" applyAlignment="1">
      <alignment vertical="center"/>
    </xf>
    <xf numFmtId="0" fontId="2" fillId="0" borderId="0" xfId="0" applyFont="1"/>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15" fillId="0" borderId="0" xfId="1" applyFont="1" applyFill="1" applyAlignment="1">
      <alignment vertical="center"/>
    </xf>
    <xf numFmtId="0" fontId="11" fillId="0" borderId="0" xfId="1" applyFont="1" applyAlignment="1">
      <alignment vertical="top"/>
    </xf>
    <xf numFmtId="0" fontId="2" fillId="0" borderId="0" xfId="1" applyAlignment="1">
      <alignment vertical="top"/>
    </xf>
    <xf numFmtId="0" fontId="5" fillId="0" borderId="0" xfId="0" applyFont="1" applyAlignment="1">
      <alignment horizontal="centerContinuous"/>
    </xf>
    <xf numFmtId="0" fontId="0" fillId="0" borderId="0" xfId="0" applyAlignment="1">
      <alignment horizontal="centerContinuous"/>
    </xf>
    <xf numFmtId="12" fontId="9" fillId="0" borderId="24" xfId="0" applyNumberFormat="1" applyFont="1" applyFill="1" applyBorder="1" applyAlignment="1" applyProtection="1">
      <alignment horizontal="center" vertical="center" wrapText="1"/>
      <protection locked="0"/>
    </xf>
    <xf numFmtId="12" fontId="9" fillId="0" borderId="25" xfId="0" applyNumberFormat="1" applyFont="1" applyFill="1" applyBorder="1" applyAlignment="1" applyProtection="1">
      <alignment horizontal="center" vertical="center" wrapText="1"/>
      <protection locked="0"/>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0" fontId="11" fillId="0" borderId="41" xfId="0" applyFont="1" applyFill="1" applyBorder="1" applyAlignment="1" applyProtection="1">
      <alignment vertical="center" wrapText="1"/>
    </xf>
    <xf numFmtId="0" fontId="11" fillId="0" borderId="0" xfId="1" applyFont="1" applyBorder="1" applyAlignment="1">
      <alignment horizontal="center" vertical="center"/>
    </xf>
    <xf numFmtId="49" fontId="11" fillId="0" borderId="0" xfId="0" applyNumberFormat="1" applyFont="1" applyFill="1" applyAlignment="1">
      <alignment horizontal="center" vertical="center" wrapText="1"/>
    </xf>
    <xf numFmtId="0" fontId="0" fillId="0" borderId="0" xfId="0" applyAlignment="1"/>
    <xf numFmtId="0" fontId="25" fillId="0" borderId="0" xfId="0" applyFont="1" applyFill="1" applyBorder="1" applyAlignment="1">
      <alignment vertical="center"/>
    </xf>
    <xf numFmtId="0" fontId="26" fillId="0" borderId="0" xfId="0" applyFont="1" applyAlignment="1">
      <alignment horizontal="left" vertical="center" indent="1"/>
    </xf>
    <xf numFmtId="0" fontId="7" fillId="10" borderId="1" xfId="0" applyFont="1" applyFill="1" applyBorder="1" applyAlignment="1">
      <alignment horizontal="left" wrapText="1"/>
    </xf>
    <xf numFmtId="0" fontId="7" fillId="10" borderId="6" xfId="0" applyFont="1" applyFill="1" applyBorder="1" applyAlignment="1">
      <alignment horizontal="centerContinuous" wrapText="1"/>
    </xf>
    <xf numFmtId="0" fontId="7" fillId="10" borderId="15" xfId="0" applyFont="1" applyFill="1" applyBorder="1" applyAlignment="1">
      <alignment horizontal="left" wrapText="1"/>
    </xf>
    <xf numFmtId="0" fontId="7" fillId="10" borderId="0" xfId="0" applyFont="1" applyFill="1" applyBorder="1" applyAlignment="1">
      <alignment horizontal="centerContinuous" wrapText="1"/>
    </xf>
    <xf numFmtId="0" fontId="7" fillId="10" borderId="0" xfId="0" applyFont="1" applyFill="1" applyBorder="1" applyAlignment="1">
      <alignment horizontal="left" wrapText="1"/>
    </xf>
    <xf numFmtId="0" fontId="8" fillId="10" borderId="7" xfId="0" applyFont="1" applyFill="1" applyBorder="1" applyAlignment="1">
      <alignment horizontal="centerContinuous" vertical="center" wrapText="1"/>
    </xf>
    <xf numFmtId="0" fontId="8" fillId="10" borderId="8" xfId="0" applyFont="1" applyFill="1" applyBorder="1" applyAlignment="1">
      <alignment horizontal="centerContinuous" vertical="center" wrapText="1"/>
    </xf>
    <xf numFmtId="0" fontId="8" fillId="10" borderId="8" xfId="0" applyFont="1" applyFill="1" applyBorder="1" applyAlignment="1">
      <alignment horizontal="left" vertical="center" wrapText="1"/>
    </xf>
    <xf numFmtId="0" fontId="8" fillId="10" borderId="9" xfId="0" applyFont="1" applyFill="1" applyBorder="1" applyAlignment="1">
      <alignment horizontal="centerContinuous" vertical="center" wrapText="1"/>
    </xf>
    <xf numFmtId="0" fontId="3" fillId="10" borderId="1" xfId="0" applyFont="1" applyFill="1" applyBorder="1" applyAlignment="1">
      <alignment horizontal="centerContinuous" vertical="center" wrapText="1"/>
    </xf>
    <xf numFmtId="0" fontId="4" fillId="10" borderId="2" xfId="0" applyFont="1" applyFill="1" applyBorder="1" applyAlignment="1">
      <alignment horizontal="centerContinuous" vertical="center" wrapText="1"/>
    </xf>
    <xf numFmtId="0" fontId="7" fillId="10" borderId="16" xfId="0" applyFont="1" applyFill="1" applyBorder="1" applyAlignment="1">
      <alignment horizontal="centerContinuous"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2" fontId="9" fillId="0" borderId="26" xfId="0" applyNumberFormat="1" applyFont="1" applyFill="1" applyBorder="1" applyAlignment="1" applyProtection="1">
      <alignment horizontal="center" vertical="center" wrapText="1"/>
      <protection locked="0"/>
    </xf>
    <xf numFmtId="0" fontId="9" fillId="0" borderId="22" xfId="0" applyNumberFormat="1" applyFont="1" applyFill="1" applyBorder="1" applyAlignment="1" applyProtection="1">
      <alignment horizontal="center" vertical="center"/>
      <protection locked="0"/>
    </xf>
    <xf numFmtId="0" fontId="8" fillId="10" borderId="15" xfId="0" applyFont="1" applyFill="1" applyBorder="1" applyAlignment="1">
      <alignment horizontal="centerContinuous" vertical="center" wrapText="1"/>
    </xf>
    <xf numFmtId="0" fontId="27" fillId="10" borderId="0" xfId="0" applyFont="1" applyFill="1" applyBorder="1" applyAlignment="1">
      <alignment horizontal="right" vertical="center" wrapText="1" indent="1"/>
    </xf>
    <xf numFmtId="0" fontId="27" fillId="10" borderId="8" xfId="0" applyFont="1" applyFill="1" applyBorder="1" applyAlignment="1">
      <alignment horizontal="right" vertical="center" wrapText="1" indent="1"/>
    </xf>
    <xf numFmtId="0" fontId="9" fillId="4" borderId="11" xfId="0" applyFont="1" applyFill="1" applyBorder="1" applyAlignment="1">
      <alignment horizontal="right" vertical="center" wrapText="1" indent="1"/>
    </xf>
    <xf numFmtId="0" fontId="9" fillId="4" borderId="19" xfId="0" applyFont="1" applyFill="1" applyBorder="1" applyAlignment="1">
      <alignment horizontal="right" vertical="center" wrapText="1" indent="1"/>
    </xf>
    <xf numFmtId="12" fontId="9" fillId="0" borderId="14" xfId="0" applyNumberFormat="1" applyFont="1" applyBorder="1" applyAlignment="1">
      <alignment horizontal="center" vertical="center" wrapText="1"/>
    </xf>
    <xf numFmtId="9" fontId="9" fillId="0" borderId="22" xfId="0" applyNumberFormat="1" applyFont="1" applyBorder="1" applyAlignment="1">
      <alignment horizontal="center" vertical="center" wrapText="1"/>
    </xf>
    <xf numFmtId="12" fontId="9" fillId="0" borderId="22" xfId="0" applyNumberFormat="1" applyFont="1" applyBorder="1" applyAlignment="1">
      <alignment horizontal="center" vertical="center" wrapText="1"/>
    </xf>
    <xf numFmtId="12" fontId="9" fillId="0" borderId="51" xfId="0" applyNumberFormat="1" applyFont="1" applyFill="1" applyBorder="1" applyAlignment="1">
      <alignment horizontal="center" vertical="center" wrapText="1"/>
    </xf>
    <xf numFmtId="0" fontId="11" fillId="0" borderId="41" xfId="1" applyFont="1" applyFill="1" applyBorder="1" applyAlignment="1" applyProtection="1">
      <alignment vertical="center" wrapText="1"/>
    </xf>
    <xf numFmtId="0" fontId="11" fillId="0" borderId="36" xfId="1" applyFont="1" applyFill="1" applyBorder="1" applyAlignment="1" applyProtection="1">
      <alignment vertical="center" wrapText="1"/>
    </xf>
    <xf numFmtId="0" fontId="2" fillId="0" borderId="0" xfId="0" applyFont="1" applyFill="1" applyAlignment="1"/>
    <xf numFmtId="0" fontId="9" fillId="0" borderId="42" xfId="0" applyNumberFormat="1" applyFont="1" applyFill="1" applyBorder="1" applyAlignment="1" applyProtection="1">
      <alignment horizontal="center" vertical="center"/>
      <protection locked="0"/>
    </xf>
    <xf numFmtId="9" fontId="11" fillId="0" borderId="5" xfId="0" applyNumberFormat="1" applyFont="1" applyFill="1" applyBorder="1" applyAlignment="1" applyProtection="1">
      <alignment horizontal="right" vertical="center" wrapText="1"/>
    </xf>
    <xf numFmtId="0" fontId="11" fillId="0" borderId="30" xfId="0" applyFont="1" applyFill="1" applyBorder="1" applyAlignment="1" applyProtection="1">
      <alignment horizontal="right" vertical="center" wrapText="1"/>
    </xf>
    <xf numFmtId="9" fontId="11" fillId="0" borderId="38" xfId="0" applyNumberFormat="1" applyFont="1" applyFill="1" applyBorder="1" applyAlignment="1" applyProtection="1">
      <alignment horizontal="right" vertical="center" wrapText="1"/>
    </xf>
    <xf numFmtId="0" fontId="11" fillId="0" borderId="44" xfId="0" applyFont="1" applyFill="1" applyBorder="1" applyAlignment="1" applyProtection="1">
      <alignment horizontal="right" vertical="center" wrapText="1"/>
    </xf>
    <xf numFmtId="49" fontId="11" fillId="5" borderId="18" xfId="0" applyNumberFormat="1" applyFont="1" applyFill="1" applyBorder="1" applyAlignment="1">
      <alignment horizontal="center" vertical="center" wrapText="1"/>
    </xf>
    <xf numFmtId="0" fontId="7" fillId="10" borderId="6" xfId="1" applyFont="1" applyFill="1" applyBorder="1" applyAlignment="1">
      <alignment horizontal="centerContinuous" vertical="center"/>
    </xf>
    <xf numFmtId="49" fontId="11" fillId="0" borderId="0" xfId="0" applyNumberFormat="1" applyFont="1" applyFill="1" applyAlignment="1">
      <alignment horizontal="center" vertical="center" wrapText="1"/>
    </xf>
    <xf numFmtId="0" fontId="11" fillId="0" borderId="0" xfId="0" applyFont="1" applyFill="1" applyAlignment="1" applyProtection="1">
      <alignment horizontal="left" vertical="top" wrapText="1"/>
      <protection locked="0"/>
    </xf>
    <xf numFmtId="49" fontId="11" fillId="0" borderId="0" xfId="0" applyNumberFormat="1" applyFont="1" applyFill="1" applyAlignment="1">
      <alignment horizontal="center" vertical="center" wrapText="1"/>
    </xf>
    <xf numFmtId="0" fontId="9" fillId="0" borderId="31" xfId="0" applyNumberFormat="1" applyFont="1" applyFill="1" applyBorder="1" applyAlignment="1" applyProtection="1">
      <alignment horizontal="center" vertical="center"/>
    </xf>
    <xf numFmtId="12" fontId="9" fillId="0" borderId="61" xfId="0" applyNumberFormat="1" applyFont="1" applyFill="1" applyBorder="1" applyAlignment="1" applyProtection="1">
      <alignment horizontal="center" vertical="center" wrapText="1"/>
      <protection locked="0"/>
    </xf>
    <xf numFmtId="12" fontId="9" fillId="0" borderId="62" xfId="0" applyNumberFormat="1" applyFont="1" applyFill="1" applyBorder="1" applyAlignment="1" applyProtection="1">
      <alignment horizontal="center" vertical="center" wrapText="1"/>
      <protection locked="0"/>
    </xf>
    <xf numFmtId="12" fontId="9" fillId="0" borderId="63" xfId="0" applyNumberFormat="1" applyFont="1" applyFill="1" applyBorder="1" applyAlignment="1" applyProtection="1">
      <alignment horizontal="center" vertical="center" wrapText="1"/>
      <protection locked="0"/>
    </xf>
    <xf numFmtId="12" fontId="9" fillId="0" borderId="64" xfId="0" applyNumberFormat="1" applyFont="1" applyFill="1" applyBorder="1" applyAlignment="1" applyProtection="1">
      <alignment horizontal="center" vertical="center" wrapText="1"/>
      <protection locked="0"/>
    </xf>
    <xf numFmtId="12" fontId="9" fillId="0" borderId="65" xfId="0" applyNumberFormat="1" applyFont="1" applyFill="1" applyBorder="1" applyAlignment="1" applyProtection="1">
      <alignment horizontal="center" vertical="center" wrapText="1"/>
      <protection locked="0"/>
    </xf>
    <xf numFmtId="49" fontId="11" fillId="5" borderId="45" xfId="0" applyNumberFormat="1" applyFont="1" applyFill="1" applyBorder="1" applyAlignment="1">
      <alignment horizontal="center" vertical="center" wrapText="1"/>
    </xf>
    <xf numFmtId="0" fontId="11" fillId="0" borderId="45" xfId="0" applyFont="1" applyFill="1" applyBorder="1" applyAlignment="1">
      <alignment horizontal="left" vertical="center" wrapText="1"/>
    </xf>
    <xf numFmtId="0" fontId="9" fillId="0" borderId="37" xfId="0" applyNumberFormat="1" applyFont="1" applyFill="1" applyBorder="1" applyAlignment="1" applyProtection="1">
      <alignment horizontal="center" vertical="center"/>
      <protection locked="0"/>
    </xf>
    <xf numFmtId="0" fontId="9" fillId="0" borderId="38" xfId="0" applyNumberFormat="1" applyFont="1" applyFill="1" applyBorder="1" applyAlignment="1" applyProtection="1">
      <alignment horizontal="center" vertical="center"/>
      <protection locked="0"/>
    </xf>
    <xf numFmtId="0" fontId="9" fillId="0" borderId="51" xfId="0" applyNumberFormat="1" applyFont="1" applyFill="1" applyBorder="1" applyAlignment="1" applyProtection="1">
      <alignment horizontal="center" vertical="center"/>
      <protection locked="0"/>
    </xf>
    <xf numFmtId="0" fontId="11" fillId="9" borderId="34" xfId="0" applyFont="1" applyFill="1" applyBorder="1" applyAlignment="1" applyProtection="1">
      <alignment vertical="center" wrapText="1"/>
    </xf>
    <xf numFmtId="9" fontId="11" fillId="9" borderId="5" xfId="0" applyNumberFormat="1" applyFont="1" applyFill="1" applyBorder="1" applyAlignment="1" applyProtection="1">
      <alignment vertical="center" wrapText="1"/>
    </xf>
    <xf numFmtId="0" fontId="11" fillId="9" borderId="5" xfId="0" applyFont="1" applyFill="1" applyBorder="1" applyAlignment="1" applyProtection="1">
      <alignment vertical="center" wrapText="1"/>
    </xf>
    <xf numFmtId="0" fontId="11" fillId="9" borderId="30" xfId="0" applyFont="1" applyFill="1" applyBorder="1" applyAlignment="1" applyProtection="1">
      <alignment vertical="center" wrapText="1"/>
    </xf>
    <xf numFmtId="0" fontId="11" fillId="9" borderId="37" xfId="0" applyFont="1" applyFill="1" applyBorder="1" applyAlignment="1" applyProtection="1">
      <alignment vertical="center" wrapText="1"/>
    </xf>
    <xf numFmtId="9" fontId="11" fillId="9" borderId="38" xfId="0" applyNumberFormat="1" applyFont="1" applyFill="1" applyBorder="1" applyAlignment="1" applyProtection="1">
      <alignment vertical="center" wrapText="1"/>
    </xf>
    <xf numFmtId="0" fontId="11" fillId="9" borderId="38" xfId="0" applyFont="1" applyFill="1" applyBorder="1" applyAlignment="1" applyProtection="1">
      <alignment vertical="center" wrapText="1"/>
    </xf>
    <xf numFmtId="0" fontId="11" fillId="9" borderId="44" xfId="0" applyFont="1" applyFill="1" applyBorder="1" applyAlignment="1" applyProtection="1">
      <alignment vertical="center" wrapText="1"/>
    </xf>
    <xf numFmtId="0" fontId="11" fillId="0" borderId="35" xfId="1" applyFont="1" applyFill="1" applyBorder="1" applyAlignment="1" applyProtection="1">
      <alignment vertical="center" wrapText="1"/>
    </xf>
    <xf numFmtId="0" fontId="11" fillId="9" borderId="39" xfId="0" applyFont="1" applyFill="1" applyBorder="1" applyAlignment="1" applyProtection="1">
      <alignment horizontal="right" vertical="center" wrapText="1"/>
    </xf>
    <xf numFmtId="9" fontId="11" fillId="9" borderId="40" xfId="0" applyNumberFormat="1" applyFont="1" applyFill="1" applyBorder="1" applyAlignment="1" applyProtection="1">
      <alignment horizontal="right" vertical="center" wrapText="1"/>
    </xf>
    <xf numFmtId="0" fontId="11" fillId="9" borderId="40" xfId="0" applyFont="1" applyFill="1" applyBorder="1" applyAlignment="1" applyProtection="1">
      <alignment horizontal="right" vertical="center" wrapText="1"/>
    </xf>
    <xf numFmtId="0" fontId="11" fillId="9" borderId="43" xfId="0" applyFont="1" applyFill="1" applyBorder="1" applyAlignment="1" applyProtection="1">
      <alignment horizontal="right" vertical="center" wrapText="1"/>
    </xf>
    <xf numFmtId="0" fontId="2" fillId="0" borderId="0" xfId="1" applyFont="1" applyFill="1" applyAlignment="1">
      <alignment vertical="center" wrapText="1"/>
    </xf>
    <xf numFmtId="0" fontId="9" fillId="0" borderId="30" xfId="0" applyNumberFormat="1" applyFont="1" applyFill="1" applyBorder="1" applyAlignment="1" applyProtection="1">
      <alignment horizontal="center" vertical="center"/>
      <protection locked="0"/>
    </xf>
    <xf numFmtId="0" fontId="28" fillId="0" borderId="0" xfId="0" applyFont="1" applyFill="1" applyAlignment="1">
      <alignment horizontal="left"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pplyProtection="1">
      <alignment horizontal="center" vertical="center" wrapText="1"/>
    </xf>
    <xf numFmtId="0" fontId="9" fillId="0" borderId="0" xfId="0" applyFont="1" applyFill="1" applyAlignment="1" applyProtection="1">
      <alignment horizontal="righ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horizontal="left" vertical="top"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20" xfId="2" applyBorder="1" applyAlignment="1">
      <alignment horizontal="centerContinuous" vertical="center"/>
    </xf>
    <xf numFmtId="0" fontId="2" fillId="0" borderId="67" xfId="2" applyBorder="1" applyAlignment="1">
      <alignment horizontal="centerContinuous" vertical="center"/>
    </xf>
    <xf numFmtId="0" fontId="5" fillId="0" borderId="22" xfId="2" applyFont="1" applyBorder="1" applyAlignment="1">
      <alignment horizontal="centerContinuous" vertical="center"/>
    </xf>
    <xf numFmtId="0" fontId="5" fillId="0" borderId="22" xfId="2" applyFont="1" applyBorder="1" applyAlignment="1">
      <alignment horizontal="centerContinuous" vertical="center" wrapText="1"/>
    </xf>
    <xf numFmtId="0" fontId="2" fillId="0" borderId="20" xfId="2" applyBorder="1" applyAlignment="1">
      <alignment horizontal="centerContinuous" vertical="center" wrapText="1"/>
    </xf>
    <xf numFmtId="0" fontId="2" fillId="0" borderId="67" xfId="2" applyBorder="1" applyAlignment="1">
      <alignment horizontal="centerContinuous" vertical="center" wrapText="1"/>
    </xf>
    <xf numFmtId="0" fontId="2" fillId="0" borderId="0" xfId="2" applyAlignment="1">
      <alignment horizontal="center" vertical="center"/>
    </xf>
    <xf numFmtId="0" fontId="15" fillId="0" borderId="6" xfId="1" applyFont="1" applyFill="1" applyBorder="1" applyAlignment="1" applyProtection="1">
      <alignment vertical="center" wrapText="1"/>
      <protection locked="0"/>
    </xf>
    <xf numFmtId="0" fontId="15" fillId="0" borderId="2" xfId="1" applyFont="1" applyFill="1" applyBorder="1" applyAlignment="1" applyProtection="1">
      <alignment vertical="center" wrapText="1"/>
      <protection locked="0"/>
    </xf>
    <xf numFmtId="0" fontId="11" fillId="0" borderId="16" xfId="1" applyFont="1" applyBorder="1" applyAlignment="1">
      <alignment vertical="center" wrapText="1"/>
    </xf>
    <xf numFmtId="0" fontId="11" fillId="0" borderId="48" xfId="1" applyFont="1" applyBorder="1" applyAlignment="1">
      <alignment horizontal="center" vertical="center"/>
    </xf>
    <xf numFmtId="0" fontId="15" fillId="0" borderId="70" xfId="1" applyFont="1" applyBorder="1" applyAlignment="1">
      <alignment horizontal="center" vertical="center"/>
    </xf>
    <xf numFmtId="0" fontId="11" fillId="0" borderId="70" xfId="1" applyFont="1" applyBorder="1" applyAlignment="1">
      <alignment vertical="center" wrapText="1"/>
    </xf>
    <xf numFmtId="0" fontId="10" fillId="0" borderId="0" xfId="1" applyFont="1" applyAlignment="1">
      <alignment vertical="top"/>
    </xf>
    <xf numFmtId="0" fontId="29" fillId="10" borderId="1" xfId="1" applyFont="1" applyFill="1" applyBorder="1" applyAlignment="1">
      <alignment horizontal="centerContinuous" vertical="center"/>
    </xf>
    <xf numFmtId="0" fontId="29" fillId="10" borderId="15" xfId="0" applyFont="1" applyFill="1" applyBorder="1" applyAlignment="1">
      <alignment horizontal="right" vertical="center" wrapText="1" indent="1"/>
    </xf>
    <xf numFmtId="0" fontId="29" fillId="10" borderId="7" xfId="0" applyFont="1" applyFill="1" applyBorder="1" applyAlignment="1">
      <alignment horizontal="right" vertical="center" wrapText="1" indent="1"/>
    </xf>
    <xf numFmtId="0" fontId="10" fillId="0" borderId="68" xfId="1" applyFont="1" applyFill="1" applyBorder="1" applyAlignment="1">
      <alignment vertical="center"/>
    </xf>
    <xf numFmtId="0" fontId="10" fillId="0" borderId="39" xfId="1" applyFont="1" applyBorder="1" applyAlignment="1">
      <alignment vertical="center"/>
    </xf>
    <xf numFmtId="0" fontId="10" fillId="0" borderId="69" xfId="1" applyFont="1" applyBorder="1" applyAlignment="1">
      <alignment vertical="center"/>
    </xf>
    <xf numFmtId="0" fontId="10" fillId="0" borderId="0" xfId="1" applyFont="1" applyAlignment="1">
      <alignment vertical="center"/>
    </xf>
    <xf numFmtId="0" fontId="7" fillId="10" borderId="6" xfId="0" applyFont="1" applyFill="1" applyBorder="1" applyAlignment="1">
      <alignment horizontal="centerContinuous" vertical="center"/>
    </xf>
    <xf numFmtId="0" fontId="7" fillId="10" borderId="2" xfId="0" applyFont="1" applyFill="1" applyBorder="1" applyAlignment="1">
      <alignment horizontal="centerContinuous" wrapText="1"/>
    </xf>
    <xf numFmtId="0" fontId="14" fillId="0" borderId="0" xfId="2" applyFont="1" applyAlignment="1">
      <alignment horizontal="left" vertical="center"/>
    </xf>
    <xf numFmtId="0" fontId="7" fillId="10" borderId="1" xfId="0" applyFont="1" applyFill="1" applyBorder="1" applyAlignment="1">
      <alignment horizontal="centerContinuous" vertical="center"/>
    </xf>
    <xf numFmtId="0" fontId="9" fillId="0" borderId="18" xfId="0" applyNumberFormat="1" applyFont="1" applyFill="1" applyBorder="1" applyAlignment="1" applyProtection="1">
      <alignment horizontal="center" vertical="center"/>
      <protection locked="0"/>
    </xf>
    <xf numFmtId="0" fontId="9" fillId="0" borderId="35" xfId="0" applyNumberFormat="1" applyFont="1" applyFill="1" applyBorder="1" applyAlignment="1" applyProtection="1">
      <alignment horizontal="center" vertical="center"/>
      <protection locked="0"/>
    </xf>
    <xf numFmtId="0" fontId="9" fillId="0" borderId="21" xfId="0" applyNumberFormat="1" applyFont="1" applyFill="1" applyBorder="1" applyAlignment="1" applyProtection="1">
      <alignment horizontal="center" vertical="center"/>
      <protection locked="0"/>
    </xf>
    <xf numFmtId="0" fontId="9" fillId="0" borderId="49" xfId="0" applyNumberFormat="1" applyFont="1" applyFill="1" applyBorder="1" applyAlignment="1" applyProtection="1">
      <alignment horizontal="center" vertical="center"/>
      <protection locked="0"/>
    </xf>
    <xf numFmtId="0" fontId="9" fillId="0" borderId="19" xfId="0" applyNumberFormat="1" applyFont="1" applyFill="1" applyBorder="1" applyAlignment="1" applyProtection="1">
      <alignment horizontal="center" vertical="center"/>
      <protection locked="0"/>
    </xf>
    <xf numFmtId="0" fontId="11" fillId="0" borderId="0" xfId="2" applyFont="1"/>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right" vertical="center" wrapText="1" indent="1"/>
    </xf>
    <xf numFmtId="0" fontId="2" fillId="0" borderId="19"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0" fontId="9" fillId="4" borderId="47" xfId="0" applyFont="1" applyFill="1" applyBorder="1" applyAlignment="1">
      <alignment horizontal="right" vertical="center" wrapText="1" indent="1"/>
    </xf>
    <xf numFmtId="0" fontId="9" fillId="4" borderId="45" xfId="0" applyFont="1" applyFill="1" applyBorder="1" applyAlignment="1" applyProtection="1">
      <alignment vertical="center" wrapText="1"/>
      <protection locked="0"/>
    </xf>
    <xf numFmtId="0" fontId="8" fillId="10" borderId="0" xfId="0" applyFont="1" applyFill="1" applyBorder="1" applyAlignment="1">
      <alignment horizontal="centerContinuous" vertical="center" wrapText="1"/>
    </xf>
    <xf numFmtId="0" fontId="8" fillId="10" borderId="16" xfId="0" applyFont="1" applyFill="1" applyBorder="1" applyAlignment="1">
      <alignment horizontal="centerContinuous" vertical="center" wrapText="1"/>
    </xf>
    <xf numFmtId="0" fontId="8" fillId="10" borderId="0" xfId="0" applyFont="1" applyFill="1" applyBorder="1" applyAlignment="1">
      <alignment horizontal="left" vertical="center" wrapText="1"/>
    </xf>
    <xf numFmtId="49" fontId="10" fillId="0" borderId="71" xfId="0" applyNumberFormat="1" applyFont="1" applyBorder="1" applyAlignment="1" applyProtection="1">
      <alignment horizontal="center" vertical="center" textRotation="90" wrapText="1"/>
      <protection locked="0"/>
    </xf>
    <xf numFmtId="0" fontId="10" fillId="0" borderId="7" xfId="0" applyFont="1" applyFill="1" applyBorder="1" applyAlignment="1">
      <alignment horizontal="center" vertical="center" wrapText="1"/>
    </xf>
    <xf numFmtId="0" fontId="10" fillId="0" borderId="61" xfId="0" applyNumberFormat="1" applyFont="1" applyFill="1" applyBorder="1" applyAlignment="1">
      <alignment horizontal="center" vertical="center" wrapText="1"/>
    </xf>
    <xf numFmtId="0" fontId="10" fillId="0" borderId="62" xfId="0" applyNumberFormat="1"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1" fillId="0" borderId="42" xfId="1" applyFont="1" applyBorder="1" applyAlignment="1">
      <alignment horizontal="center" vertical="center"/>
    </xf>
    <xf numFmtId="0" fontId="8" fillId="10" borderId="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9" fillId="0" borderId="44" xfId="0" applyNumberFormat="1" applyFont="1" applyFill="1" applyBorder="1" applyAlignment="1" applyProtection="1">
      <alignment horizontal="center" vertical="center"/>
      <protection locked="0"/>
    </xf>
    <xf numFmtId="0" fontId="11" fillId="0" borderId="41" xfId="0" applyFont="1" applyFill="1" applyBorder="1" applyAlignment="1">
      <alignment horizontal="left" vertical="center" wrapText="1"/>
    </xf>
    <xf numFmtId="0" fontId="8" fillId="10" borderId="15" xfId="0" applyFont="1" applyFill="1" applyBorder="1" applyAlignment="1">
      <alignment horizontal="centerContinuous" vertical="center"/>
    </xf>
    <xf numFmtId="0" fontId="27" fillId="10" borderId="16" xfId="0" applyFont="1" applyFill="1" applyBorder="1" applyAlignment="1">
      <alignment horizontal="right" vertical="center" wrapText="1" indent="1"/>
    </xf>
    <xf numFmtId="0" fontId="27" fillId="10" borderId="9" xfId="0" applyFont="1" applyFill="1" applyBorder="1" applyAlignment="1">
      <alignment horizontal="right" vertical="center" wrapText="1" indent="1"/>
    </xf>
    <xf numFmtId="0" fontId="7" fillId="10" borderId="6" xfId="0" applyFont="1" applyFill="1" applyBorder="1" applyAlignment="1">
      <alignment horizontal="centerContinuous" vertical="center" wrapText="1"/>
    </xf>
    <xf numFmtId="0" fontId="7" fillId="10" borderId="1" xfId="0" applyFont="1" applyFill="1" applyBorder="1" applyAlignment="1">
      <alignment horizontal="centerContinuous" vertical="center" wrapText="1"/>
    </xf>
    <xf numFmtId="49" fontId="11" fillId="12" borderId="34" xfId="0" applyNumberFormat="1" applyFont="1" applyFill="1" applyBorder="1" applyAlignment="1">
      <alignment horizontal="center" vertical="center" wrapText="1"/>
    </xf>
    <xf numFmtId="49" fontId="11" fillId="12" borderId="39" xfId="0" applyNumberFormat="1" applyFont="1" applyFill="1" applyBorder="1" applyAlignment="1">
      <alignment horizontal="center" vertical="center" wrapText="1"/>
    </xf>
    <xf numFmtId="49" fontId="11" fillId="12" borderId="18" xfId="0" applyNumberFormat="1" applyFont="1" applyFill="1" applyBorder="1" applyAlignment="1">
      <alignment horizontal="center" vertical="center" wrapText="1"/>
    </xf>
    <xf numFmtId="49" fontId="11" fillId="0" borderId="35" xfId="0" applyNumberFormat="1" applyFont="1" applyFill="1" applyBorder="1" applyAlignment="1">
      <alignment horizontal="center" vertical="center" wrapText="1"/>
    </xf>
    <xf numFmtId="0" fontId="9" fillId="0" borderId="57" xfId="0" applyNumberFormat="1" applyFont="1" applyFill="1" applyBorder="1" applyAlignment="1" applyProtection="1">
      <alignment horizontal="center" vertical="center"/>
      <protection locked="0"/>
    </xf>
    <xf numFmtId="49" fontId="11" fillId="13" borderId="34" xfId="0" applyNumberFormat="1" applyFont="1" applyFill="1" applyBorder="1" applyAlignment="1">
      <alignment horizontal="center" vertical="center" wrapText="1"/>
    </xf>
    <xf numFmtId="49" fontId="11" fillId="13" borderId="39" xfId="0" applyNumberFormat="1" applyFont="1" applyFill="1" applyBorder="1" applyAlignment="1">
      <alignment horizontal="center" vertical="center" wrapText="1"/>
    </xf>
    <xf numFmtId="49" fontId="11" fillId="13" borderId="18" xfId="0" applyNumberFormat="1" applyFont="1" applyFill="1" applyBorder="1" applyAlignment="1">
      <alignment horizontal="center" vertical="center" wrapText="1"/>
    </xf>
    <xf numFmtId="49" fontId="11" fillId="12" borderId="36" xfId="1" applyNumberFormat="1" applyFont="1" applyFill="1" applyBorder="1" applyAlignment="1">
      <alignment horizontal="center" vertical="center" wrapText="1"/>
    </xf>
    <xf numFmtId="0" fontId="31" fillId="0" borderId="0" xfId="2" applyFont="1"/>
    <xf numFmtId="0" fontId="11" fillId="0" borderId="0" xfId="2" applyFont="1" applyAlignment="1">
      <alignment wrapText="1"/>
    </xf>
    <xf numFmtId="49" fontId="11" fillId="12" borderId="33" xfId="1" applyNumberFormat="1" applyFont="1" applyFill="1" applyBorder="1" applyAlignment="1">
      <alignment horizontal="center" vertical="center" wrapText="1"/>
    </xf>
    <xf numFmtId="49" fontId="11" fillId="12" borderId="35" xfId="1" applyNumberFormat="1" applyFont="1" applyFill="1" applyBorder="1" applyAlignment="1">
      <alignment horizontal="center" vertical="center" wrapText="1"/>
    </xf>
    <xf numFmtId="49" fontId="11" fillId="12" borderId="45" xfId="0" applyNumberFormat="1" applyFont="1" applyFill="1" applyBorder="1" applyAlignment="1">
      <alignment horizontal="center" vertical="center" wrapText="1"/>
    </xf>
    <xf numFmtId="0" fontId="9" fillId="0" borderId="50" xfId="0" applyNumberFormat="1" applyFont="1" applyFill="1" applyBorder="1" applyAlignment="1" applyProtection="1">
      <alignment horizontal="center" vertical="center"/>
      <protection locked="0"/>
    </xf>
    <xf numFmtId="0" fontId="7" fillId="10" borderId="0" xfId="0" applyFont="1" applyFill="1" applyBorder="1" applyAlignment="1">
      <alignment horizontal="center" wrapText="1"/>
    </xf>
    <xf numFmtId="0" fontId="7" fillId="10" borderId="16" xfId="0" applyFont="1" applyFill="1" applyBorder="1" applyAlignment="1">
      <alignment horizontal="center" wrapText="1"/>
    </xf>
    <xf numFmtId="0" fontId="7" fillId="10" borderId="6" xfId="0" applyFont="1" applyFill="1" applyBorder="1" applyAlignment="1">
      <alignment horizontal="center" wrapText="1"/>
    </xf>
    <xf numFmtId="0" fontId="7" fillId="10" borderId="2" xfId="0" applyFont="1" applyFill="1" applyBorder="1" applyAlignment="1">
      <alignment horizontal="center" wrapText="1"/>
    </xf>
    <xf numFmtId="0" fontId="9" fillId="4" borderId="1"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9" fillId="4" borderId="15" xfId="0" applyFont="1" applyFill="1" applyBorder="1" applyAlignment="1" applyProtection="1">
      <alignment horizontal="center" vertical="center"/>
      <protection locked="0"/>
    </xf>
    <xf numFmtId="0" fontId="9" fillId="4" borderId="0" xfId="0" applyFont="1" applyFill="1" applyBorder="1" applyAlignment="1" applyProtection="1">
      <alignment horizontal="center" vertical="center"/>
      <protection locked="0"/>
    </xf>
    <xf numFmtId="0" fontId="9" fillId="4" borderId="16" xfId="0" applyFont="1" applyFill="1" applyBorder="1" applyAlignment="1" applyProtection="1">
      <alignment horizontal="center" vertical="center"/>
      <protection locked="0"/>
    </xf>
    <xf numFmtId="0" fontId="8" fillId="10" borderId="0" xfId="0" applyFont="1" applyFill="1" applyBorder="1" applyAlignment="1">
      <alignment vertical="center"/>
    </xf>
    <xf numFmtId="0" fontId="8" fillId="10" borderId="16" xfId="0" applyFont="1" applyFill="1" applyBorder="1" applyAlignment="1">
      <alignment vertical="center"/>
    </xf>
    <xf numFmtId="0" fontId="2" fillId="0" borderId="0" xfId="2" applyFont="1" applyAlignment="1">
      <alignment horizontal="center"/>
    </xf>
    <xf numFmtId="0" fontId="2" fillId="0" borderId="0" xfId="2" applyFont="1" applyAlignment="1">
      <alignment vertical="center"/>
    </xf>
    <xf numFmtId="0" fontId="2" fillId="0" borderId="0" xfId="2" applyFont="1" applyAlignment="1">
      <alignment horizontal="center" vertical="center"/>
    </xf>
    <xf numFmtId="0" fontId="2" fillId="0" borderId="48" xfId="2" applyFont="1" applyBorder="1" applyAlignment="1">
      <alignment vertical="center"/>
    </xf>
    <xf numFmtId="0" fontId="6" fillId="0" borderId="0" xfId="2" applyFont="1" applyBorder="1" applyAlignment="1">
      <alignment horizontal="right" vertical="center" indent="1"/>
    </xf>
    <xf numFmtId="0" fontId="2" fillId="0" borderId="40" xfId="2" applyFont="1" applyFill="1" applyBorder="1" applyAlignment="1">
      <alignment horizontal="center" vertical="center"/>
    </xf>
    <xf numFmtId="0" fontId="2" fillId="0" borderId="5" xfId="2" applyFont="1" applyFill="1" applyBorder="1" applyAlignment="1">
      <alignment horizontal="center" vertical="center"/>
    </xf>
    <xf numFmtId="0" fontId="5" fillId="0" borderId="58" xfId="2" applyFont="1" applyFill="1" applyBorder="1" applyAlignment="1">
      <alignment horizontal="center" vertical="center"/>
    </xf>
    <xf numFmtId="0" fontId="5" fillId="0" borderId="58" xfId="2" applyFont="1" applyFill="1" applyBorder="1" applyAlignment="1">
      <alignment horizontal="center" vertical="center" wrapText="1"/>
    </xf>
    <xf numFmtId="0" fontId="5" fillId="0" borderId="0" xfId="2" applyFont="1" applyBorder="1" applyAlignment="1">
      <alignment vertical="center"/>
    </xf>
    <xf numFmtId="0" fontId="2" fillId="0" borderId="0" xfId="2" applyFont="1" applyBorder="1" applyAlignment="1">
      <alignment vertical="center"/>
    </xf>
    <xf numFmtId="0" fontId="13" fillId="10" borderId="20" xfId="2" applyFont="1" applyFill="1" applyBorder="1" applyAlignment="1">
      <alignment horizontal="centerContinuous" vertical="center"/>
    </xf>
    <xf numFmtId="0" fontId="3" fillId="10" borderId="20" xfId="2" applyFont="1" applyFill="1" applyBorder="1" applyAlignment="1">
      <alignment horizontal="centerContinuous" vertical="center"/>
    </xf>
    <xf numFmtId="0" fontId="11" fillId="0" borderId="48" xfId="2" applyFont="1" applyBorder="1" applyAlignment="1">
      <alignment vertical="center"/>
    </xf>
    <xf numFmtId="0" fontId="2" fillId="0" borderId="0" xfId="2" applyFont="1" applyFill="1" applyBorder="1" applyAlignment="1" applyProtection="1">
      <alignment vertical="center" wrapText="1"/>
      <protection locked="0"/>
    </xf>
    <xf numFmtId="0" fontId="2" fillId="0" borderId="0" xfId="2" applyFont="1" applyFill="1" applyBorder="1" applyAlignment="1" applyProtection="1">
      <alignment horizontal="center" vertical="center" wrapText="1"/>
      <protection locked="0"/>
    </xf>
    <xf numFmtId="0" fontId="12" fillId="10" borderId="0" xfId="2" applyFont="1" applyFill="1" applyBorder="1" applyAlignment="1">
      <alignment horizontal="centerContinuous" vertical="center"/>
    </xf>
    <xf numFmtId="0" fontId="4" fillId="10" borderId="0" xfId="2" applyFont="1" applyFill="1" applyBorder="1" applyAlignment="1">
      <alignment horizontal="centerContinuous" vertical="center" wrapText="1"/>
    </xf>
    <xf numFmtId="49" fontId="2" fillId="3" borderId="5" xfId="0" applyNumberFormat="1" applyFont="1" applyFill="1" applyBorder="1" applyAlignment="1">
      <alignment horizontal="left" vertical="center" readingOrder="1"/>
    </xf>
    <xf numFmtId="0" fontId="7" fillId="10" borderId="2" xfId="0" applyFont="1" applyFill="1" applyBorder="1" applyAlignment="1">
      <alignment horizontal="centerContinuous" vertical="center"/>
    </xf>
    <xf numFmtId="0" fontId="7" fillId="10" borderId="16" xfId="0" applyFont="1" applyFill="1" applyBorder="1" applyAlignment="1">
      <alignment horizontal="center"/>
    </xf>
    <xf numFmtId="0" fontId="7" fillId="10" borderId="2" xfId="0" applyFont="1" applyFill="1" applyBorder="1" applyAlignment="1">
      <alignment horizontal="centerContinuous" vertical="center" wrapText="1"/>
    </xf>
    <xf numFmtId="0" fontId="7" fillId="10" borderId="0" xfId="0" applyFont="1" applyFill="1" applyBorder="1" applyAlignment="1">
      <alignment horizontal="centerContinuous" vertical="center" wrapText="1" readingOrder="1"/>
    </xf>
    <xf numFmtId="0" fontId="8" fillId="10" borderId="15" xfId="0" applyFont="1" applyFill="1" applyBorder="1" applyAlignment="1">
      <alignment horizontal="centerContinuous" vertical="center" readingOrder="1"/>
    </xf>
    <xf numFmtId="0" fontId="7" fillId="10" borderId="16" xfId="0" applyFont="1" applyFill="1" applyBorder="1" applyAlignment="1">
      <alignment horizontal="centerContinuous" vertical="center" wrapText="1" readingOrder="1"/>
    </xf>
    <xf numFmtId="0" fontId="11" fillId="0" borderId="34" xfId="0" applyFont="1" applyFill="1" applyBorder="1" applyAlignment="1" applyProtection="1">
      <alignment horizontal="center" vertical="center" wrapText="1"/>
    </xf>
    <xf numFmtId="9" fontId="11" fillId="0" borderId="5" xfId="0" applyNumberFormat="1"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30" xfId="0" applyFont="1" applyFill="1" applyBorder="1" applyAlignment="1" applyProtection="1">
      <alignment horizontal="center" vertical="center" wrapText="1"/>
    </xf>
    <xf numFmtId="0" fontId="11" fillId="0" borderId="33" xfId="0" applyFont="1" applyFill="1" applyBorder="1" applyAlignment="1">
      <alignment horizontal="left" vertical="top" wrapText="1"/>
    </xf>
    <xf numFmtId="0" fontId="7" fillId="10" borderId="6" xfId="0" applyFont="1" applyFill="1" applyBorder="1" applyAlignment="1">
      <alignment vertical="center" wrapText="1"/>
    </xf>
    <xf numFmtId="0" fontId="7" fillId="10" borderId="2" xfId="0" applyFont="1" applyFill="1" applyBorder="1" applyAlignment="1">
      <alignment vertical="center" wrapText="1"/>
    </xf>
    <xf numFmtId="0" fontId="11" fillId="0" borderId="39" xfId="0" applyFont="1" applyFill="1" applyBorder="1" applyAlignment="1" applyProtection="1">
      <alignment horizontal="center" vertical="center" wrapText="1"/>
    </xf>
    <xf numFmtId="9" fontId="11" fillId="0" borderId="40" xfId="0" applyNumberFormat="1" applyFont="1" applyFill="1" applyBorder="1" applyAlignment="1" applyProtection="1">
      <alignment horizontal="center" vertical="center" wrapText="1"/>
    </xf>
    <xf numFmtId="0" fontId="11" fillId="0" borderId="40" xfId="0" applyFont="1" applyFill="1" applyBorder="1" applyAlignment="1" applyProtection="1">
      <alignment horizontal="center" vertical="center" wrapText="1"/>
    </xf>
    <xf numFmtId="0" fontId="11" fillId="0" borderId="37" xfId="0" applyFont="1" applyFill="1" applyBorder="1" applyAlignment="1" applyProtection="1">
      <alignment horizontal="center" vertical="center" wrapText="1"/>
    </xf>
    <xf numFmtId="9" fontId="11" fillId="0" borderId="38" xfId="0" applyNumberFormat="1" applyFont="1" applyFill="1" applyBorder="1" applyAlignment="1" applyProtection="1">
      <alignment horizontal="center" vertical="center" wrapText="1"/>
    </xf>
    <xf numFmtId="0" fontId="11" fillId="0" borderId="38" xfId="0" applyFont="1" applyFill="1" applyBorder="1" applyAlignment="1" applyProtection="1">
      <alignment horizontal="center" vertical="center" wrapText="1"/>
    </xf>
    <xf numFmtId="0" fontId="7" fillId="10" borderId="6" xfId="0" applyFont="1" applyFill="1" applyBorder="1" applyAlignment="1">
      <alignment vertical="center"/>
    </xf>
    <xf numFmtId="0" fontId="7" fillId="10" borderId="2" xfId="0" applyFont="1" applyFill="1" applyBorder="1" applyAlignment="1">
      <alignment vertical="center"/>
    </xf>
    <xf numFmtId="0" fontId="11" fillId="0" borderId="43" xfId="0" applyFont="1" applyFill="1" applyBorder="1" applyAlignment="1" applyProtection="1">
      <alignment horizontal="center" vertical="center" wrapText="1"/>
    </xf>
    <xf numFmtId="0" fontId="11" fillId="0" borderId="44" xfId="0" applyFont="1" applyFill="1" applyBorder="1" applyAlignment="1" applyProtection="1">
      <alignment horizontal="center" vertical="center" wrapText="1"/>
    </xf>
    <xf numFmtId="0" fontId="5" fillId="3" borderId="59" xfId="0" applyFont="1" applyFill="1" applyBorder="1" applyAlignment="1" applyProtection="1">
      <alignment horizontal="right" vertical="center" wrapText="1" indent="1"/>
    </xf>
    <xf numFmtId="0" fontId="5" fillId="3" borderId="35" xfId="0" applyFont="1" applyFill="1" applyBorder="1" applyAlignment="1" applyProtection="1">
      <alignment horizontal="right" vertical="center" wrapText="1" indent="1"/>
    </xf>
    <xf numFmtId="14" fontId="2" fillId="0" borderId="70" xfId="0" applyNumberFormat="1" applyFont="1" applyFill="1" applyBorder="1" applyAlignment="1" applyProtection="1">
      <alignment horizontal="center" vertical="center" wrapText="1"/>
      <protection locked="0"/>
    </xf>
    <xf numFmtId="0" fontId="11" fillId="15" borderId="39" xfId="0" applyFont="1" applyFill="1" applyBorder="1" applyAlignment="1" applyProtection="1">
      <alignment horizontal="center" vertical="center" wrapText="1"/>
    </xf>
    <xf numFmtId="9" fontId="11" fillId="15" borderId="40" xfId="0" applyNumberFormat="1" applyFont="1" applyFill="1" applyBorder="1" applyAlignment="1" applyProtection="1">
      <alignment horizontal="center" vertical="center" wrapText="1"/>
    </xf>
    <xf numFmtId="0" fontId="11" fillId="15" borderId="40" xfId="0" applyFont="1" applyFill="1" applyBorder="1" applyAlignment="1" applyProtection="1">
      <alignment horizontal="center" vertical="center" wrapText="1"/>
    </xf>
    <xf numFmtId="0" fontId="11" fillId="15" borderId="43" xfId="0" applyFont="1" applyFill="1" applyBorder="1" applyAlignment="1" applyProtection="1">
      <alignment horizontal="center" vertical="center" wrapText="1"/>
    </xf>
    <xf numFmtId="0" fontId="9" fillId="0" borderId="32" xfId="0" applyNumberFormat="1" applyFont="1" applyFill="1" applyBorder="1" applyAlignment="1" applyProtection="1">
      <alignment horizontal="center" vertical="center"/>
      <protection locked="0"/>
    </xf>
    <xf numFmtId="0" fontId="11" fillId="0" borderId="41" xfId="0" applyFont="1" applyFill="1" applyBorder="1" applyAlignment="1" applyProtection="1">
      <alignment horizontal="left" vertical="center" wrapText="1"/>
    </xf>
    <xf numFmtId="0" fontId="10" fillId="0" borderId="69" xfId="1" applyFont="1" applyBorder="1" applyAlignment="1">
      <alignment horizontal="center" vertical="center" wrapText="1"/>
    </xf>
    <xf numFmtId="0" fontId="9" fillId="0" borderId="56" xfId="0" applyNumberFormat="1" applyFont="1" applyFill="1" applyBorder="1" applyAlignment="1" applyProtection="1">
      <alignment horizontal="center" vertical="center"/>
      <protection locked="0"/>
    </xf>
    <xf numFmtId="0" fontId="33" fillId="2" borderId="41" xfId="0" applyFont="1" applyFill="1" applyBorder="1" applyAlignment="1" applyProtection="1">
      <alignment vertical="center" wrapText="1"/>
    </xf>
    <xf numFmtId="12" fontId="9" fillId="0" borderId="18" xfId="0" applyNumberFormat="1" applyFont="1" applyBorder="1" applyAlignment="1">
      <alignment horizontal="center" vertical="center" wrapText="1"/>
    </xf>
    <xf numFmtId="12" fontId="9" fillId="0" borderId="38" xfId="0" applyNumberFormat="1" applyFont="1" applyBorder="1" applyAlignment="1">
      <alignment horizontal="center" vertical="center" wrapText="1"/>
    </xf>
    <xf numFmtId="12" fontId="9" fillId="0" borderId="32"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12" fontId="9" fillId="0" borderId="44" xfId="0" applyNumberFormat="1" applyFont="1" applyBorder="1" applyAlignment="1">
      <alignment horizontal="center" vertical="center" wrapText="1"/>
    </xf>
    <xf numFmtId="0" fontId="11" fillId="9" borderId="34" xfId="0" applyFont="1" applyFill="1" applyBorder="1" applyAlignment="1" applyProtection="1">
      <alignment horizontal="center" vertical="center" wrapText="1"/>
    </xf>
    <xf numFmtId="9" fontId="11" fillId="9" borderId="5" xfId="0" applyNumberFormat="1" applyFont="1" applyFill="1" applyBorder="1" applyAlignment="1" applyProtection="1">
      <alignment horizontal="center" vertical="center" wrapText="1"/>
    </xf>
    <xf numFmtId="0" fontId="11" fillId="9" borderId="5" xfId="0" applyFont="1" applyFill="1" applyBorder="1" applyAlignment="1" applyProtection="1">
      <alignment horizontal="center" vertical="center" wrapText="1"/>
    </xf>
    <xf numFmtId="0" fontId="11" fillId="9" borderId="30" xfId="0" applyFont="1" applyFill="1" applyBorder="1" applyAlignment="1" applyProtection="1">
      <alignment horizontal="center" vertical="center" wrapText="1"/>
    </xf>
    <xf numFmtId="12" fontId="9" fillId="0" borderId="10" xfId="0" applyNumberFormat="1" applyFont="1" applyBorder="1" applyAlignment="1">
      <alignment horizontal="center" vertical="center" wrapText="1"/>
    </xf>
    <xf numFmtId="9" fontId="9" fillId="0" borderId="18" xfId="0" applyNumberFormat="1" applyFont="1" applyBorder="1" applyAlignment="1">
      <alignment horizontal="center" vertical="center" wrapText="1"/>
    </xf>
    <xf numFmtId="12" fontId="9" fillId="0" borderId="45" xfId="0" applyNumberFormat="1" applyFont="1" applyFill="1" applyBorder="1" applyAlignment="1">
      <alignment horizontal="center" vertical="center" wrapText="1"/>
    </xf>
    <xf numFmtId="9" fontId="9" fillId="9" borderId="0" xfId="0" applyNumberFormat="1" applyFont="1" applyFill="1" applyBorder="1" applyAlignment="1">
      <alignment horizontal="center" vertical="center" wrapText="1"/>
    </xf>
    <xf numFmtId="12" fontId="9" fillId="0" borderId="75"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12" fontId="9" fillId="0" borderId="33" xfId="0" applyNumberFormat="1" applyFont="1" applyBorder="1" applyAlignment="1">
      <alignment horizontal="center" vertical="center" wrapText="1"/>
    </xf>
    <xf numFmtId="12" fontId="9" fillId="0" borderId="36" xfId="0" applyNumberFormat="1" applyFont="1" applyFill="1" applyBorder="1" applyAlignment="1">
      <alignment horizontal="center" vertical="center" wrapText="1"/>
    </xf>
    <xf numFmtId="9" fontId="9" fillId="9" borderId="16" xfId="0" applyNumberFormat="1" applyFont="1" applyFill="1" applyBorder="1" applyAlignment="1">
      <alignment horizontal="center" vertical="center" wrapText="1"/>
    </xf>
    <xf numFmtId="12" fontId="9" fillId="9" borderId="0" xfId="0" applyNumberFormat="1" applyFont="1" applyFill="1" applyBorder="1" applyAlignment="1">
      <alignment horizontal="center" vertical="center" wrapText="1"/>
    </xf>
    <xf numFmtId="12" fontId="9" fillId="9" borderId="1" xfId="0" applyNumberFormat="1" applyFont="1" applyFill="1" applyBorder="1" applyAlignment="1">
      <alignment horizontal="center" vertical="center" wrapText="1"/>
    </xf>
    <xf numFmtId="12" fontId="9" fillId="9" borderId="6" xfId="0" applyNumberFormat="1" applyFont="1" applyFill="1" applyBorder="1" applyAlignment="1">
      <alignment horizontal="center" vertical="center" wrapText="1"/>
    </xf>
    <xf numFmtId="12" fontId="9" fillId="9" borderId="2" xfId="0" applyNumberFormat="1" applyFont="1" applyFill="1" applyBorder="1" applyAlignment="1">
      <alignment horizontal="center" vertical="center" wrapText="1"/>
    </xf>
    <xf numFmtId="9" fontId="9" fillId="9" borderId="15" xfId="0" applyNumberFormat="1" applyFont="1" applyFill="1" applyBorder="1" applyAlignment="1">
      <alignment horizontal="center" vertical="center" wrapText="1"/>
    </xf>
    <xf numFmtId="12" fontId="9" fillId="9" borderId="15" xfId="0" applyNumberFormat="1" applyFont="1" applyFill="1" applyBorder="1" applyAlignment="1">
      <alignment horizontal="center" vertical="center" wrapText="1"/>
    </xf>
    <xf numFmtId="12" fontId="9" fillId="9" borderId="16" xfId="0" applyNumberFormat="1" applyFont="1" applyFill="1" applyBorder="1" applyAlignment="1">
      <alignment horizontal="center" vertical="center" wrapText="1"/>
    </xf>
    <xf numFmtId="12" fontId="9" fillId="9" borderId="7" xfId="0" applyNumberFormat="1" applyFont="1" applyFill="1" applyBorder="1" applyAlignment="1">
      <alignment horizontal="center" vertical="center" wrapText="1"/>
    </xf>
    <xf numFmtId="12" fontId="9" fillId="9" borderId="8" xfId="0" applyNumberFormat="1" applyFont="1" applyFill="1" applyBorder="1" applyAlignment="1">
      <alignment horizontal="center" vertical="center" wrapText="1"/>
    </xf>
    <xf numFmtId="12" fontId="9" fillId="9" borderId="9" xfId="0" applyNumberFormat="1" applyFont="1" applyFill="1" applyBorder="1" applyAlignment="1">
      <alignment horizontal="center" vertical="center" wrapText="1"/>
    </xf>
    <xf numFmtId="0" fontId="11" fillId="15" borderId="39" xfId="0" applyFont="1" applyFill="1" applyBorder="1" applyAlignment="1" applyProtection="1">
      <alignment vertical="center" wrapText="1"/>
    </xf>
    <xf numFmtId="9" fontId="11" fillId="15" borderId="40" xfId="0" applyNumberFormat="1" applyFont="1" applyFill="1" applyBorder="1" applyAlignment="1" applyProtection="1">
      <alignment vertical="center" wrapText="1"/>
    </xf>
    <xf numFmtId="0" fontId="11" fillId="15" borderId="40" xfId="0" applyFont="1" applyFill="1" applyBorder="1" applyAlignment="1" applyProtection="1">
      <alignment vertical="center" wrapText="1"/>
    </xf>
    <xf numFmtId="0" fontId="11" fillId="15" borderId="43" xfId="0" applyFont="1" applyFill="1" applyBorder="1" applyAlignment="1" applyProtection="1">
      <alignment vertical="center" wrapText="1"/>
    </xf>
    <xf numFmtId="0" fontId="32" fillId="0" borderId="76" xfId="1" applyFont="1" applyBorder="1" applyAlignment="1">
      <alignment vertical="center" wrapText="1"/>
    </xf>
    <xf numFmtId="0" fontId="32" fillId="0" borderId="76" xfId="1" applyFont="1" applyBorder="1" applyAlignment="1">
      <alignment horizontal="center" vertical="center" wrapText="1"/>
    </xf>
    <xf numFmtId="0" fontId="15" fillId="2" borderId="73" xfId="1" applyFont="1" applyFill="1" applyBorder="1" applyAlignment="1">
      <alignment horizontal="center" vertical="center"/>
    </xf>
    <xf numFmtId="0" fontId="15" fillId="2" borderId="57" xfId="1" applyFont="1" applyFill="1" applyBorder="1" applyAlignment="1">
      <alignment horizontal="center" vertical="center"/>
    </xf>
    <xf numFmtId="0" fontId="15" fillId="2" borderId="55" xfId="1" applyFont="1" applyFill="1" applyBorder="1" applyAlignment="1">
      <alignment horizontal="center" vertical="center"/>
    </xf>
    <xf numFmtId="0" fontId="35" fillId="0" borderId="0" xfId="1" applyFont="1" applyBorder="1" applyAlignment="1">
      <alignment vertical="center"/>
    </xf>
    <xf numFmtId="0" fontId="9" fillId="0" borderId="0" xfId="1" applyFont="1" applyAlignment="1">
      <alignment vertical="center"/>
    </xf>
    <xf numFmtId="0" fontId="9" fillId="0" borderId="0" xfId="1" applyFont="1" applyAlignment="1">
      <alignment horizontal="center" vertical="center"/>
    </xf>
    <xf numFmtId="0" fontId="11" fillId="0" borderId="84" xfId="1" applyFont="1" applyBorder="1" applyAlignment="1">
      <alignment vertical="center" wrapText="1"/>
    </xf>
    <xf numFmtId="0" fontId="9" fillId="0" borderId="85" xfId="1" applyFont="1" applyBorder="1" applyAlignment="1" applyProtection="1">
      <alignment horizontal="center" vertical="center"/>
      <protection locked="0"/>
    </xf>
    <xf numFmtId="0" fontId="9" fillId="0" borderId="77" xfId="1" applyFont="1" applyBorder="1" applyAlignment="1" applyProtection="1">
      <alignment horizontal="center" vertical="center"/>
      <protection locked="0"/>
    </xf>
    <xf numFmtId="0" fontId="9" fillId="0" borderId="53" xfId="1" applyFont="1" applyBorder="1" applyAlignment="1" applyProtection="1">
      <alignment horizontal="center" vertical="center"/>
      <protection locked="0"/>
    </xf>
    <xf numFmtId="0" fontId="9" fillId="0" borderId="78" xfId="1" applyFont="1" applyBorder="1" applyAlignment="1" applyProtection="1">
      <alignment horizontal="center" vertical="center"/>
      <protection locked="0"/>
    </xf>
    <xf numFmtId="0" fontId="9" fillId="0" borderId="81" xfId="1" applyFont="1" applyBorder="1" applyAlignment="1" applyProtection="1">
      <alignment horizontal="center" vertical="center"/>
      <protection locked="0"/>
    </xf>
    <xf numFmtId="0" fontId="9" fillId="0" borderId="82" xfId="1" applyFont="1" applyBorder="1" applyAlignment="1" applyProtection="1">
      <alignment horizontal="center" vertical="center"/>
      <protection locked="0"/>
    </xf>
    <xf numFmtId="0" fontId="9" fillId="0" borderId="83" xfId="1" applyFont="1" applyBorder="1" applyAlignment="1" applyProtection="1">
      <alignment horizontal="center" vertical="center"/>
      <protection locked="0"/>
    </xf>
    <xf numFmtId="0" fontId="9" fillId="0" borderId="10" xfId="0" applyNumberFormat="1" applyFont="1" applyFill="1" applyBorder="1" applyAlignment="1" applyProtection="1">
      <alignment horizontal="center" vertical="center"/>
    </xf>
    <xf numFmtId="0" fontId="11" fillId="0" borderId="87" xfId="1" applyFont="1" applyBorder="1" applyAlignment="1" applyProtection="1">
      <alignment horizontal="center" vertical="center"/>
    </xf>
    <xf numFmtId="0" fontId="11" fillId="0" borderId="86" xfId="1" applyFont="1" applyBorder="1" applyAlignment="1" applyProtection="1">
      <alignment horizontal="center" vertical="center"/>
    </xf>
    <xf numFmtId="0" fontId="11" fillId="0" borderId="88" xfId="1" applyFont="1" applyBorder="1" applyAlignment="1" applyProtection="1">
      <alignment horizontal="center" vertical="center"/>
    </xf>
    <xf numFmtId="0" fontId="9" fillId="0" borderId="87" xfId="1" applyFont="1" applyBorder="1" applyAlignment="1" applyProtection="1">
      <alignment horizontal="center" vertical="center"/>
    </xf>
    <xf numFmtId="0" fontId="9" fillId="0" borderId="86" xfId="1" applyFont="1" applyBorder="1" applyAlignment="1" applyProtection="1">
      <alignment horizontal="center" vertical="center"/>
    </xf>
    <xf numFmtId="0" fontId="9" fillId="0" borderId="78" xfId="1" applyFont="1" applyBorder="1" applyAlignment="1" applyProtection="1">
      <alignment horizontal="center" vertical="center"/>
    </xf>
    <xf numFmtId="0" fontId="9" fillId="0" borderId="79" xfId="1" applyFont="1" applyBorder="1" applyAlignment="1" applyProtection="1">
      <alignment horizontal="center" vertical="center"/>
    </xf>
    <xf numFmtId="0" fontId="9" fillId="0" borderId="80" xfId="1" applyFont="1" applyBorder="1" applyAlignment="1" applyProtection="1">
      <alignment horizontal="center" vertical="center"/>
    </xf>
    <xf numFmtId="0" fontId="9" fillId="0" borderId="23" xfId="1" applyFont="1" applyBorder="1" applyAlignment="1">
      <alignment horizontal="center" vertical="center"/>
    </xf>
    <xf numFmtId="0" fontId="22" fillId="0" borderId="8" xfId="1" applyFont="1" applyBorder="1" applyAlignment="1">
      <alignment horizontal="centerContinuous" vertical="center" wrapText="1"/>
    </xf>
    <xf numFmtId="0" fontId="22" fillId="0" borderId="9" xfId="1" applyFont="1" applyBorder="1" applyAlignment="1">
      <alignment horizontal="centerContinuous" vertical="center" wrapText="1"/>
    </xf>
    <xf numFmtId="0" fontId="9" fillId="0" borderId="89" xfId="1" applyFont="1" applyBorder="1" applyAlignment="1" applyProtection="1">
      <alignment horizontal="center" vertical="center"/>
      <protection locked="0"/>
    </xf>
    <xf numFmtId="0" fontId="9" fillId="0" borderId="60" xfId="1" applyFont="1" applyBorder="1" applyAlignment="1" applyProtection="1">
      <alignment horizontal="center" vertical="center"/>
      <protection locked="0"/>
    </xf>
    <xf numFmtId="0" fontId="9" fillId="0" borderId="90" xfId="1" applyFont="1" applyBorder="1" applyAlignment="1" applyProtection="1">
      <alignment horizontal="center" vertical="center"/>
      <protection locked="0"/>
    </xf>
    <xf numFmtId="12" fontId="9" fillId="0" borderId="37" xfId="0" applyNumberFormat="1" applyFont="1" applyBorder="1" applyAlignment="1">
      <alignment horizontal="center" vertical="center" wrapText="1"/>
    </xf>
    <xf numFmtId="0" fontId="11" fillId="0" borderId="35" xfId="0" applyFont="1" applyFill="1" applyBorder="1" applyAlignment="1" applyProtection="1">
      <alignment vertical="center" wrapText="1"/>
    </xf>
    <xf numFmtId="12" fontId="9" fillId="15" borderId="0" xfId="0" applyNumberFormat="1" applyFont="1" applyFill="1" applyBorder="1" applyAlignment="1">
      <alignment horizontal="center" vertical="center" wrapText="1"/>
    </xf>
    <xf numFmtId="12" fontId="9" fillId="15" borderId="16" xfId="0" applyNumberFormat="1" applyFont="1" applyFill="1" applyBorder="1" applyAlignment="1">
      <alignment horizontal="center" vertical="center" wrapText="1"/>
    </xf>
    <xf numFmtId="9" fontId="9" fillId="15" borderId="0" xfId="0" applyNumberFormat="1" applyFont="1" applyFill="1" applyBorder="1" applyAlignment="1">
      <alignment horizontal="center" vertical="center" wrapText="1"/>
    </xf>
    <xf numFmtId="9" fontId="9" fillId="15" borderId="16" xfId="0" applyNumberFormat="1" applyFont="1" applyFill="1" applyBorder="1" applyAlignment="1">
      <alignment horizontal="center" vertical="center" wrapText="1"/>
    </xf>
    <xf numFmtId="12" fontId="9" fillId="15" borderId="8" xfId="0" applyNumberFormat="1" applyFont="1" applyFill="1" applyBorder="1" applyAlignment="1">
      <alignment horizontal="center" vertical="center" wrapText="1"/>
    </xf>
    <xf numFmtId="12" fontId="9" fillId="15" borderId="9" xfId="0" applyNumberFormat="1" applyFont="1" applyFill="1" applyBorder="1" applyAlignment="1">
      <alignment horizontal="center" vertical="center" wrapText="1"/>
    </xf>
    <xf numFmtId="12" fontId="9" fillId="15" borderId="6" xfId="0" applyNumberFormat="1" applyFont="1" applyFill="1" applyBorder="1" applyAlignment="1">
      <alignment horizontal="center" vertical="center" wrapText="1"/>
    </xf>
    <xf numFmtId="12" fontId="9" fillId="15" borderId="2" xfId="0" applyNumberFormat="1" applyFont="1" applyFill="1" applyBorder="1" applyAlignment="1">
      <alignment horizontal="center" vertical="center" wrapText="1"/>
    </xf>
    <xf numFmtId="12" fontId="9" fillId="0" borderId="36" xfId="0" applyNumberFormat="1" applyFont="1" applyBorder="1" applyAlignment="1">
      <alignment horizontal="center" vertical="center" wrapText="1"/>
    </xf>
    <xf numFmtId="0" fontId="9" fillId="16" borderId="34" xfId="0" applyNumberFormat="1" applyFont="1" applyFill="1" applyBorder="1" applyAlignment="1" applyProtection="1">
      <alignment horizontal="center" vertical="center"/>
    </xf>
    <xf numFmtId="0" fontId="9" fillId="16" borderId="5" xfId="0" applyNumberFormat="1" applyFont="1" applyFill="1" applyBorder="1" applyAlignment="1" applyProtection="1">
      <alignment horizontal="center" vertical="center"/>
    </xf>
    <xf numFmtId="0" fontId="9" fillId="16" borderId="21" xfId="0" applyNumberFormat="1" applyFont="1" applyFill="1" applyBorder="1" applyAlignment="1" applyProtection="1">
      <alignment horizontal="center" vertical="center"/>
    </xf>
    <xf numFmtId="12" fontId="9" fillId="14" borderId="91" xfId="0" applyNumberFormat="1" applyFont="1" applyFill="1" applyBorder="1" applyAlignment="1">
      <alignment horizontal="center" vertical="center" wrapText="1"/>
    </xf>
    <xf numFmtId="12" fontId="9" fillId="14" borderId="6" xfId="0" applyNumberFormat="1" applyFont="1" applyFill="1" applyBorder="1" applyAlignment="1">
      <alignment horizontal="center" vertical="center" wrapText="1"/>
    </xf>
    <xf numFmtId="12" fontId="9" fillId="14" borderId="2" xfId="0" applyNumberFormat="1" applyFont="1" applyFill="1" applyBorder="1" applyAlignment="1">
      <alignment horizontal="center" vertical="center" wrapText="1"/>
    </xf>
    <xf numFmtId="9" fontId="9" fillId="14" borderId="17" xfId="0" applyNumberFormat="1" applyFont="1" applyFill="1" applyBorder="1" applyAlignment="1">
      <alignment horizontal="center" vertical="center" wrapText="1"/>
    </xf>
    <xf numFmtId="9" fontId="9" fillId="14" borderId="0" xfId="0" applyNumberFormat="1" applyFont="1" applyFill="1" applyBorder="1" applyAlignment="1">
      <alignment horizontal="center" vertical="center" wrapText="1"/>
    </xf>
    <xf numFmtId="9" fontId="9" fillId="14" borderId="16" xfId="0" applyNumberFormat="1" applyFont="1" applyFill="1" applyBorder="1" applyAlignment="1">
      <alignment horizontal="center" vertical="center" wrapText="1"/>
    </xf>
    <xf numFmtId="12" fontId="9" fillId="14" borderId="17" xfId="0" applyNumberFormat="1" applyFont="1" applyFill="1" applyBorder="1" applyAlignment="1">
      <alignment horizontal="center" vertical="center" wrapText="1"/>
    </xf>
    <xf numFmtId="12" fontId="9" fillId="14" borderId="0" xfId="0" applyNumberFormat="1" applyFont="1" applyFill="1" applyBorder="1" applyAlignment="1">
      <alignment horizontal="center" vertical="center" wrapText="1"/>
    </xf>
    <xf numFmtId="12" fontId="9" fillId="14" borderId="16" xfId="0" applyNumberFormat="1" applyFont="1" applyFill="1" applyBorder="1" applyAlignment="1">
      <alignment horizontal="center" vertical="center" wrapText="1"/>
    </xf>
    <xf numFmtId="12" fontId="9" fillId="14" borderId="63" xfId="0" applyNumberFormat="1" applyFont="1" applyFill="1" applyBorder="1" applyAlignment="1">
      <alignment horizontal="center" vertical="center" wrapText="1"/>
    </xf>
    <xf numFmtId="12" fontId="9" fillId="14" borderId="8" xfId="0" applyNumberFormat="1" applyFont="1" applyFill="1" applyBorder="1" applyAlignment="1">
      <alignment horizontal="center" vertical="center" wrapText="1"/>
    </xf>
    <xf numFmtId="12" fontId="9" fillId="14" borderId="9" xfId="0" applyNumberFormat="1" applyFont="1" applyFill="1" applyBorder="1" applyAlignment="1">
      <alignment horizontal="center" vertical="center" wrapText="1"/>
    </xf>
    <xf numFmtId="0" fontId="11" fillId="14" borderId="34" xfId="0" applyFont="1" applyFill="1" applyBorder="1" applyAlignment="1" applyProtection="1">
      <alignment vertical="center" wrapText="1"/>
    </xf>
    <xf numFmtId="9" fontId="11" fillId="14" borderId="5" xfId="0" applyNumberFormat="1" applyFont="1" applyFill="1" applyBorder="1" applyAlignment="1" applyProtection="1">
      <alignment vertical="center" wrapText="1"/>
    </xf>
    <xf numFmtId="0" fontId="11" fillId="14" borderId="5" xfId="0" applyFont="1" applyFill="1" applyBorder="1" applyAlignment="1" applyProtection="1">
      <alignment vertical="center" wrapText="1"/>
    </xf>
    <xf numFmtId="0" fontId="11" fillId="14" borderId="30" xfId="0" applyFont="1" applyFill="1" applyBorder="1" applyAlignment="1" applyProtection="1">
      <alignment vertical="center" wrapText="1"/>
    </xf>
    <xf numFmtId="0" fontId="9" fillId="16" borderId="49" xfId="0" applyNumberFormat="1" applyFont="1" applyFill="1" applyBorder="1" applyAlignment="1" applyProtection="1">
      <alignment horizontal="center" vertical="center"/>
    </xf>
    <xf numFmtId="43" fontId="11" fillId="0" borderId="1" xfId="0" applyNumberFormat="1" applyFont="1" applyFill="1" applyBorder="1" applyAlignment="1">
      <alignment horizontal="center" vertical="center" wrapText="1"/>
    </xf>
    <xf numFmtId="0" fontId="9" fillId="16" borderId="30" xfId="0" applyNumberFormat="1" applyFont="1" applyFill="1" applyBorder="1" applyAlignment="1" applyProtection="1">
      <alignment horizontal="center" vertical="center"/>
    </xf>
    <xf numFmtId="0" fontId="11" fillId="0" borderId="5" xfId="2" applyFont="1" applyFill="1" applyBorder="1" applyAlignment="1">
      <alignment horizontal="left" vertical="center" wrapText="1"/>
    </xf>
    <xf numFmtId="0" fontId="11" fillId="0" borderId="5" xfId="2" applyFont="1" applyFill="1" applyBorder="1" applyAlignment="1">
      <alignment horizontal="left" vertical="center"/>
    </xf>
    <xf numFmtId="0" fontId="11" fillId="0" borderId="22" xfId="2" applyFont="1" applyFill="1" applyBorder="1" applyAlignment="1">
      <alignment horizontal="left" vertical="center" wrapText="1"/>
    </xf>
    <xf numFmtId="0" fontId="11" fillId="0" borderId="22" xfId="2" applyFont="1" applyFill="1" applyBorder="1" applyAlignment="1">
      <alignment horizontal="left" vertical="center"/>
    </xf>
    <xf numFmtId="0" fontId="2" fillId="0" borderId="21" xfId="2" applyFont="1" applyFill="1" applyBorder="1" applyAlignment="1">
      <alignment horizontal="center" vertical="center"/>
    </xf>
    <xf numFmtId="0" fontId="11" fillId="0" borderId="5" xfId="0" applyFont="1" applyFill="1" applyBorder="1" applyAlignment="1" applyProtection="1">
      <alignment horizontal="left" vertical="center" wrapText="1"/>
    </xf>
    <xf numFmtId="0" fontId="11" fillId="0" borderId="5" xfId="2" applyFont="1" applyFill="1" applyBorder="1" applyAlignment="1" applyProtection="1">
      <alignment vertical="center" wrapText="1"/>
    </xf>
    <xf numFmtId="0" fontId="11" fillId="0" borderId="5" xfId="2" applyFont="1" applyFill="1" applyBorder="1" applyAlignment="1" applyProtection="1">
      <alignment vertical="center"/>
    </xf>
    <xf numFmtId="0" fontId="11" fillId="0" borderId="5" xfId="2" applyFont="1" applyFill="1" applyBorder="1" applyAlignment="1" applyProtection="1">
      <alignment horizontal="left" vertical="center"/>
    </xf>
    <xf numFmtId="0" fontId="2" fillId="0" borderId="57" xfId="2" applyFont="1" applyFill="1" applyBorder="1" applyAlignment="1">
      <alignment horizontal="center" vertical="center"/>
    </xf>
    <xf numFmtId="0" fontId="2" fillId="0" borderId="66" xfId="2" applyFont="1" applyFill="1" applyBorder="1" applyAlignment="1">
      <alignment horizontal="center" vertical="center"/>
    </xf>
    <xf numFmtId="0" fontId="5" fillId="0" borderId="25" xfId="2" applyFont="1" applyFill="1" applyBorder="1" applyAlignment="1">
      <alignment horizontal="center" vertical="center"/>
    </xf>
    <xf numFmtId="0" fontId="5" fillId="0" borderId="24" xfId="2" applyFont="1" applyFill="1" applyBorder="1" applyAlignment="1">
      <alignment horizontal="center" vertical="center"/>
    </xf>
    <xf numFmtId="0" fontId="5" fillId="0" borderId="57" xfId="2" applyFont="1" applyFill="1" applyBorder="1" applyAlignment="1">
      <alignment horizontal="center" vertical="center" wrapText="1"/>
    </xf>
    <xf numFmtId="0" fontId="5" fillId="0" borderId="57" xfId="2" applyFont="1" applyFill="1" applyBorder="1" applyAlignment="1">
      <alignment horizontal="center" vertical="center"/>
    </xf>
    <xf numFmtId="0" fontId="5" fillId="0" borderId="23" xfId="2" applyFont="1" applyFill="1" applyBorder="1" applyAlignment="1">
      <alignment horizontal="center" vertical="center" wrapText="1"/>
    </xf>
    <xf numFmtId="0" fontId="5" fillId="0" borderId="23" xfId="2" applyFont="1" applyFill="1" applyBorder="1" applyAlignment="1">
      <alignment horizontal="center" vertical="center"/>
    </xf>
    <xf numFmtId="0" fontId="5" fillId="0" borderId="52" xfId="2" applyFont="1" applyFill="1" applyBorder="1" applyAlignment="1">
      <alignment horizontal="center" vertical="center"/>
    </xf>
    <xf numFmtId="164" fontId="5" fillId="0" borderId="3" xfId="2" applyNumberFormat="1" applyFont="1" applyFill="1" applyBorder="1" applyAlignment="1">
      <alignment horizontal="center" vertical="center"/>
    </xf>
    <xf numFmtId="0" fontId="5" fillId="0" borderId="93" xfId="2" applyFont="1" applyFill="1" applyBorder="1" applyAlignment="1">
      <alignment horizontal="center" vertical="center"/>
    </xf>
    <xf numFmtId="9" fontId="5" fillId="0" borderId="26" xfId="2" applyNumberFormat="1" applyFont="1" applyFill="1" applyBorder="1" applyAlignment="1">
      <alignment horizontal="center" vertical="center"/>
    </xf>
    <xf numFmtId="9" fontId="2" fillId="0" borderId="42" xfId="2" applyNumberFormat="1" applyFont="1" applyFill="1" applyBorder="1" applyAlignment="1">
      <alignment horizontal="center" vertical="center"/>
    </xf>
    <xf numFmtId="9" fontId="2" fillId="0" borderId="22" xfId="2" applyNumberFormat="1" applyFont="1" applyFill="1" applyBorder="1" applyAlignment="1">
      <alignment horizontal="center" vertical="center"/>
    </xf>
    <xf numFmtId="9" fontId="2" fillId="0" borderId="55" xfId="2" applyNumberFormat="1" applyFont="1" applyFill="1" applyBorder="1" applyAlignment="1">
      <alignment horizontal="center" vertical="center"/>
    </xf>
    <xf numFmtId="0" fontId="5" fillId="0" borderId="92" xfId="2" applyFont="1" applyFill="1" applyBorder="1" applyAlignment="1">
      <alignment horizontal="center" vertical="center"/>
    </xf>
    <xf numFmtId="9" fontId="2" fillId="0" borderId="17" xfId="2" applyNumberFormat="1" applyFont="1" applyFill="1" applyBorder="1" applyAlignment="1">
      <alignment horizontal="center" vertical="center"/>
    </xf>
    <xf numFmtId="9" fontId="2" fillId="0" borderId="27" xfId="2" applyNumberFormat="1" applyFont="1" applyFill="1" applyBorder="1" applyAlignment="1">
      <alignment horizontal="center" vertical="center" wrapText="1"/>
    </xf>
    <xf numFmtId="0" fontId="2" fillId="0" borderId="8" xfId="2" applyFont="1" applyBorder="1" applyAlignment="1">
      <alignment vertical="center"/>
    </xf>
    <xf numFmtId="0" fontId="2" fillId="0" borderId="9" xfId="2" applyFont="1" applyBorder="1" applyAlignment="1">
      <alignment vertical="center"/>
    </xf>
    <xf numFmtId="0" fontId="2" fillId="7" borderId="56" xfId="2" applyFont="1" applyFill="1" applyBorder="1" applyAlignment="1">
      <alignment horizontal="center" vertical="center"/>
    </xf>
    <xf numFmtId="0" fontId="2" fillId="7" borderId="49" xfId="2" applyFont="1" applyFill="1" applyBorder="1" applyAlignment="1">
      <alignment horizontal="center" vertical="center"/>
    </xf>
    <xf numFmtId="0" fontId="4" fillId="10" borderId="16" xfId="2" applyFont="1" applyFill="1" applyBorder="1" applyAlignment="1">
      <alignment horizontal="centerContinuous" vertical="center" wrapText="1"/>
    </xf>
    <xf numFmtId="0" fontId="2" fillId="0" borderId="16" xfId="2" applyFont="1" applyBorder="1" applyAlignment="1">
      <alignment vertical="center"/>
    </xf>
    <xf numFmtId="0" fontId="5" fillId="0" borderId="72" xfId="2" applyFont="1" applyFill="1" applyBorder="1" applyAlignment="1">
      <alignment horizontal="center" vertical="center"/>
    </xf>
    <xf numFmtId="0" fontId="5" fillId="0" borderId="94" xfId="2" applyFont="1" applyFill="1" applyBorder="1" applyAlignment="1">
      <alignment horizontal="center" vertical="center" wrapText="1"/>
    </xf>
    <xf numFmtId="9" fontId="2" fillId="0" borderId="72" xfId="2" applyNumberFormat="1" applyFont="1" applyFill="1" applyBorder="1" applyAlignment="1">
      <alignment horizontal="center" vertical="center" wrapText="1"/>
    </xf>
    <xf numFmtId="0" fontId="2" fillId="0" borderId="70" xfId="2" applyFont="1" applyBorder="1" applyAlignment="1">
      <alignment vertical="center"/>
    </xf>
    <xf numFmtId="49" fontId="11" fillId="0" borderId="0" xfId="0" applyNumberFormat="1" applyFont="1" applyFill="1" applyAlignment="1">
      <alignment vertical="center" wrapText="1"/>
    </xf>
    <xf numFmtId="0" fontId="36" fillId="0" borderId="0" xfId="2" applyFont="1"/>
    <xf numFmtId="0" fontId="9" fillId="16" borderId="18" xfId="0" applyNumberFormat="1" applyFont="1" applyFill="1" applyBorder="1" applyAlignment="1" applyProtection="1">
      <alignment horizontal="center" vertical="center"/>
    </xf>
    <xf numFmtId="0" fontId="9" fillId="16" borderId="31" xfId="0" applyNumberFormat="1" applyFont="1" applyFill="1" applyBorder="1" applyAlignment="1" applyProtection="1">
      <alignment horizontal="center" vertical="center"/>
    </xf>
    <xf numFmtId="0" fontId="9" fillId="0" borderId="45" xfId="0" applyNumberFormat="1" applyFont="1" applyFill="1" applyBorder="1" applyAlignment="1" applyProtection="1">
      <alignment horizontal="center" vertical="center"/>
      <protection locked="0"/>
    </xf>
    <xf numFmtId="0" fontId="9" fillId="16" borderId="22" xfId="0" applyNumberFormat="1" applyFont="1" applyFill="1" applyBorder="1" applyAlignment="1" applyProtection="1">
      <alignment horizontal="center" vertical="center"/>
    </xf>
    <xf numFmtId="0" fontId="9" fillId="0" borderId="55" xfId="0" applyNumberFormat="1" applyFont="1" applyFill="1" applyBorder="1" applyAlignment="1" applyProtection="1">
      <alignment horizontal="center" vertical="center"/>
      <protection locked="0"/>
    </xf>
    <xf numFmtId="0" fontId="9" fillId="16" borderId="32" xfId="0" applyNumberFormat="1" applyFont="1" applyFill="1" applyBorder="1" applyAlignment="1" applyProtection="1">
      <alignment horizontal="center" vertical="center"/>
    </xf>
    <xf numFmtId="0" fontId="9" fillId="16" borderId="35" xfId="0" applyNumberFormat="1" applyFont="1" applyFill="1" applyBorder="1" applyAlignment="1" applyProtection="1">
      <alignment horizontal="center" vertical="center"/>
    </xf>
    <xf numFmtId="0" fontId="11" fillId="0" borderId="36" xfId="0" applyFont="1" applyFill="1" applyBorder="1" applyAlignment="1">
      <alignment horizontal="left" vertical="center" wrapText="1"/>
    </xf>
    <xf numFmtId="0" fontId="9" fillId="0" borderId="10" xfId="0" applyNumberFormat="1" applyFont="1" applyFill="1" applyBorder="1" applyAlignment="1" applyProtection="1">
      <alignment horizontal="center" vertical="center"/>
      <protection locked="0"/>
    </xf>
    <xf numFmtId="0" fontId="9" fillId="0" borderId="31" xfId="0" applyNumberFormat="1" applyFont="1" applyFill="1" applyBorder="1" applyAlignment="1" applyProtection="1">
      <alignment horizontal="center" vertical="center"/>
      <protection locked="0"/>
    </xf>
    <xf numFmtId="0" fontId="33" fillId="2" borderId="33" xfId="0" applyFont="1" applyFill="1" applyBorder="1" applyAlignment="1" applyProtection="1">
      <alignment vertical="center" wrapText="1"/>
    </xf>
    <xf numFmtId="0" fontId="9" fillId="16" borderId="43" xfId="0" applyNumberFormat="1" applyFont="1" applyFill="1" applyBorder="1" applyAlignment="1" applyProtection="1">
      <alignment horizontal="center" vertical="center"/>
    </xf>
    <xf numFmtId="0" fontId="9" fillId="0" borderId="70" xfId="0" applyNumberFormat="1" applyFont="1" applyFill="1" applyBorder="1" applyAlignment="1" applyProtection="1">
      <alignment horizontal="center" vertical="center"/>
      <protection locked="0"/>
    </xf>
    <xf numFmtId="0" fontId="9" fillId="16" borderId="70" xfId="0" applyNumberFormat="1" applyFont="1" applyFill="1" applyBorder="1" applyAlignment="1" applyProtection="1">
      <alignment horizontal="center" vertical="center"/>
    </xf>
    <xf numFmtId="0" fontId="9" fillId="16" borderId="19" xfId="0" applyNumberFormat="1" applyFont="1" applyFill="1" applyBorder="1" applyAlignment="1" applyProtection="1">
      <alignment horizontal="center" vertical="center"/>
    </xf>
    <xf numFmtId="0" fontId="9" fillId="0" borderId="43"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wrapText="1"/>
      <protection locked="0"/>
    </xf>
    <xf numFmtId="0" fontId="2" fillId="0" borderId="0" xfId="0" applyFont="1" applyFill="1" applyAlignment="1" applyProtection="1">
      <alignment vertical="center" wrapText="1"/>
      <protection locked="0"/>
    </xf>
    <xf numFmtId="0" fontId="2" fillId="6" borderId="0" xfId="0" applyFont="1" applyFill="1" applyAlignment="1" applyProtection="1">
      <alignment vertical="center" wrapText="1"/>
      <protection locked="0"/>
    </xf>
    <xf numFmtId="0" fontId="2" fillId="0" borderId="0" xfId="1" applyFont="1" applyAlignment="1" applyProtection="1">
      <alignment vertical="center" wrapText="1"/>
      <protection locked="0"/>
    </xf>
    <xf numFmtId="0" fontId="9" fillId="0" borderId="47" xfId="0" applyNumberFormat="1" applyFont="1" applyFill="1" applyBorder="1" applyAlignment="1" applyProtection="1">
      <alignment horizontal="center" vertical="center"/>
      <protection locked="0"/>
    </xf>
    <xf numFmtId="0" fontId="5" fillId="0" borderId="57" xfId="2" applyFont="1" applyBorder="1" applyAlignment="1">
      <alignment horizontal="center" vertical="center"/>
    </xf>
    <xf numFmtId="0" fontId="5" fillId="0" borderId="57" xfId="2" applyFont="1" applyBorder="1" applyAlignment="1">
      <alignment horizontal="center" vertical="center" wrapText="1"/>
    </xf>
    <xf numFmtId="0" fontId="5" fillId="0" borderId="55" xfId="2" applyFont="1" applyBorder="1" applyAlignment="1">
      <alignment horizontal="center" vertical="center" wrapText="1"/>
    </xf>
    <xf numFmtId="0" fontId="15" fillId="0" borderId="57" xfId="2" applyFont="1" applyFill="1" applyBorder="1" applyAlignment="1">
      <alignment horizontal="center" vertical="center"/>
    </xf>
    <xf numFmtId="0" fontId="15" fillId="0" borderId="95" xfId="2" applyFont="1" applyFill="1" applyBorder="1" applyAlignment="1">
      <alignment horizontal="center" vertical="center"/>
    </xf>
    <xf numFmtId="0" fontId="15" fillId="0" borderId="57" xfId="2" applyFont="1" applyFill="1" applyBorder="1" applyAlignment="1">
      <alignment horizontal="center" vertical="center" wrapText="1"/>
    </xf>
    <xf numFmtId="0" fontId="2" fillId="0" borderId="0" xfId="2" applyBorder="1" applyAlignment="1">
      <alignment vertical="center"/>
    </xf>
    <xf numFmtId="0" fontId="9" fillId="4" borderId="10" xfId="0" applyFont="1" applyFill="1" applyBorder="1" applyAlignment="1" applyProtection="1">
      <alignment horizontal="center" vertical="center" wrapText="1"/>
      <protection locked="0"/>
    </xf>
    <xf numFmtId="0" fontId="9" fillId="0" borderId="29" xfId="0" applyNumberFormat="1" applyFont="1" applyFill="1" applyBorder="1" applyAlignment="1" applyProtection="1">
      <alignment horizontal="center" vertical="center"/>
      <protection locked="0"/>
    </xf>
    <xf numFmtId="0" fontId="9" fillId="16" borderId="29"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protection locked="0"/>
    </xf>
    <xf numFmtId="0" fontId="37" fillId="4" borderId="6" xfId="0" applyFont="1" applyFill="1" applyBorder="1" applyAlignment="1" applyProtection="1">
      <alignment horizontal="center" vertical="center"/>
      <protection locked="0"/>
    </xf>
    <xf numFmtId="0" fontId="37" fillId="4" borderId="2" xfId="0" applyFont="1" applyFill="1" applyBorder="1" applyAlignment="1" applyProtection="1">
      <alignment horizontal="center" vertical="center"/>
      <protection locked="0"/>
    </xf>
    <xf numFmtId="0" fontId="37" fillId="4" borderId="15" xfId="0" applyFont="1" applyFill="1" applyBorder="1" applyAlignment="1" applyProtection="1">
      <alignment horizontal="center" vertical="center"/>
      <protection locked="0"/>
    </xf>
    <xf numFmtId="0" fontId="37" fillId="4" borderId="0" xfId="0" applyFont="1" applyFill="1" applyBorder="1" applyAlignment="1" applyProtection="1">
      <alignment horizontal="center" vertical="center"/>
      <protection locked="0"/>
    </xf>
    <xf numFmtId="0" fontId="37" fillId="4" borderId="16" xfId="0" applyFont="1" applyFill="1" applyBorder="1" applyAlignment="1" applyProtection="1">
      <alignment horizontal="center" vertical="center"/>
      <protection locked="0"/>
    </xf>
    <xf numFmtId="0" fontId="37" fillId="4" borderId="10"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7" fillId="4" borderId="18" xfId="0" applyFont="1" applyFill="1" applyBorder="1" applyAlignment="1" applyProtection="1">
      <alignment horizontal="center" vertical="center" wrapText="1"/>
      <protection locked="0"/>
    </xf>
    <xf numFmtId="0" fontId="37" fillId="4" borderId="5" xfId="0" applyNumberFormat="1" applyFont="1" applyFill="1" applyBorder="1" applyAlignment="1" applyProtection="1">
      <alignment horizontal="center" vertical="center"/>
      <protection locked="0"/>
    </xf>
    <xf numFmtId="0" fontId="37" fillId="4" borderId="30" xfId="0" applyNumberFormat="1" applyFont="1" applyFill="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7" fillId="4" borderId="5" xfId="1" applyFont="1" applyFill="1" applyBorder="1" applyAlignment="1" applyProtection="1">
      <alignment horizontal="center" vertical="center"/>
      <protection locked="0"/>
    </xf>
    <xf numFmtId="0" fontId="37" fillId="4" borderId="30" xfId="1" applyFont="1" applyFill="1" applyBorder="1" applyAlignment="1" applyProtection="1">
      <alignment horizontal="center" vertical="center"/>
      <protection locked="0"/>
    </xf>
    <xf numFmtId="0" fontId="37" fillId="4" borderId="34" xfId="1" applyFont="1" applyFill="1" applyBorder="1" applyAlignment="1" applyProtection="1">
      <alignment horizontal="center" vertical="center"/>
      <protection locked="0"/>
    </xf>
    <xf numFmtId="0" fontId="37" fillId="4" borderId="45" xfId="0" applyFont="1" applyFill="1" applyBorder="1" applyAlignment="1" applyProtection="1">
      <alignment horizontal="center" vertical="center" wrapText="1"/>
      <protection locked="0"/>
    </xf>
    <xf numFmtId="0" fontId="9" fillId="4" borderId="11" xfId="0" applyFont="1" applyFill="1" applyBorder="1" applyAlignment="1">
      <alignment horizontal="right" vertical="center" wrapText="1"/>
    </xf>
    <xf numFmtId="0" fontId="9" fillId="4" borderId="19" xfId="0" applyFont="1" applyFill="1" applyBorder="1" applyAlignment="1">
      <alignment horizontal="right" vertical="center" wrapText="1"/>
    </xf>
    <xf numFmtId="0" fontId="9" fillId="4" borderId="47" xfId="0" applyFont="1" applyFill="1" applyBorder="1" applyAlignment="1">
      <alignment horizontal="right" vertical="center" wrapText="1"/>
    </xf>
    <xf numFmtId="165" fontId="37" fillId="4" borderId="59" xfId="0" applyNumberFormat="1" applyFont="1" applyFill="1" applyBorder="1" applyAlignment="1" applyProtection="1">
      <alignment horizontal="center" vertical="center" wrapText="1"/>
      <protection locked="0"/>
    </xf>
    <xf numFmtId="165" fontId="37" fillId="4" borderId="15" xfId="0" applyNumberFormat="1" applyFont="1" applyFill="1" applyBorder="1" applyAlignment="1" applyProtection="1">
      <alignment horizontal="center" vertical="center"/>
      <protection locked="0"/>
    </xf>
    <xf numFmtId="165" fontId="37" fillId="4" borderId="0" xfId="0" applyNumberFormat="1" applyFont="1" applyFill="1" applyBorder="1" applyAlignment="1" applyProtection="1">
      <alignment horizontal="center" vertical="center"/>
      <protection locked="0"/>
    </xf>
    <xf numFmtId="165" fontId="37" fillId="4" borderId="16" xfId="0" applyNumberFormat="1" applyFont="1" applyFill="1" applyBorder="1" applyAlignment="1" applyProtection="1">
      <alignment horizontal="center" vertical="center"/>
      <protection locked="0"/>
    </xf>
    <xf numFmtId="165" fontId="38" fillId="0" borderId="0" xfId="0" applyNumberFormat="1" applyFont="1" applyAlignment="1">
      <alignment horizontal="center" vertical="center"/>
    </xf>
    <xf numFmtId="0" fontId="38" fillId="0" borderId="0" xfId="0" applyNumberFormat="1" applyFont="1" applyAlignment="1">
      <alignment horizontal="center" vertical="center"/>
    </xf>
    <xf numFmtId="0" fontId="2" fillId="0" borderId="0" xfId="0" applyFont="1" applyAlignment="1" applyProtection="1">
      <alignment horizontal="center" vertical="center"/>
      <protection locked="0"/>
    </xf>
    <xf numFmtId="0" fontId="9" fillId="4" borderId="18" xfId="0" applyFont="1" applyFill="1" applyBorder="1" applyAlignment="1" applyProtection="1">
      <alignment horizontal="center" vertical="center" wrapText="1"/>
      <protection locked="0"/>
    </xf>
    <xf numFmtId="0" fontId="2" fillId="0" borderId="0" xfId="0" applyFont="1" applyAlignment="1">
      <alignment horizontal="center" vertical="center"/>
    </xf>
    <xf numFmtId="0" fontId="9" fillId="4" borderId="45"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right" vertical="center" wrapText="1"/>
      <protection locked="0"/>
    </xf>
    <xf numFmtId="0" fontId="38" fillId="0" borderId="0" xfId="0" applyFont="1" applyFill="1" applyAlignment="1" applyProtection="1">
      <alignment horizontal="center" vertical="center"/>
      <protection locked="0"/>
    </xf>
    <xf numFmtId="0" fontId="37" fillId="4" borderId="18" xfId="0" applyFont="1" applyFill="1" applyBorder="1" applyAlignment="1" applyProtection="1">
      <alignment horizontal="center" vertical="center"/>
      <protection locked="0"/>
    </xf>
    <xf numFmtId="165" fontId="37" fillId="4" borderId="18" xfId="0" applyNumberFormat="1" applyFont="1" applyFill="1" applyBorder="1" applyAlignment="1" applyProtection="1">
      <alignment horizontal="center" vertical="center"/>
      <protection locked="0"/>
    </xf>
    <xf numFmtId="165" fontId="37" fillId="4" borderId="19" xfId="0" applyNumberFormat="1" applyFont="1" applyFill="1" applyBorder="1" applyAlignment="1" applyProtection="1">
      <alignment horizontal="center" vertical="center"/>
      <protection locked="0"/>
    </xf>
    <xf numFmtId="0" fontId="37" fillId="4" borderId="15" xfId="0" applyFont="1" applyFill="1" applyBorder="1" applyAlignment="1" applyProtection="1">
      <alignment horizontal="center" vertical="center" wrapText="1"/>
      <protection locked="0"/>
    </xf>
    <xf numFmtId="0" fontId="37" fillId="4" borderId="57" xfId="0" applyNumberFormat="1" applyFont="1" applyFill="1" applyBorder="1" applyAlignment="1" applyProtection="1">
      <alignment horizontal="center" vertical="center"/>
      <protection locked="0"/>
    </xf>
    <xf numFmtId="0" fontId="37" fillId="4" borderId="72" xfId="0" applyNumberFormat="1" applyFont="1" applyFill="1" applyBorder="1" applyAlignment="1" applyProtection="1">
      <alignment horizontal="center" vertical="center"/>
      <protection locked="0"/>
    </xf>
    <xf numFmtId="0" fontId="37" fillId="4" borderId="37" xfId="0" applyNumberFormat="1" applyFont="1" applyFill="1" applyBorder="1" applyAlignment="1" applyProtection="1">
      <alignment horizontal="center" vertical="center"/>
      <protection locked="0"/>
    </xf>
    <xf numFmtId="0" fontId="37" fillId="4" borderId="38" xfId="0" applyNumberFormat="1" applyFont="1" applyFill="1" applyBorder="1" applyAlignment="1" applyProtection="1">
      <alignment horizontal="center" vertical="center"/>
      <protection locked="0"/>
    </xf>
    <xf numFmtId="0" fontId="37" fillId="4" borderId="44" xfId="0" applyNumberFormat="1" applyFont="1" applyFill="1" applyBorder="1" applyAlignment="1" applyProtection="1">
      <alignment horizontal="center" vertical="center"/>
      <protection locked="0"/>
    </xf>
    <xf numFmtId="0" fontId="9" fillId="4" borderId="19" xfId="0" applyFont="1" applyFill="1" applyBorder="1" applyAlignment="1" applyProtection="1">
      <alignment horizontal="right" vertical="center" wrapText="1"/>
      <protection locked="0"/>
    </xf>
    <xf numFmtId="0" fontId="9" fillId="4" borderId="46" xfId="0" applyFont="1" applyFill="1" applyBorder="1" applyAlignment="1" applyProtection="1">
      <alignment horizontal="right" vertical="center" wrapText="1"/>
      <protection locked="0"/>
    </xf>
    <xf numFmtId="165" fontId="37" fillId="4" borderId="18" xfId="0" applyNumberFormat="1" applyFont="1" applyFill="1" applyBorder="1" applyAlignment="1" applyProtection="1">
      <alignment horizontal="center" vertical="center" wrapText="1"/>
      <protection locked="0"/>
    </xf>
    <xf numFmtId="165" fontId="9" fillId="4" borderId="19" xfId="0" applyNumberFormat="1" applyFont="1" applyFill="1" applyBorder="1" applyAlignment="1" applyProtection="1">
      <alignment horizontal="right" vertical="center" wrapText="1"/>
      <protection locked="0"/>
    </xf>
    <xf numFmtId="165" fontId="37" fillId="4" borderId="5" xfId="0" applyNumberFormat="1" applyFont="1" applyFill="1" applyBorder="1" applyAlignment="1" applyProtection="1">
      <alignment horizontal="center" vertical="center"/>
      <protection locked="0"/>
    </xf>
    <xf numFmtId="165" fontId="38" fillId="0" borderId="0" xfId="0" applyNumberFormat="1" applyFont="1" applyAlignment="1" applyProtection="1">
      <alignment horizontal="center" vertical="center"/>
      <protection locked="0"/>
    </xf>
    <xf numFmtId="165" fontId="38" fillId="0" borderId="0" xfId="0" applyNumberFormat="1" applyFont="1" applyFill="1" applyAlignment="1" applyProtection="1">
      <alignment horizontal="center" vertical="center"/>
      <protection locked="0"/>
    </xf>
    <xf numFmtId="0" fontId="37" fillId="4" borderId="18" xfId="1" applyFont="1" applyFill="1" applyBorder="1" applyAlignment="1" applyProtection="1">
      <alignment horizontal="center" vertical="center" wrapText="1"/>
      <protection locked="0"/>
    </xf>
    <xf numFmtId="0" fontId="37" fillId="4" borderId="20" xfId="1" applyFont="1" applyFill="1" applyBorder="1" applyAlignment="1" applyProtection="1">
      <alignment horizontal="center" vertical="center" wrapText="1"/>
      <protection locked="0"/>
    </xf>
    <xf numFmtId="0" fontId="38" fillId="0" borderId="0" xfId="1" applyFont="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165" fontId="37" fillId="4" borderId="20" xfId="0" applyNumberFormat="1" applyFont="1" applyFill="1" applyBorder="1" applyAlignment="1" applyProtection="1">
      <alignment horizontal="center" vertical="center"/>
      <protection locked="0"/>
    </xf>
    <xf numFmtId="0" fontId="37" fillId="4" borderId="45" xfId="1" applyFont="1" applyFill="1" applyBorder="1" applyAlignment="1" applyProtection="1">
      <alignment horizontal="center" vertical="center" wrapText="1"/>
      <protection locked="0"/>
    </xf>
    <xf numFmtId="0" fontId="37" fillId="4" borderId="46" xfId="1" applyFont="1" applyFill="1" applyBorder="1" applyAlignment="1" applyProtection="1">
      <alignment horizontal="center" vertical="center" wrapText="1"/>
      <protection locked="0"/>
    </xf>
    <xf numFmtId="0" fontId="9" fillId="4" borderId="20" xfId="1" applyFont="1" applyFill="1" applyBorder="1" applyAlignment="1" applyProtection="1">
      <alignment horizontal="right" vertical="center" wrapText="1"/>
      <protection locked="0"/>
    </xf>
    <xf numFmtId="0" fontId="9" fillId="4" borderId="47" xfId="1" applyFont="1" applyFill="1" applyBorder="1" applyAlignment="1" applyProtection="1">
      <alignment horizontal="right" vertical="center" wrapText="1"/>
      <protection locked="0"/>
    </xf>
    <xf numFmtId="0" fontId="9" fillId="0" borderId="96" xfId="1" applyFont="1" applyBorder="1" applyAlignment="1" applyProtection="1">
      <alignment horizontal="center" vertical="center"/>
    </xf>
    <xf numFmtId="0" fontId="37" fillId="4" borderId="5" xfId="0" applyFont="1" applyFill="1" applyBorder="1" applyAlignment="1" applyProtection="1">
      <alignment horizontal="center" vertical="center"/>
    </xf>
    <xf numFmtId="165" fontId="37" fillId="4" borderId="18" xfId="0" applyNumberFormat="1" applyFont="1" applyFill="1" applyBorder="1" applyAlignment="1" applyProtection="1">
      <alignment horizontal="center" vertical="center"/>
    </xf>
    <xf numFmtId="165" fontId="37" fillId="4" borderId="5" xfId="0" applyNumberFormat="1" applyFont="1" applyFill="1" applyBorder="1" applyAlignment="1" applyProtection="1">
      <alignment horizontal="center" vertical="center"/>
    </xf>
    <xf numFmtId="0" fontId="37" fillId="4" borderId="22" xfId="0" applyFont="1" applyFill="1" applyBorder="1" applyAlignment="1" applyProtection="1">
      <alignment horizontal="center" vertical="center"/>
    </xf>
    <xf numFmtId="0" fontId="37" fillId="4" borderId="34" xfId="0" applyFont="1" applyFill="1" applyBorder="1" applyAlignment="1" applyProtection="1">
      <alignment horizontal="center" vertical="center"/>
    </xf>
    <xf numFmtId="0" fontId="37" fillId="4" borderId="15" xfId="0" applyFont="1" applyFill="1" applyBorder="1" applyAlignment="1" applyProtection="1">
      <alignment horizontal="center" vertical="center"/>
    </xf>
    <xf numFmtId="0" fontId="37" fillId="4" borderId="66" xfId="0" applyFont="1" applyFill="1" applyBorder="1" applyAlignment="1" applyProtection="1">
      <alignment horizontal="center" vertical="center"/>
    </xf>
    <xf numFmtId="0" fontId="37" fillId="4" borderId="45" xfId="0" applyFont="1" applyFill="1" applyBorder="1" applyAlignment="1" applyProtection="1">
      <alignment horizontal="center" vertical="center"/>
      <protection locked="0"/>
    </xf>
    <xf numFmtId="0" fontId="37" fillId="4" borderId="38" xfId="0" applyFont="1" applyFill="1" applyBorder="1" applyAlignment="1" applyProtection="1">
      <alignment horizontal="center" vertical="center"/>
      <protection locked="0"/>
    </xf>
    <xf numFmtId="0" fontId="37" fillId="4" borderId="44" xfId="0" applyFont="1" applyFill="1" applyBorder="1" applyAlignment="1" applyProtection="1">
      <alignment horizontal="center" vertical="center"/>
      <protection locked="0"/>
    </xf>
    <xf numFmtId="0" fontId="9" fillId="4" borderId="16" xfId="0" applyFont="1" applyFill="1" applyBorder="1" applyAlignment="1">
      <alignment horizontal="right" vertical="center" wrapText="1"/>
    </xf>
    <xf numFmtId="165" fontId="9" fillId="4" borderId="19" xfId="0" applyNumberFormat="1" applyFont="1" applyFill="1" applyBorder="1" applyAlignment="1">
      <alignment horizontal="right" vertical="center" wrapText="1"/>
    </xf>
    <xf numFmtId="165" fontId="37" fillId="4" borderId="18" xfId="1" applyNumberFormat="1" applyFont="1" applyFill="1" applyBorder="1" applyAlignment="1" applyProtection="1">
      <alignment horizontal="center" vertical="center" wrapText="1"/>
      <protection locked="0"/>
    </xf>
    <xf numFmtId="165" fontId="37" fillId="4" borderId="20" xfId="1" applyNumberFormat="1" applyFont="1" applyFill="1" applyBorder="1" applyAlignment="1" applyProtection="1">
      <alignment horizontal="center" vertical="center" wrapText="1"/>
      <protection locked="0"/>
    </xf>
    <xf numFmtId="165" fontId="9" fillId="4" borderId="20" xfId="1" applyNumberFormat="1" applyFont="1" applyFill="1" applyBorder="1" applyAlignment="1" applyProtection="1">
      <alignment horizontal="right" vertical="center" wrapText="1"/>
      <protection locked="0"/>
    </xf>
    <xf numFmtId="165" fontId="38" fillId="0" borderId="0" xfId="1" applyNumberFormat="1" applyFont="1" applyAlignment="1" applyProtection="1">
      <alignment horizontal="center" vertical="center"/>
      <protection locked="0"/>
    </xf>
    <xf numFmtId="0" fontId="9" fillId="4" borderId="1"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0" fontId="37" fillId="4" borderId="59" xfId="0" applyFont="1" applyFill="1" applyBorder="1" applyAlignment="1" applyProtection="1">
      <alignment horizontal="center" vertical="center" wrapText="1"/>
    </xf>
    <xf numFmtId="0" fontId="37" fillId="4" borderId="57" xfId="0" applyFont="1" applyFill="1" applyBorder="1" applyAlignment="1" applyProtection="1">
      <alignment horizontal="center" vertical="center" wrapText="1"/>
    </xf>
    <xf numFmtId="0" fontId="37" fillId="4" borderId="38" xfId="0" applyFont="1" applyFill="1" applyBorder="1" applyAlignment="1" applyProtection="1">
      <alignment horizontal="center" vertical="center" wrapText="1"/>
      <protection locked="0"/>
    </xf>
    <xf numFmtId="0" fontId="37" fillId="4" borderId="47" xfId="0" applyFont="1" applyFill="1" applyBorder="1" applyAlignment="1" applyProtection="1">
      <alignment horizontal="center" vertical="center" wrapText="1"/>
      <protection locked="0"/>
    </xf>
    <xf numFmtId="0" fontId="37" fillId="4" borderId="0" xfId="0" applyFont="1" applyFill="1" applyBorder="1" applyAlignment="1" applyProtection="1">
      <alignment horizontal="center" vertical="center"/>
    </xf>
    <xf numFmtId="0" fontId="37" fillId="4" borderId="16" xfId="0" applyFont="1" applyFill="1" applyBorder="1" applyAlignment="1" applyProtection="1">
      <alignment horizontal="center" vertical="center"/>
    </xf>
    <xf numFmtId="0" fontId="38" fillId="0" borderId="0" xfId="0" applyFont="1" applyAlignment="1" applyProtection="1">
      <alignment horizontal="center" vertical="center"/>
    </xf>
    <xf numFmtId="0" fontId="9" fillId="4" borderId="54" xfId="0" applyFont="1" applyFill="1" applyBorder="1" applyAlignment="1" applyProtection="1">
      <alignment horizontal="right" vertical="center" wrapText="1"/>
    </xf>
    <xf numFmtId="0" fontId="37" fillId="4" borderId="66" xfId="0" applyFont="1" applyFill="1" applyBorder="1" applyAlignment="1" applyProtection="1">
      <alignment horizontal="center" vertical="center"/>
      <protection locked="0"/>
    </xf>
    <xf numFmtId="0" fontId="37" fillId="4" borderId="47" xfId="0" applyFont="1" applyFill="1" applyBorder="1" applyAlignment="1" applyProtection="1">
      <alignment horizontal="center" vertical="center"/>
      <protection locked="0"/>
    </xf>
    <xf numFmtId="0" fontId="9" fillId="4" borderId="46" xfId="0" applyFont="1" applyFill="1" applyBorder="1" applyAlignment="1">
      <alignment horizontal="right" vertical="center" wrapText="1"/>
    </xf>
    <xf numFmtId="0" fontId="9" fillId="4" borderId="0" xfId="0" applyFont="1" applyFill="1" applyBorder="1" applyAlignment="1">
      <alignment horizontal="right" vertical="center" wrapText="1"/>
    </xf>
    <xf numFmtId="0" fontId="37" fillId="4" borderId="51" xfId="0" applyNumberFormat="1" applyFont="1" applyFill="1" applyBorder="1" applyAlignment="1" applyProtection="1">
      <alignment horizontal="center" vertical="center" wrapText="1"/>
      <protection locked="0"/>
    </xf>
    <xf numFmtId="0" fontId="9" fillId="4" borderId="47" xfId="0" applyNumberFormat="1" applyFont="1" applyFill="1" applyBorder="1" applyAlignment="1">
      <alignment horizontal="right" vertical="center" wrapText="1"/>
    </xf>
    <xf numFmtId="0" fontId="37" fillId="4" borderId="45" xfId="0" applyNumberFormat="1" applyFont="1" applyFill="1" applyBorder="1" applyAlignment="1" applyProtection="1">
      <alignment horizontal="center" vertical="center"/>
      <protection locked="0"/>
    </xf>
    <xf numFmtId="0" fontId="37" fillId="4" borderId="47" xfId="0" applyNumberFormat="1" applyFont="1" applyFill="1" applyBorder="1" applyAlignment="1" applyProtection="1">
      <alignment horizontal="center" vertical="center"/>
      <protection locked="0"/>
    </xf>
    <xf numFmtId="165" fontId="37" fillId="4" borderId="57" xfId="0" applyNumberFormat="1" applyFont="1" applyFill="1" applyBorder="1" applyAlignment="1" applyProtection="1">
      <alignment horizontal="center" vertical="center"/>
      <protection locked="0"/>
    </xf>
    <xf numFmtId="165" fontId="37" fillId="4" borderId="59" xfId="0" applyNumberFormat="1" applyFont="1" applyFill="1" applyBorder="1" applyAlignment="1" applyProtection="1">
      <alignment horizontal="center" vertical="center"/>
      <protection locked="0"/>
    </xf>
    <xf numFmtId="0" fontId="9" fillId="4" borderId="47" xfId="0" applyFont="1" applyFill="1" applyBorder="1" applyAlignment="1" applyProtection="1">
      <alignment horizontal="right" vertical="center" wrapText="1"/>
      <protection locked="0"/>
    </xf>
    <xf numFmtId="165" fontId="9" fillId="4" borderId="54" xfId="0" applyNumberFormat="1" applyFont="1" applyFill="1" applyBorder="1" applyAlignment="1" applyProtection="1">
      <alignment horizontal="right" vertical="center" wrapText="1"/>
      <protection locked="0"/>
    </xf>
    <xf numFmtId="0" fontId="37" fillId="4" borderId="18" xfId="0" applyNumberFormat="1" applyFont="1" applyFill="1" applyBorder="1" applyAlignment="1" applyProtection="1">
      <alignment horizontal="center" vertical="center" wrapText="1"/>
      <protection locked="0"/>
    </xf>
    <xf numFmtId="0" fontId="25" fillId="0" borderId="0" xfId="0" applyNumberFormat="1" applyFont="1" applyAlignment="1" applyProtection="1">
      <alignment horizontal="center" vertical="center"/>
      <protection locked="0"/>
    </xf>
    <xf numFmtId="0" fontId="9" fillId="0" borderId="13" xfId="0" applyNumberFormat="1" applyFont="1" applyFill="1" applyBorder="1" applyAlignment="1" applyProtection="1">
      <alignment horizontal="center" vertical="center"/>
      <protection locked="0"/>
    </xf>
    <xf numFmtId="0" fontId="2" fillId="0" borderId="0" xfId="1" applyFont="1" applyBorder="1" applyAlignment="1" applyProtection="1">
      <alignment vertical="center" wrapText="1"/>
      <protection locked="0"/>
    </xf>
    <xf numFmtId="0" fontId="9" fillId="4" borderId="19" xfId="0" applyNumberFormat="1" applyFont="1" applyFill="1" applyBorder="1" applyAlignment="1" applyProtection="1">
      <alignment horizontal="right" vertical="center" wrapText="1"/>
      <protection locked="0"/>
    </xf>
    <xf numFmtId="0" fontId="37" fillId="4" borderId="35" xfId="0" applyFont="1" applyFill="1" applyBorder="1" applyAlignment="1" applyProtection="1">
      <alignment horizontal="center" vertical="center" wrapText="1"/>
      <protection locked="0"/>
    </xf>
    <xf numFmtId="0" fontId="9" fillId="4" borderId="70" xfId="0" applyFont="1" applyFill="1" applyBorder="1" applyAlignment="1" applyProtection="1">
      <alignment horizontal="right" vertical="center" wrapText="1"/>
      <protection locked="0"/>
    </xf>
    <xf numFmtId="0" fontId="37" fillId="4" borderId="19" xfId="0" applyFont="1" applyFill="1" applyBorder="1" applyAlignment="1" applyProtection="1">
      <alignment horizontal="center" vertical="center"/>
      <protection locked="0"/>
    </xf>
    <xf numFmtId="0" fontId="9" fillId="0" borderId="98" xfId="1" applyFont="1" applyBorder="1" applyAlignment="1" applyProtection="1">
      <alignment horizontal="center" vertical="center"/>
      <protection locked="0"/>
    </xf>
    <xf numFmtId="0" fontId="38" fillId="9" borderId="19" xfId="0" applyFont="1" applyFill="1" applyBorder="1" applyAlignment="1" applyProtection="1">
      <alignment horizontal="center" vertical="center"/>
      <protection locked="0"/>
    </xf>
    <xf numFmtId="0" fontId="15" fillId="2" borderId="72" xfId="1" applyFont="1" applyFill="1" applyBorder="1" applyAlignment="1">
      <alignment horizontal="center" vertical="center"/>
    </xf>
    <xf numFmtId="0" fontId="11" fillId="0" borderId="99" xfId="1" applyFont="1" applyBorder="1" applyAlignment="1" applyProtection="1">
      <alignment horizontal="center" vertical="center"/>
    </xf>
    <xf numFmtId="0" fontId="9" fillId="0" borderId="99" xfId="1" applyFont="1" applyBorder="1" applyAlignment="1" applyProtection="1">
      <alignment horizontal="center" vertical="center"/>
    </xf>
    <xf numFmtId="0" fontId="9" fillId="0" borderId="100" xfId="1" applyFont="1" applyBorder="1" applyAlignment="1" applyProtection="1">
      <alignment horizontal="center" vertical="center"/>
    </xf>
    <xf numFmtId="0" fontId="37" fillId="4" borderId="0" xfId="0" applyFont="1" applyFill="1" applyBorder="1" applyAlignment="1" applyProtection="1">
      <alignment horizontal="center" vertical="center" wrapText="1"/>
      <protection locked="0"/>
    </xf>
    <xf numFmtId="165" fontId="37" fillId="4" borderId="30" xfId="0" applyNumberFormat="1" applyFont="1" applyFill="1" applyBorder="1" applyAlignment="1" applyProtection="1">
      <alignment horizontal="center" vertical="center"/>
      <protection locked="0"/>
    </xf>
    <xf numFmtId="0" fontId="37" fillId="4" borderId="59" xfId="1" applyFont="1" applyFill="1" applyBorder="1" applyAlignment="1" applyProtection="1">
      <alignment horizontal="center" vertical="center" wrapText="1"/>
      <protection locked="0"/>
    </xf>
    <xf numFmtId="0" fontId="37" fillId="4" borderId="52" xfId="1" applyFont="1" applyFill="1" applyBorder="1" applyAlignment="1" applyProtection="1">
      <alignment horizontal="center" vertical="center" wrapText="1"/>
      <protection locked="0"/>
    </xf>
    <xf numFmtId="0" fontId="9" fillId="4" borderId="54" xfId="1" applyFont="1" applyFill="1" applyBorder="1" applyAlignment="1" applyProtection="1">
      <alignment horizontal="right" vertical="center" wrapText="1"/>
      <protection locked="0"/>
    </xf>
    <xf numFmtId="0" fontId="15" fillId="2" borderId="15" xfId="1" applyFont="1" applyFill="1" applyBorder="1" applyAlignment="1">
      <alignment horizontal="centerContinuous" vertical="center"/>
    </xf>
    <xf numFmtId="0" fontId="15" fillId="2" borderId="0" xfId="1" applyFont="1" applyFill="1" applyBorder="1" applyAlignment="1">
      <alignment horizontal="centerContinuous" vertical="center"/>
    </xf>
    <xf numFmtId="0" fontId="15" fillId="2" borderId="16" xfId="1" applyFont="1" applyFill="1" applyBorder="1" applyAlignment="1">
      <alignment horizontal="centerContinuous" vertical="center"/>
    </xf>
    <xf numFmtId="0" fontId="37" fillId="4" borderId="37" xfId="0" applyFont="1" applyFill="1" applyBorder="1" applyAlignment="1" applyProtection="1">
      <alignment horizontal="center" vertical="center"/>
      <protection locked="0"/>
    </xf>
    <xf numFmtId="0" fontId="37" fillId="4" borderId="50" xfId="0" applyFont="1" applyFill="1" applyBorder="1" applyAlignment="1" applyProtection="1">
      <alignment horizontal="center" vertical="center"/>
      <protection locked="0"/>
    </xf>
    <xf numFmtId="0" fontId="37" fillId="4" borderId="64" xfId="0" applyFont="1" applyFill="1" applyBorder="1" applyAlignment="1" applyProtection="1">
      <alignment horizontal="center" vertical="center"/>
      <protection locked="0"/>
    </xf>
    <xf numFmtId="0" fontId="37" fillId="4" borderId="45" xfId="0" applyFont="1" applyFill="1" applyBorder="1" applyAlignment="1" applyProtection="1">
      <alignment horizontal="center" vertical="center"/>
    </xf>
    <xf numFmtId="0" fontId="37" fillId="4" borderId="38" xfId="0" applyFont="1" applyFill="1" applyBorder="1" applyAlignment="1" applyProtection="1">
      <alignment horizontal="center" vertical="center"/>
    </xf>
    <xf numFmtId="0" fontId="37" fillId="4" borderId="51" xfId="0" applyFont="1" applyFill="1" applyBorder="1" applyAlignment="1" applyProtection="1">
      <alignment horizontal="center" vertical="center"/>
    </xf>
    <xf numFmtId="0" fontId="37" fillId="4" borderId="44" xfId="0" applyFont="1" applyFill="1" applyBorder="1" applyAlignment="1" applyProtection="1">
      <alignment horizontal="center" vertical="center"/>
    </xf>
    <xf numFmtId="0" fontId="39" fillId="0" borderId="0" xfId="0" applyFont="1"/>
    <xf numFmtId="0" fontId="39" fillId="0" borderId="0" xfId="0" applyFont="1" applyAlignment="1">
      <alignment horizontal="centerContinuous"/>
    </xf>
    <xf numFmtId="0" fontId="9" fillId="4" borderId="52" xfId="1" applyFont="1" applyFill="1" applyBorder="1" applyAlignment="1" applyProtection="1">
      <alignment horizontal="right" vertical="center" wrapText="1"/>
      <protection locked="0"/>
    </xf>
    <xf numFmtId="0" fontId="37" fillId="4" borderId="34" xfId="0" applyFont="1" applyFill="1" applyBorder="1" applyAlignment="1" applyProtection="1">
      <alignment horizontal="center" vertical="center"/>
      <protection locked="0"/>
    </xf>
    <xf numFmtId="49" fontId="11" fillId="0" borderId="0" xfId="0" applyNumberFormat="1" applyFont="1" applyFill="1" applyAlignment="1">
      <alignment horizontal="center" vertical="center" wrapText="1"/>
    </xf>
    <xf numFmtId="0" fontId="37" fillId="4" borderId="18"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37" fillId="4" borderId="10" xfId="0" applyFont="1" applyFill="1" applyBorder="1" applyAlignment="1" applyProtection="1">
      <alignment horizontal="center" vertical="center" wrapText="1"/>
      <protection locked="0"/>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65" fontId="37" fillId="4" borderId="72" xfId="0" applyNumberFormat="1" applyFont="1" applyFill="1" applyBorder="1" applyAlignment="1" applyProtection="1">
      <alignment horizontal="center" vertical="center"/>
      <protection locked="0"/>
    </xf>
    <xf numFmtId="0" fontId="9" fillId="2" borderId="34"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30" xfId="0" applyNumberFormat="1" applyFont="1" applyFill="1" applyBorder="1" applyAlignment="1" applyProtection="1">
      <alignment horizontal="center" vertical="center"/>
    </xf>
    <xf numFmtId="12" fontId="9" fillId="0" borderId="44" xfId="0" applyNumberFormat="1" applyFont="1" applyFill="1" applyBorder="1" applyAlignment="1">
      <alignment horizontal="center" vertical="center" wrapText="1"/>
    </xf>
    <xf numFmtId="0" fontId="9" fillId="2" borderId="21" xfId="0" applyNumberFormat="1" applyFont="1" applyFill="1" applyBorder="1" applyAlignment="1" applyProtection="1">
      <alignment horizontal="center" vertical="center"/>
    </xf>
    <xf numFmtId="49" fontId="11" fillId="12" borderId="35" xfId="0" applyNumberFormat="1" applyFont="1" applyFill="1" applyBorder="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165" fontId="37" fillId="4" borderId="34" xfId="0" applyNumberFormat="1" applyFont="1" applyFill="1" applyBorder="1" applyAlignment="1" applyProtection="1">
      <alignment horizontal="center" vertical="center"/>
      <protection locked="0"/>
    </xf>
    <xf numFmtId="0" fontId="9" fillId="0" borderId="61" xfId="0" applyNumberFormat="1" applyFont="1" applyFill="1" applyBorder="1" applyAlignment="1" applyProtection="1">
      <alignment horizontal="center" vertical="center"/>
      <protection locked="0"/>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49" fontId="2" fillId="3" borderId="5" xfId="0" applyNumberFormat="1" applyFont="1" applyFill="1" applyBorder="1" applyAlignment="1">
      <alignment horizontal="left" vertical="center" wrapText="1" readingOrder="1"/>
    </xf>
    <xf numFmtId="0" fontId="11" fillId="14" borderId="37" xfId="0" applyFont="1" applyFill="1" applyBorder="1" applyAlignment="1" applyProtection="1">
      <alignment vertical="center" wrapText="1"/>
    </xf>
    <xf numFmtId="9" fontId="11" fillId="14" borderId="38" xfId="0" applyNumberFormat="1" applyFont="1" applyFill="1" applyBorder="1" applyAlignment="1" applyProtection="1">
      <alignment vertical="center" wrapText="1"/>
    </xf>
    <xf numFmtId="0" fontId="11" fillId="14" borderId="38" xfId="0" applyFont="1" applyFill="1" applyBorder="1" applyAlignment="1" applyProtection="1">
      <alignment vertical="center" wrapText="1"/>
    </xf>
    <xf numFmtId="0" fontId="11" fillId="14" borderId="44" xfId="0" applyFont="1" applyFill="1" applyBorder="1" applyAlignment="1" applyProtection="1">
      <alignment vertical="center" wrapText="1"/>
    </xf>
    <xf numFmtId="0" fontId="11" fillId="0" borderId="33" xfId="0" applyFont="1" applyFill="1" applyBorder="1" applyAlignment="1" applyProtection="1">
      <alignment vertical="center" wrapText="1"/>
    </xf>
    <xf numFmtId="0" fontId="7" fillId="10" borderId="1" xfId="0" applyFont="1" applyFill="1" applyBorder="1" applyAlignment="1">
      <alignment horizontal="center" wrapText="1"/>
    </xf>
    <xf numFmtId="0" fontId="7" fillId="10" borderId="15" xfId="0" applyFont="1" applyFill="1" applyBorder="1" applyAlignment="1">
      <alignment horizontal="center" wrapText="1"/>
    </xf>
    <xf numFmtId="0" fontId="8" fillId="10" borderId="15" xfId="0" applyFont="1" applyFill="1" applyBorder="1" applyAlignment="1">
      <alignment vertical="center"/>
    </xf>
    <xf numFmtId="0" fontId="8" fillId="10" borderId="7" xfId="0" applyFont="1" applyFill="1" applyBorder="1" applyAlignment="1">
      <alignment horizontal="left" vertical="center" wrapText="1"/>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0" fontId="37" fillId="4" borderId="7" xfId="0" applyFont="1" applyFill="1" applyBorder="1" applyAlignment="1" applyProtection="1">
      <alignment horizontal="centerContinuous" vertical="center"/>
      <protection locked="0"/>
    </xf>
    <xf numFmtId="0" fontId="37" fillId="4" borderId="8" xfId="0" applyFont="1" applyFill="1" applyBorder="1" applyAlignment="1" applyProtection="1">
      <alignment horizontal="centerContinuous" vertical="center"/>
      <protection locked="0"/>
    </xf>
    <xf numFmtId="0" fontId="37" fillId="4" borderId="9" xfId="0" applyFont="1" applyFill="1" applyBorder="1" applyAlignment="1" applyProtection="1">
      <alignment horizontal="centerContinuous" vertical="center"/>
      <protection locked="0"/>
    </xf>
    <xf numFmtId="0" fontId="9" fillId="0" borderId="102" xfId="1" applyFont="1" applyBorder="1" applyAlignment="1" applyProtection="1">
      <alignment horizontal="center" vertical="center"/>
    </xf>
    <xf numFmtId="165" fontId="37" fillId="4" borderId="30" xfId="0" applyNumberFormat="1" applyFont="1" applyFill="1" applyBorder="1" applyAlignment="1" applyProtection="1">
      <alignment horizontal="center" vertical="center"/>
    </xf>
    <xf numFmtId="0" fontId="37" fillId="4" borderId="30" xfId="0" applyFont="1" applyFill="1" applyBorder="1" applyAlignment="1" applyProtection="1">
      <alignment horizontal="center" vertical="center"/>
    </xf>
    <xf numFmtId="0" fontId="37" fillId="4" borderId="97" xfId="0" applyFont="1" applyFill="1" applyBorder="1" applyAlignment="1" applyProtection="1">
      <alignment horizontal="center" vertical="center"/>
    </xf>
    <xf numFmtId="0" fontId="9" fillId="0" borderId="32" xfId="0" applyNumberFormat="1" applyFont="1" applyFill="1" applyBorder="1" applyAlignment="1" applyProtection="1">
      <alignment horizontal="center" vertical="center"/>
    </xf>
    <xf numFmtId="0" fontId="11" fillId="0" borderId="49" xfId="0" applyFont="1" applyFill="1" applyBorder="1" applyAlignment="1" applyProtection="1">
      <alignment horizontal="center" vertical="center" wrapText="1"/>
    </xf>
    <xf numFmtId="0" fontId="11" fillId="0" borderId="21"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38" fillId="9" borderId="15" xfId="0" applyFont="1" applyFill="1" applyBorder="1" applyAlignment="1" applyProtection="1">
      <alignment horizontal="center" vertical="center"/>
      <protection locked="0"/>
    </xf>
    <xf numFmtId="0" fontId="38" fillId="9" borderId="0" xfId="0" applyFont="1" applyFill="1" applyBorder="1" applyAlignment="1" applyProtection="1">
      <alignment horizontal="center" vertical="center"/>
      <protection locked="0"/>
    </xf>
    <xf numFmtId="0" fontId="37" fillId="4" borderId="54" xfId="0" applyFont="1" applyFill="1" applyBorder="1" applyAlignment="1" applyProtection="1">
      <alignment horizontal="center" vertical="center" wrapText="1"/>
    </xf>
    <xf numFmtId="0" fontId="7" fillId="10" borderId="1" xfId="0" applyFont="1" applyFill="1" applyBorder="1" applyAlignment="1">
      <alignment vertical="center" wrapText="1"/>
    </xf>
    <xf numFmtId="0" fontId="7" fillId="10" borderId="15" xfId="0" applyFont="1" applyFill="1" applyBorder="1" applyAlignment="1">
      <alignment horizontal="centerContinuous" wrapText="1"/>
    </xf>
    <xf numFmtId="49" fontId="11" fillId="12" borderId="41" xfId="0" applyNumberFormat="1" applyFont="1" applyFill="1" applyBorder="1" applyAlignment="1">
      <alignment horizontal="center" vertical="center" wrapText="1"/>
    </xf>
    <xf numFmtId="49" fontId="11" fillId="12" borderId="33"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12" borderId="41" xfId="1" applyNumberFormat="1" applyFont="1" applyFill="1" applyBorder="1" applyAlignment="1">
      <alignment horizontal="center" vertical="center" wrapText="1"/>
    </xf>
    <xf numFmtId="49" fontId="11" fillId="0" borderId="41" xfId="1" applyNumberFormat="1" applyFont="1" applyBorder="1" applyAlignment="1">
      <alignment horizontal="center" vertical="center" wrapText="1"/>
    </xf>
    <xf numFmtId="49" fontId="11" fillId="0" borderId="71" xfId="1" applyNumberFormat="1" applyFont="1" applyBorder="1" applyAlignment="1">
      <alignment horizontal="center" vertical="center" wrapText="1"/>
    </xf>
    <xf numFmtId="0" fontId="9" fillId="0" borderId="11" xfId="0" applyNumberFormat="1" applyFont="1" applyFill="1" applyBorder="1" applyAlignment="1" applyProtection="1">
      <alignment horizontal="center" vertical="center"/>
      <protection locked="0"/>
    </xf>
    <xf numFmtId="0" fontId="10" fillId="0" borderId="4" xfId="0" applyNumberFormat="1" applyFont="1" applyFill="1" applyBorder="1" applyAlignment="1">
      <alignment horizontal="center" vertical="center" wrapText="1"/>
    </xf>
    <xf numFmtId="0" fontId="11" fillId="15" borderId="49" xfId="0" applyFont="1" applyFill="1" applyBorder="1" applyAlignment="1" applyProtection="1">
      <alignment horizontal="center" vertical="center" wrapText="1"/>
    </xf>
    <xf numFmtId="0" fontId="37" fillId="4" borderId="8" xfId="0" applyNumberFormat="1" applyFont="1" applyFill="1" applyBorder="1" applyAlignment="1" applyProtection="1">
      <alignment horizontal="centerContinuous" vertical="center"/>
      <protection locked="0"/>
    </xf>
    <xf numFmtId="0" fontId="37" fillId="4" borderId="9" xfId="0" applyNumberFormat="1" applyFont="1" applyFill="1" applyBorder="1" applyAlignment="1" applyProtection="1">
      <alignment horizontal="centerContinuous" vertical="center"/>
      <protection locked="0"/>
    </xf>
    <xf numFmtId="0" fontId="25" fillId="0" borderId="0" xfId="0" applyFont="1" applyFill="1" applyAlignment="1">
      <alignment horizontal="center" vertical="center"/>
    </xf>
    <xf numFmtId="165" fontId="25" fillId="0" borderId="0" xfId="0" applyNumberFormat="1" applyFont="1" applyFill="1" applyAlignment="1">
      <alignment horizontal="center" vertical="center"/>
    </xf>
    <xf numFmtId="0" fontId="2" fillId="0" borderId="0" xfId="0" applyFont="1" applyFill="1" applyBorder="1" applyAlignment="1" applyProtection="1">
      <alignment vertical="center" wrapText="1"/>
    </xf>
    <xf numFmtId="0" fontId="2" fillId="0" borderId="0" xfId="0" applyFont="1" applyFill="1" applyAlignment="1" applyProtection="1">
      <alignment vertical="center" wrapText="1"/>
    </xf>
    <xf numFmtId="0" fontId="2" fillId="0" borderId="0" xfId="1" applyFont="1" applyFill="1" applyAlignment="1" applyProtection="1">
      <alignment vertical="center" wrapText="1"/>
    </xf>
    <xf numFmtId="0" fontId="2" fillId="0" borderId="0" xfId="1" applyFont="1" applyFill="1" applyBorder="1" applyAlignment="1">
      <alignment vertical="center" wrapText="1"/>
    </xf>
    <xf numFmtId="0" fontId="37" fillId="4" borderId="45" xfId="0" applyFont="1" applyFill="1" applyBorder="1" applyAlignment="1">
      <alignment horizontal="center" vertical="center" wrapText="1"/>
    </xf>
    <xf numFmtId="0" fontId="10" fillId="0" borderId="23" xfId="0" applyFont="1" applyFill="1" applyBorder="1" applyAlignment="1">
      <alignment horizontal="center" vertical="center" wrapText="1"/>
    </xf>
    <xf numFmtId="49" fontId="11" fillId="0" borderId="0" xfId="0" applyNumberFormat="1" applyFont="1" applyFill="1" applyAlignment="1">
      <alignment horizontal="center" vertical="center" wrapText="1"/>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11" fillId="0" borderId="29" xfId="0" applyFont="1" applyFill="1" applyBorder="1" applyAlignment="1" applyProtection="1">
      <alignment horizontal="center" vertical="center" wrapText="1"/>
    </xf>
    <xf numFmtId="9" fontId="11" fillId="0" borderId="31" xfId="0" applyNumberFormat="1" applyFont="1" applyFill="1" applyBorder="1" applyAlignment="1" applyProtection="1">
      <alignment horizontal="center" vertical="center" wrapText="1"/>
    </xf>
    <xf numFmtId="0" fontId="11" fillId="0" borderId="31" xfId="0" applyFont="1" applyFill="1" applyBorder="1" applyAlignment="1" applyProtection="1">
      <alignment horizontal="center" vertical="center" wrapText="1"/>
    </xf>
    <xf numFmtId="0" fontId="11" fillId="0" borderId="32" xfId="0" applyFont="1" applyFill="1" applyBorder="1" applyAlignment="1" applyProtection="1">
      <alignment horizontal="center" vertical="center" wrapText="1"/>
    </xf>
    <xf numFmtId="0" fontId="10" fillId="0" borderId="64" xfId="0" applyNumberFormat="1" applyFont="1" applyFill="1" applyBorder="1" applyAlignment="1">
      <alignment horizontal="center" vertical="center" wrapText="1"/>
    </xf>
    <xf numFmtId="49" fontId="11" fillId="0" borderId="34" xfId="0" applyNumberFormat="1" applyFont="1" applyFill="1" applyBorder="1" applyAlignment="1">
      <alignment horizontal="center" vertical="center" wrapText="1"/>
    </xf>
    <xf numFmtId="0" fontId="11" fillId="0" borderId="41" xfId="1" applyFont="1" applyFill="1" applyBorder="1" applyAlignment="1" applyProtection="1">
      <alignment vertical="center" wrapText="1"/>
      <protection locked="0"/>
    </xf>
    <xf numFmtId="49" fontId="11" fillId="12" borderId="33" xfId="1" applyNumberFormat="1" applyFont="1" applyFill="1" applyBorder="1" applyAlignment="1" applyProtection="1">
      <alignment horizontal="center" vertical="center" wrapText="1"/>
      <protection locked="0"/>
    </xf>
    <xf numFmtId="0" fontId="11" fillId="0" borderId="35" xfId="1" applyFont="1" applyFill="1" applyBorder="1" applyAlignment="1" applyProtection="1">
      <alignment vertical="center" wrapText="1"/>
      <protection locked="0"/>
    </xf>
    <xf numFmtId="0" fontId="11" fillId="0" borderId="20" xfId="1" applyFont="1" applyFill="1" applyBorder="1" applyAlignment="1" applyProtection="1">
      <alignment vertical="center" wrapText="1"/>
      <protection locked="0"/>
    </xf>
    <xf numFmtId="0" fontId="11" fillId="2" borderId="20" xfId="1" applyFont="1" applyFill="1" applyBorder="1" applyAlignment="1" applyProtection="1">
      <alignment vertical="center" wrapText="1"/>
      <protection locked="0"/>
    </xf>
    <xf numFmtId="49" fontId="11" fillId="11" borderId="101" xfId="1" applyNumberFormat="1" applyFont="1" applyFill="1" applyBorder="1" applyAlignment="1" applyProtection="1">
      <alignment horizontal="center" vertical="center" wrapText="1"/>
      <protection locked="0"/>
    </xf>
    <xf numFmtId="0" fontId="11" fillId="11" borderId="52" xfId="1" applyFont="1" applyFill="1" applyBorder="1" applyAlignment="1" applyProtection="1">
      <alignment vertical="center" wrapText="1"/>
      <protection locked="0"/>
    </xf>
    <xf numFmtId="49" fontId="11" fillId="11" borderId="36" xfId="1" applyNumberFormat="1" applyFont="1" applyFill="1" applyBorder="1" applyAlignment="1" applyProtection="1">
      <alignment horizontal="center" vertical="center" wrapText="1"/>
      <protection locked="0"/>
    </xf>
    <xf numFmtId="0" fontId="11" fillId="11" borderId="47" xfId="1" applyFont="1" applyFill="1" applyBorder="1" applyAlignment="1" applyProtection="1">
      <alignment vertical="center" wrapText="1"/>
      <protection locked="0"/>
    </xf>
    <xf numFmtId="49" fontId="11" fillId="11" borderId="39" xfId="0" applyNumberFormat="1" applyFont="1" applyFill="1" applyBorder="1" applyAlignment="1">
      <alignment horizontal="center" vertical="center" wrapText="1"/>
    </xf>
    <xf numFmtId="0" fontId="11" fillId="11" borderId="41" xfId="0" applyFont="1" applyFill="1" applyBorder="1" applyAlignment="1" applyProtection="1">
      <alignment vertical="center" wrapText="1"/>
    </xf>
    <xf numFmtId="49" fontId="11" fillId="0" borderId="39" xfId="0" applyNumberFormat="1" applyFont="1" applyFill="1" applyBorder="1" applyAlignment="1" applyProtection="1">
      <alignment horizontal="center" vertical="center" wrapText="1"/>
      <protection locked="0"/>
    </xf>
    <xf numFmtId="0" fontId="11" fillId="0" borderId="33" xfId="0" applyFont="1" applyFill="1" applyBorder="1" applyAlignment="1" applyProtection="1">
      <alignment horizontal="left" vertical="center" wrapText="1"/>
      <protection locked="0"/>
    </xf>
    <xf numFmtId="0" fontId="11" fillId="0" borderId="41" xfId="0" applyFont="1" applyFill="1" applyBorder="1" applyAlignment="1" applyProtection="1">
      <alignment horizontal="left" vertical="center" wrapText="1"/>
      <protection locked="0"/>
    </xf>
    <xf numFmtId="0" fontId="11" fillId="0" borderId="41" xfId="0" applyFont="1" applyFill="1" applyBorder="1" applyAlignment="1" applyProtection="1">
      <alignment vertical="center" wrapText="1"/>
      <protection locked="0"/>
    </xf>
    <xf numFmtId="49" fontId="11" fillId="0" borderId="33" xfId="0" applyNumberFormat="1" applyFont="1" applyFill="1" applyBorder="1" applyAlignment="1" applyProtection="1">
      <alignment horizontal="center" vertical="center" wrapText="1"/>
      <protection locked="0"/>
    </xf>
    <xf numFmtId="0" fontId="11" fillId="0" borderId="70" xfId="0" applyFont="1" applyFill="1" applyBorder="1" applyAlignment="1" applyProtection="1">
      <alignment vertical="center" wrapText="1"/>
      <protection locked="0"/>
    </xf>
    <xf numFmtId="0" fontId="11" fillId="0" borderId="19" xfId="1" applyFont="1" applyFill="1" applyBorder="1" applyAlignment="1" applyProtection="1">
      <alignment vertical="center" wrapText="1"/>
      <protection locked="0"/>
    </xf>
    <xf numFmtId="0" fontId="11" fillId="2" borderId="19" xfId="1" applyFont="1" applyFill="1" applyBorder="1" applyAlignment="1" applyProtection="1">
      <alignment vertical="center" wrapText="1"/>
      <protection locked="0"/>
    </xf>
    <xf numFmtId="49" fontId="11" fillId="11" borderId="33" xfId="1" applyNumberFormat="1" applyFont="1" applyFill="1" applyBorder="1" applyAlignment="1" applyProtection="1">
      <alignment horizontal="center" vertical="center" wrapText="1"/>
      <protection locked="0"/>
    </xf>
    <xf numFmtId="0" fontId="11" fillId="0" borderId="47" xfId="1" applyFont="1" applyFill="1" applyBorder="1" applyAlignment="1" applyProtection="1">
      <alignment vertical="center" wrapText="1"/>
      <protection locked="0"/>
    </xf>
    <xf numFmtId="49" fontId="11" fillId="12" borderId="39" xfId="0" applyNumberFormat="1" applyFont="1" applyFill="1" applyBorder="1" applyAlignment="1" applyProtection="1">
      <alignment horizontal="center" vertical="center" wrapText="1"/>
    </xf>
    <xf numFmtId="0" fontId="33" fillId="16" borderId="41" xfId="0" applyFont="1" applyFill="1" applyBorder="1" applyAlignment="1" applyProtection="1">
      <alignment vertical="center" wrapText="1"/>
    </xf>
    <xf numFmtId="49" fontId="11" fillId="5" borderId="35" xfId="0" applyNumberFormat="1" applyFont="1" applyFill="1" applyBorder="1" applyAlignment="1">
      <alignment horizontal="center" vertical="center" wrapText="1"/>
    </xf>
    <xf numFmtId="49" fontId="11" fillId="12" borderId="18" xfId="0" applyNumberFormat="1" applyFont="1" applyFill="1" applyBorder="1" applyAlignment="1" applyProtection="1">
      <alignment horizontal="center" vertical="center" wrapText="1"/>
    </xf>
    <xf numFmtId="49" fontId="11" fillId="12" borderId="33" xfId="1" applyNumberFormat="1" applyFont="1" applyFill="1" applyBorder="1" applyAlignment="1" applyProtection="1">
      <alignment horizontal="center" vertical="center" wrapText="1"/>
    </xf>
    <xf numFmtId="0" fontId="11" fillId="0" borderId="19" xfId="1" applyFont="1" applyFill="1" applyBorder="1" applyAlignment="1" applyProtection="1">
      <alignment vertical="center" wrapText="1"/>
    </xf>
    <xf numFmtId="0" fontId="11" fillId="0" borderId="47" xfId="1" applyFont="1" applyFill="1" applyBorder="1" applyAlignment="1" applyProtection="1">
      <alignment vertical="center" wrapText="1"/>
    </xf>
    <xf numFmtId="49" fontId="11" fillId="17" borderId="35" xfId="0" applyNumberFormat="1" applyFont="1" applyFill="1" applyBorder="1" applyAlignment="1">
      <alignment horizontal="center" vertical="center" wrapText="1"/>
    </xf>
    <xf numFmtId="0" fontId="11" fillId="17" borderId="41" xfId="0" applyFont="1" applyFill="1" applyBorder="1" applyAlignment="1" applyProtection="1">
      <alignment vertical="center" wrapText="1"/>
    </xf>
    <xf numFmtId="0" fontId="9" fillId="17" borderId="34" xfId="0" applyNumberFormat="1" applyFont="1" applyFill="1" applyBorder="1" applyAlignment="1" applyProtection="1">
      <alignment horizontal="center" vertical="center"/>
      <protection locked="0"/>
    </xf>
    <xf numFmtId="0" fontId="9" fillId="17" borderId="40" xfId="0" applyNumberFormat="1" applyFont="1" applyFill="1" applyBorder="1" applyAlignment="1" applyProtection="1">
      <alignment horizontal="center" vertical="center"/>
      <protection locked="0"/>
    </xf>
    <xf numFmtId="0" fontId="9" fillId="17" borderId="43" xfId="0" applyNumberFormat="1" applyFont="1" applyFill="1" applyBorder="1" applyAlignment="1" applyProtection="1">
      <alignment horizontal="center" vertical="center"/>
      <protection locked="0"/>
    </xf>
    <xf numFmtId="0" fontId="11" fillId="17" borderId="34" xfId="0" applyFont="1" applyFill="1" applyBorder="1" applyAlignment="1" applyProtection="1">
      <alignment vertical="center" wrapText="1"/>
    </xf>
    <xf numFmtId="9" fontId="11" fillId="17" borderId="5" xfId="0" applyNumberFormat="1" applyFont="1" applyFill="1" applyBorder="1" applyAlignment="1" applyProtection="1">
      <alignment vertical="center" wrapText="1"/>
    </xf>
    <xf numFmtId="0" fontId="11" fillId="17" borderId="5" xfId="0" applyFont="1" applyFill="1" applyBorder="1" applyAlignment="1" applyProtection="1">
      <alignment vertical="center" wrapText="1"/>
    </xf>
    <xf numFmtId="0" fontId="11" fillId="17" borderId="30" xfId="0" applyFont="1" applyFill="1" applyBorder="1" applyAlignment="1" applyProtection="1">
      <alignment vertical="center" wrapText="1"/>
    </xf>
    <xf numFmtId="0" fontId="2" fillId="0" borderId="70" xfId="0" applyFont="1" applyFill="1" applyBorder="1" applyAlignment="1" applyProtection="1">
      <alignment horizontal="center" vertical="center" wrapText="1"/>
      <protection locked="0"/>
    </xf>
    <xf numFmtId="9" fontId="2" fillId="0" borderId="23" xfId="2" applyNumberFormat="1" applyFont="1" applyFill="1" applyBorder="1" applyAlignment="1">
      <alignment horizontal="center" vertical="center" wrapText="1"/>
    </xf>
    <xf numFmtId="0" fontId="37" fillId="4" borderId="18"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37" fillId="4" borderId="18" xfId="0" applyFont="1" applyFill="1" applyBorder="1" applyAlignment="1" applyProtection="1">
      <alignment horizontal="center" vertical="center"/>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2" fillId="0" borderId="0" xfId="0" applyFont="1" applyFill="1" applyBorder="1"/>
    <xf numFmtId="12" fontId="9" fillId="0" borderId="3" xfId="0" applyNumberFormat="1" applyFont="1" applyFill="1" applyBorder="1" applyAlignment="1" applyProtection="1">
      <alignment horizontal="center" vertical="center" wrapText="1"/>
      <protection locked="0"/>
    </xf>
    <xf numFmtId="49" fontId="11" fillId="0" borderId="0" xfId="0" applyNumberFormat="1" applyFont="1" applyFill="1" applyBorder="1" applyAlignment="1">
      <alignment vertical="center" wrapText="1"/>
    </xf>
    <xf numFmtId="49" fontId="11" fillId="0" borderId="15" xfId="0" applyNumberFormat="1" applyFont="1" applyFill="1" applyBorder="1" applyAlignment="1">
      <alignment vertical="center" wrapText="1"/>
    </xf>
    <xf numFmtId="0" fontId="2" fillId="0" borderId="15" xfId="0" applyFont="1" applyFill="1" applyBorder="1" applyAlignment="1">
      <alignment wrapText="1"/>
    </xf>
    <xf numFmtId="0" fontId="38" fillId="0" borderId="15" xfId="0" applyFont="1" applyBorder="1" applyAlignment="1">
      <alignment horizontal="center" vertical="center"/>
    </xf>
    <xf numFmtId="0" fontId="38" fillId="0" borderId="15" xfId="0" applyFont="1" applyBorder="1" applyAlignment="1" applyProtection="1">
      <alignment horizontal="center" vertical="center"/>
      <protection locked="0"/>
    </xf>
    <xf numFmtId="165" fontId="38" fillId="0" borderId="15" xfId="0" applyNumberFormat="1" applyFont="1" applyBorder="1" applyAlignment="1">
      <alignment horizontal="center" vertical="center"/>
    </xf>
    <xf numFmtId="0" fontId="37" fillId="4" borderId="0" xfId="0" applyFont="1" applyFill="1" applyBorder="1" applyAlignment="1" applyProtection="1">
      <alignment horizontal="centerContinuous" vertical="center"/>
      <protection locked="0"/>
    </xf>
    <xf numFmtId="0" fontId="37" fillId="4" borderId="16" xfId="0" applyFont="1" applyFill="1" applyBorder="1" applyAlignment="1" applyProtection="1">
      <alignment horizontal="centerContinuous" vertical="center"/>
      <protection locked="0"/>
    </xf>
    <xf numFmtId="0" fontId="11" fillId="0" borderId="33" xfId="0" applyFont="1" applyFill="1" applyBorder="1" applyAlignment="1" applyProtection="1">
      <alignment vertical="top" wrapText="1"/>
    </xf>
    <xf numFmtId="0" fontId="11" fillId="11" borderId="33" xfId="1" applyFont="1" applyFill="1" applyBorder="1" applyAlignment="1" applyProtection="1">
      <alignment vertical="center" wrapText="1"/>
    </xf>
    <xf numFmtId="0" fontId="11" fillId="0" borderId="71" xfId="0" applyFont="1" applyFill="1" applyBorder="1" applyAlignment="1">
      <alignment horizontal="left" vertical="top" wrapText="1"/>
    </xf>
    <xf numFmtId="0" fontId="37" fillId="4" borderId="34" xfId="0" applyNumberFormat="1" applyFont="1" applyFill="1" applyBorder="1" applyAlignment="1" applyProtection="1">
      <alignment horizontal="center" vertical="center"/>
      <protection locked="0"/>
    </xf>
    <xf numFmtId="0" fontId="37" fillId="4" borderId="73" xfId="0" applyNumberFormat="1" applyFont="1" applyFill="1" applyBorder="1" applyAlignment="1" applyProtection="1">
      <alignment horizontal="center" vertical="center"/>
      <protection locked="0"/>
    </xf>
    <xf numFmtId="12" fontId="9" fillId="0" borderId="15" xfId="0" applyNumberFormat="1" applyFont="1" applyFill="1" applyBorder="1" applyAlignment="1">
      <alignment horizontal="center" vertical="center" wrapText="1"/>
    </xf>
    <xf numFmtId="12" fontId="9" fillId="0" borderId="74" xfId="0" applyNumberFormat="1" applyFont="1" applyFill="1" applyBorder="1" applyAlignment="1">
      <alignment horizontal="center" vertical="center" wrapText="1"/>
    </xf>
    <xf numFmtId="0" fontId="9" fillId="4" borderId="12" xfId="0" applyFont="1" applyFill="1" applyBorder="1" applyAlignment="1" applyProtection="1">
      <alignment horizontal="right" vertical="center" wrapText="1"/>
      <protection locked="0"/>
    </xf>
    <xf numFmtId="0" fontId="9" fillId="4" borderId="48" xfId="0" applyFont="1" applyFill="1" applyBorder="1" applyAlignment="1" applyProtection="1">
      <alignment horizontal="right" vertical="center" wrapText="1"/>
      <protection locked="0"/>
    </xf>
    <xf numFmtId="0" fontId="9" fillId="4" borderId="20" xfId="0" applyFont="1" applyFill="1" applyBorder="1" applyAlignment="1" applyProtection="1">
      <alignment horizontal="right" vertical="center" wrapText="1"/>
      <protection locked="0"/>
    </xf>
    <xf numFmtId="165" fontId="9" fillId="4" borderId="20" xfId="0" applyNumberFormat="1" applyFont="1" applyFill="1" applyBorder="1" applyAlignment="1" applyProtection="1">
      <alignment horizontal="right" vertical="center" wrapText="1"/>
      <protection locked="0"/>
    </xf>
    <xf numFmtId="0" fontId="9" fillId="4" borderId="0" xfId="0" applyFont="1" applyFill="1" applyBorder="1" applyAlignment="1" applyProtection="1">
      <alignment horizontal="right" vertical="center" wrapText="1"/>
      <protection locked="0"/>
    </xf>
    <xf numFmtId="0" fontId="33" fillId="2" borderId="35" xfId="0" applyFont="1" applyFill="1" applyBorder="1" applyAlignment="1" applyProtection="1">
      <alignment vertical="center" wrapText="1"/>
    </xf>
    <xf numFmtId="0" fontId="11" fillId="0" borderId="18" xfId="1" applyFont="1" applyBorder="1" applyAlignment="1">
      <alignment vertical="center" wrapText="1"/>
    </xf>
    <xf numFmtId="0" fontId="11" fillId="0" borderId="18" xfId="0" applyFont="1" applyFill="1" applyBorder="1" applyAlignment="1">
      <alignment horizontal="left" vertical="top" wrapText="1"/>
    </xf>
    <xf numFmtId="0" fontId="11" fillId="0" borderId="18" xfId="0" applyFont="1" applyFill="1" applyBorder="1" applyAlignment="1">
      <alignment horizontal="left" vertical="center" wrapText="1"/>
    </xf>
    <xf numFmtId="12" fontId="9" fillId="0" borderId="13"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0" xfId="0" applyNumberFormat="1" applyFont="1" applyBorder="1" applyAlignment="1">
      <alignment horizontal="center" vertical="center" wrapText="1"/>
    </xf>
    <xf numFmtId="12" fontId="9" fillId="0" borderId="50" xfId="0" applyNumberFormat="1" applyFont="1" applyFill="1" applyBorder="1" applyAlignment="1">
      <alignment horizontal="center" vertical="center" wrapText="1"/>
    </xf>
    <xf numFmtId="0" fontId="7" fillId="10" borderId="1" xfId="0" applyFont="1" applyFill="1" applyBorder="1" applyAlignment="1">
      <alignment horizontal="centerContinuous" wrapText="1"/>
    </xf>
    <xf numFmtId="0" fontId="38" fillId="9" borderId="16" xfId="0" applyFont="1" applyFill="1" applyBorder="1" applyAlignment="1" applyProtection="1">
      <alignment horizontal="center" vertical="center"/>
      <protection locked="0"/>
    </xf>
    <xf numFmtId="43" fontId="11" fillId="0" borderId="6" xfId="0" applyNumberFormat="1" applyFont="1" applyFill="1" applyBorder="1" applyAlignment="1">
      <alignment horizontal="center" vertical="center" wrapText="1"/>
    </xf>
    <xf numFmtId="0" fontId="2" fillId="0" borderId="15" xfId="2" applyFont="1" applyBorder="1" applyAlignment="1">
      <alignment vertical="center"/>
    </xf>
    <xf numFmtId="0" fontId="2" fillId="0" borderId="34" xfId="2" applyFont="1" applyBorder="1" applyAlignment="1">
      <alignment horizontal="center" vertical="center"/>
    </xf>
    <xf numFmtId="0" fontId="2" fillId="0" borderId="7" xfId="2" applyFont="1" applyBorder="1" applyAlignment="1">
      <alignment vertical="center"/>
    </xf>
    <xf numFmtId="0" fontId="2" fillId="0" borderId="4" xfId="2" applyFont="1" applyBorder="1" applyAlignment="1">
      <alignment vertical="center"/>
    </xf>
    <xf numFmtId="0" fontId="2" fillId="0" borderId="1" xfId="2" applyFont="1" applyBorder="1" applyAlignment="1">
      <alignment vertical="center"/>
    </xf>
    <xf numFmtId="0" fontId="2" fillId="0" borderId="6" xfId="2" applyFont="1" applyBorder="1" applyAlignment="1">
      <alignment vertical="center"/>
    </xf>
    <xf numFmtId="0" fontId="2" fillId="0" borderId="2" xfId="2" applyFont="1" applyBorder="1" applyAlignment="1">
      <alignment vertical="center"/>
    </xf>
    <xf numFmtId="0" fontId="2" fillId="0" borderId="35" xfId="2" applyFont="1" applyBorder="1" applyAlignment="1">
      <alignment vertical="center"/>
    </xf>
    <xf numFmtId="0" fontId="2" fillId="0" borderId="74" xfId="2" applyFont="1" applyBorder="1" applyAlignment="1">
      <alignment vertical="center"/>
    </xf>
    <xf numFmtId="0" fontId="11" fillId="0" borderId="70" xfId="2" applyFont="1" applyBorder="1" applyAlignment="1">
      <alignment vertical="center"/>
    </xf>
    <xf numFmtId="0" fontId="3" fillId="10" borderId="1" xfId="2" applyFont="1" applyFill="1" applyBorder="1" applyAlignment="1" applyProtection="1">
      <alignment horizontal="centerContinuous" wrapText="1"/>
      <protection locked="0"/>
    </xf>
    <xf numFmtId="0" fontId="4" fillId="10" borderId="6" xfId="2" applyFont="1" applyFill="1" applyBorder="1" applyAlignment="1">
      <alignment horizontal="centerContinuous" wrapText="1"/>
    </xf>
    <xf numFmtId="0" fontId="3" fillId="10" borderId="6" xfId="2" applyFont="1" applyFill="1" applyBorder="1" applyAlignment="1">
      <alignment horizontal="centerContinuous"/>
    </xf>
    <xf numFmtId="0" fontId="4" fillId="10" borderId="103" xfId="2" applyFont="1" applyFill="1" applyBorder="1" applyAlignment="1">
      <alignment horizontal="centerContinuous" wrapText="1"/>
    </xf>
    <xf numFmtId="0" fontId="4" fillId="10" borderId="2" xfId="2" applyFont="1" applyFill="1" applyBorder="1" applyAlignment="1">
      <alignment horizontal="centerContinuous" wrapText="1"/>
    </xf>
    <xf numFmtId="0" fontId="12" fillId="10" borderId="15" xfId="2" applyFont="1" applyFill="1" applyBorder="1" applyAlignment="1" applyProtection="1">
      <alignment horizontal="centerContinuous" vertical="center" wrapText="1"/>
    </xf>
    <xf numFmtId="0" fontId="12" fillId="10" borderId="7" xfId="2" applyFont="1" applyFill="1" applyBorder="1" applyAlignment="1" applyProtection="1">
      <alignment horizontal="centerContinuous" vertical="center" wrapText="1"/>
    </xf>
    <xf numFmtId="0" fontId="4" fillId="10" borderId="8" xfId="2" applyFont="1" applyFill="1" applyBorder="1" applyAlignment="1">
      <alignment horizontal="centerContinuous" vertical="center" wrapText="1"/>
    </xf>
    <xf numFmtId="0" fontId="12" fillId="10" borderId="8" xfId="2" applyFont="1" applyFill="1" applyBorder="1" applyAlignment="1">
      <alignment horizontal="centerContinuous" vertical="center"/>
    </xf>
    <xf numFmtId="0" fontId="4" fillId="10" borderId="9" xfId="2" applyFont="1" applyFill="1" applyBorder="1" applyAlignment="1">
      <alignment horizontal="centerContinuous" vertical="center" wrapText="1"/>
    </xf>
    <xf numFmtId="0" fontId="3" fillId="10" borderId="33" xfId="2" applyFont="1" applyFill="1" applyBorder="1" applyAlignment="1">
      <alignment horizontal="centerContinuous" vertical="center"/>
    </xf>
    <xf numFmtId="0" fontId="4" fillId="10" borderId="18" xfId="2" applyFont="1" applyFill="1" applyBorder="1" applyAlignment="1">
      <alignment vertical="center"/>
    </xf>
    <xf numFmtId="0" fontId="13" fillId="10" borderId="19" xfId="2" applyFont="1" applyFill="1" applyBorder="1" applyAlignment="1">
      <alignment horizontal="centerContinuous" vertical="center"/>
    </xf>
    <xf numFmtId="0" fontId="11" fillId="0" borderId="35" xfId="2" applyFont="1" applyBorder="1" applyAlignment="1">
      <alignment vertical="center"/>
    </xf>
    <xf numFmtId="9" fontId="2" fillId="0" borderId="97" xfId="2" applyNumberFormat="1" applyFont="1" applyFill="1" applyBorder="1" applyAlignment="1">
      <alignment horizontal="center" vertical="center" wrapText="1"/>
    </xf>
    <xf numFmtId="9" fontId="2" fillId="0" borderId="44" xfId="2" applyNumberFormat="1" applyFont="1" applyFill="1" applyBorder="1" applyAlignment="1">
      <alignment horizontal="center" vertical="center" wrapText="1"/>
    </xf>
    <xf numFmtId="0" fontId="2" fillId="0" borderId="14" xfId="2" applyBorder="1" applyAlignment="1">
      <alignment vertical="center"/>
    </xf>
    <xf numFmtId="14" fontId="2" fillId="0" borderId="12" xfId="2" applyNumberFormat="1" applyBorder="1" applyAlignment="1">
      <alignment horizontal="center" vertical="center"/>
    </xf>
    <xf numFmtId="0" fontId="2" fillId="0" borderId="12" xfId="2" applyBorder="1" applyAlignment="1">
      <alignment horizontal="center" vertical="center"/>
    </xf>
    <xf numFmtId="164" fontId="0" fillId="0" borderId="12" xfId="11" applyNumberFormat="1" applyFont="1" applyBorder="1" applyAlignment="1">
      <alignment horizontal="center" vertical="center"/>
    </xf>
    <xf numFmtId="164" fontId="2" fillId="0" borderId="12" xfId="2" applyNumberFormat="1" applyBorder="1" applyAlignment="1">
      <alignment horizontal="center" vertical="center"/>
    </xf>
    <xf numFmtId="0" fontId="2" fillId="0" borderId="104" xfId="2" applyBorder="1" applyAlignment="1">
      <alignment horizontal="center" vertical="center"/>
    </xf>
    <xf numFmtId="164" fontId="0" fillId="0" borderId="105" xfId="11" applyNumberFormat="1" applyFont="1" applyBorder="1" applyAlignment="1">
      <alignment horizontal="center" vertical="center"/>
    </xf>
    <xf numFmtId="164" fontId="2" fillId="0" borderId="105" xfId="2" applyNumberFormat="1" applyBorder="1" applyAlignment="1">
      <alignment horizontal="center" vertical="center"/>
    </xf>
    <xf numFmtId="0" fontId="15" fillId="0" borderId="106" xfId="2" applyFont="1" applyFill="1" applyBorder="1" applyAlignment="1">
      <alignment horizontal="center" vertical="center" wrapText="1"/>
    </xf>
    <xf numFmtId="0" fontId="5" fillId="0" borderId="0" xfId="0" applyFont="1" applyAlignment="1">
      <alignment horizontal="left" vertical="center"/>
    </xf>
    <xf numFmtId="0" fontId="39" fillId="0" borderId="0" xfId="0" applyFont="1" applyAlignment="1"/>
    <xf numFmtId="0" fontId="2" fillId="0" borderId="0" xfId="2" applyFont="1" applyFill="1"/>
    <xf numFmtId="0" fontId="31" fillId="0" borderId="0" xfId="2" applyFont="1" applyFill="1"/>
    <xf numFmtId="0" fontId="37" fillId="4" borderId="18" xfId="0" applyFont="1" applyFill="1" applyBorder="1" applyAlignment="1" applyProtection="1">
      <alignment horizontal="center" vertical="center"/>
      <protection locked="0"/>
    </xf>
    <xf numFmtId="0" fontId="37" fillId="4" borderId="20" xfId="0" applyFont="1" applyFill="1" applyBorder="1" applyAlignment="1" applyProtection="1">
      <alignment horizontal="center" vertical="center"/>
      <protection locked="0"/>
    </xf>
    <xf numFmtId="0" fontId="37" fillId="4" borderId="19" xfId="0" applyFont="1" applyFill="1" applyBorder="1" applyAlignment="1" applyProtection="1">
      <alignment horizontal="center" vertical="center"/>
      <protection locked="0"/>
    </xf>
    <xf numFmtId="0" fontId="9" fillId="4" borderId="18" xfId="1" applyFont="1"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9" fillId="4" borderId="10" xfId="0" applyFont="1" applyFill="1" applyBorder="1" applyAlignment="1" applyProtection="1">
      <alignment horizontal="center" vertical="center"/>
      <protection locked="0"/>
    </xf>
    <xf numFmtId="0" fontId="9" fillId="4" borderId="12"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20" xfId="1" applyFont="1" applyFill="1" applyBorder="1" applyAlignment="1" applyProtection="1">
      <alignment horizontal="center" vertical="center"/>
      <protection locked="0"/>
    </xf>
    <xf numFmtId="0" fontId="9" fillId="4" borderId="19" xfId="1" applyFont="1" applyFill="1" applyBorder="1" applyAlignment="1" applyProtection="1">
      <alignment horizontal="center" vertical="center"/>
      <protection locked="0"/>
    </xf>
    <xf numFmtId="49" fontId="11" fillId="0" borderId="0" xfId="0" applyNumberFormat="1" applyFont="1" applyFill="1" applyAlignment="1">
      <alignment horizontal="center" vertical="center" wrapText="1"/>
    </xf>
    <xf numFmtId="0" fontId="11" fillId="18" borderId="14" xfId="0" applyNumberFormat="1" applyFont="1" applyFill="1" applyBorder="1" applyAlignment="1" applyProtection="1">
      <alignment horizontal="left" vertical="center"/>
    </xf>
    <xf numFmtId="0" fontId="11" fillId="18" borderId="12" xfId="0" applyNumberFormat="1" applyFont="1" applyFill="1" applyBorder="1" applyAlignment="1" applyProtection="1">
      <alignment horizontal="left" vertical="center"/>
    </xf>
    <xf numFmtId="0" fontId="11" fillId="18" borderId="11" xfId="0" applyNumberFormat="1" applyFont="1" applyFill="1" applyBorder="1" applyAlignment="1" applyProtection="1">
      <alignment horizontal="left" vertical="center"/>
    </xf>
    <xf numFmtId="0" fontId="11" fillId="18" borderId="17" xfId="0" applyNumberFormat="1" applyFont="1" applyFill="1" applyBorder="1" applyAlignment="1" applyProtection="1">
      <alignment horizontal="left" vertical="top" wrapText="1"/>
      <protection locked="0"/>
    </xf>
    <xf numFmtId="0" fontId="11" fillId="18" borderId="0" xfId="0" applyNumberFormat="1" applyFont="1" applyFill="1" applyBorder="1" applyAlignment="1" applyProtection="1">
      <alignment horizontal="left" vertical="top" wrapText="1"/>
      <protection locked="0"/>
    </xf>
    <xf numFmtId="0" fontId="11" fillId="18" borderId="16" xfId="0" applyNumberFormat="1" applyFont="1" applyFill="1" applyBorder="1" applyAlignment="1" applyProtection="1">
      <alignment horizontal="left" vertical="top" wrapText="1"/>
      <protection locked="0"/>
    </xf>
    <xf numFmtId="0" fontId="11" fillId="18" borderId="63" xfId="0" applyNumberFormat="1" applyFont="1" applyFill="1" applyBorder="1" applyAlignment="1" applyProtection="1">
      <alignment horizontal="left" vertical="top" wrapText="1"/>
      <protection locked="0"/>
    </xf>
    <xf numFmtId="0" fontId="11" fillId="18" borderId="8" xfId="0" applyNumberFormat="1" applyFont="1" applyFill="1" applyBorder="1" applyAlignment="1" applyProtection="1">
      <alignment horizontal="left" vertical="top" wrapText="1"/>
      <protection locked="0"/>
    </xf>
    <xf numFmtId="0" fontId="11" fillId="18" borderId="9" xfId="0" applyNumberFormat="1" applyFont="1" applyFill="1" applyBorder="1" applyAlignment="1" applyProtection="1">
      <alignment horizontal="left" vertical="top" wrapText="1"/>
      <protection locked="0"/>
    </xf>
    <xf numFmtId="0" fontId="37" fillId="4" borderId="10" xfId="0" applyFont="1" applyFill="1" applyBorder="1" applyAlignment="1" applyProtection="1">
      <alignment horizontal="center" vertical="center"/>
      <protection locked="0"/>
    </xf>
    <xf numFmtId="0" fontId="37" fillId="4" borderId="12" xfId="0" applyFont="1" applyFill="1" applyBorder="1" applyAlignment="1" applyProtection="1">
      <alignment horizontal="center" vertical="center"/>
      <protection locked="0"/>
    </xf>
    <xf numFmtId="0" fontId="37" fillId="4" borderId="11" xfId="0" applyFont="1" applyFill="1" applyBorder="1" applyAlignment="1" applyProtection="1">
      <alignment horizontal="center" vertical="center"/>
      <protection locked="0"/>
    </xf>
    <xf numFmtId="0" fontId="7" fillId="10" borderId="1"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8" fillId="10" borderId="15" xfId="0" applyFont="1" applyFill="1" applyBorder="1" applyAlignment="1">
      <alignment horizontal="center" vertical="center" readingOrder="1"/>
    </xf>
    <xf numFmtId="0" fontId="8" fillId="10" borderId="0" xfId="0" applyFont="1" applyFill="1" applyBorder="1" applyAlignment="1">
      <alignment horizontal="center" vertical="center" readingOrder="1"/>
    </xf>
    <xf numFmtId="0" fontId="8" fillId="10" borderId="16" xfId="0" applyFont="1" applyFill="1" applyBorder="1" applyAlignment="1">
      <alignment horizontal="center" vertical="center" readingOrder="1"/>
    </xf>
    <xf numFmtId="49" fontId="11" fillId="18" borderId="15" xfId="0" applyNumberFormat="1" applyFont="1" applyFill="1" applyBorder="1" applyAlignment="1" applyProtection="1">
      <alignment horizontal="left" vertical="top" wrapText="1"/>
      <protection locked="0"/>
    </xf>
    <xf numFmtId="49" fontId="11" fillId="18" borderId="0" xfId="0" applyNumberFormat="1" applyFont="1" applyFill="1" applyBorder="1" applyAlignment="1" applyProtection="1">
      <alignment horizontal="left" vertical="top" wrapText="1"/>
      <protection locked="0"/>
    </xf>
    <xf numFmtId="49" fontId="11" fillId="18" borderId="16" xfId="0" applyNumberFormat="1" applyFont="1" applyFill="1" applyBorder="1" applyAlignment="1" applyProtection="1">
      <alignment horizontal="left" vertical="top" wrapText="1"/>
      <protection locked="0"/>
    </xf>
    <xf numFmtId="49" fontId="11" fillId="18" borderId="7" xfId="0" applyNumberFormat="1" applyFont="1" applyFill="1" applyBorder="1" applyAlignment="1" applyProtection="1">
      <alignment horizontal="left" vertical="top" wrapText="1"/>
      <protection locked="0"/>
    </xf>
    <xf numFmtId="49" fontId="11" fillId="18" borderId="8" xfId="0" applyNumberFormat="1" applyFont="1" applyFill="1" applyBorder="1" applyAlignment="1" applyProtection="1">
      <alignment horizontal="left" vertical="top" wrapText="1"/>
      <protection locked="0"/>
    </xf>
    <xf numFmtId="49" fontId="11" fillId="18" borderId="9" xfId="0" applyNumberFormat="1" applyFont="1" applyFill="1" applyBorder="1" applyAlignment="1" applyProtection="1">
      <alignment horizontal="left" vertical="top" wrapText="1"/>
      <protection locked="0"/>
    </xf>
    <xf numFmtId="49" fontId="11" fillId="18" borderId="10" xfId="0" applyNumberFormat="1" applyFont="1" applyFill="1" applyBorder="1" applyAlignment="1" applyProtection="1">
      <alignment horizontal="left" vertical="center"/>
    </xf>
    <xf numFmtId="49" fontId="11" fillId="18" borderId="12" xfId="0" applyNumberFormat="1" applyFont="1" applyFill="1" applyBorder="1" applyAlignment="1" applyProtection="1">
      <alignment horizontal="left" vertical="center"/>
    </xf>
    <xf numFmtId="49" fontId="11" fillId="18" borderId="11" xfId="0" applyNumberFormat="1" applyFont="1" applyFill="1" applyBorder="1" applyAlignment="1" applyProtection="1">
      <alignment horizontal="left" vertical="center"/>
    </xf>
    <xf numFmtId="0" fontId="37" fillId="4" borderId="18" xfId="0" applyFont="1" applyFill="1" applyBorder="1" applyAlignment="1" applyProtection="1">
      <alignment horizontal="left" vertical="center"/>
      <protection locked="0"/>
    </xf>
    <xf numFmtId="0" fontId="37" fillId="4" borderId="20" xfId="0" applyFont="1" applyFill="1" applyBorder="1" applyAlignment="1" applyProtection="1">
      <alignment horizontal="left" vertical="center"/>
      <protection locked="0"/>
    </xf>
    <xf numFmtId="0" fontId="37" fillId="4" borderId="19" xfId="0" applyFont="1" applyFill="1" applyBorder="1" applyAlignment="1" applyProtection="1">
      <alignment horizontal="left" vertical="center"/>
      <protection locked="0"/>
    </xf>
    <xf numFmtId="0" fontId="8" fillId="10" borderId="15" xfId="0" applyFont="1" applyFill="1" applyBorder="1" applyAlignment="1">
      <alignment horizontal="center" vertical="center" wrapText="1"/>
    </xf>
    <xf numFmtId="0" fontId="8" fillId="10" borderId="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7" fillId="10" borderId="1" xfId="1" applyFont="1" applyFill="1" applyBorder="1" applyAlignment="1">
      <alignment horizontal="center" vertical="center" readingOrder="1"/>
    </xf>
    <xf numFmtId="0" fontId="7" fillId="10" borderId="6" xfId="1" applyFont="1" applyFill="1" applyBorder="1" applyAlignment="1">
      <alignment horizontal="center" vertical="center" readingOrder="1"/>
    </xf>
    <xf numFmtId="0" fontId="7" fillId="10" borderId="2" xfId="1" applyFont="1" applyFill="1" applyBorder="1" applyAlignment="1">
      <alignment horizontal="center" vertical="center" readingOrder="1"/>
    </xf>
    <xf numFmtId="0" fontId="22" fillId="0" borderId="8" xfId="1" applyFont="1" applyBorder="1" applyAlignment="1">
      <alignment horizontal="left" vertical="top" wrapText="1"/>
    </xf>
    <xf numFmtId="0" fontId="37" fillId="4" borderId="10" xfId="0" applyFont="1" applyFill="1" applyBorder="1" applyAlignment="1" applyProtection="1">
      <alignment horizontal="center" vertical="center" wrapText="1"/>
      <protection locked="0"/>
    </xf>
    <xf numFmtId="0" fontId="37" fillId="4" borderId="12" xfId="0" applyFont="1" applyFill="1" applyBorder="1" applyAlignment="1" applyProtection="1">
      <alignment horizontal="center" vertical="center" wrapText="1"/>
      <protection locked="0"/>
    </xf>
    <xf numFmtId="0" fontId="37" fillId="4" borderId="11" xfId="0" applyFont="1" applyFill="1" applyBorder="1" applyAlignment="1" applyProtection="1">
      <alignment horizontal="center" vertical="center" wrapText="1"/>
      <protection locked="0"/>
    </xf>
    <xf numFmtId="0" fontId="10" fillId="0" borderId="69" xfId="1" applyFont="1" applyBorder="1" applyAlignment="1">
      <alignment horizontal="center" vertical="center" wrapText="1"/>
    </xf>
    <xf numFmtId="0" fontId="10" fillId="0" borderId="39" xfId="1" applyFont="1" applyBorder="1" applyAlignment="1">
      <alignment horizontal="center" vertical="center" wrapText="1"/>
    </xf>
    <xf numFmtId="0" fontId="8" fillId="10" borderId="15" xfId="0" applyFont="1" applyFill="1" applyBorder="1" applyAlignment="1">
      <alignment horizontal="center" vertical="top" wrapText="1"/>
    </xf>
    <xf numFmtId="0" fontId="8" fillId="10" borderId="0" xfId="0" applyFont="1" applyFill="1" applyBorder="1" applyAlignment="1">
      <alignment horizontal="center" vertical="top" wrapText="1"/>
    </xf>
    <xf numFmtId="0" fontId="8" fillId="10" borderId="16" xfId="0" applyFont="1" applyFill="1" applyBorder="1" applyAlignment="1">
      <alignment horizontal="center" vertical="top" wrapText="1"/>
    </xf>
    <xf numFmtId="0" fontId="37" fillId="4" borderId="10" xfId="0" applyFont="1" applyFill="1" applyBorder="1" applyAlignment="1" applyProtection="1">
      <alignment horizontal="center" vertical="center" wrapText="1"/>
    </xf>
    <xf numFmtId="0" fontId="37" fillId="4" borderId="12" xfId="0" applyFont="1" applyFill="1" applyBorder="1" applyAlignment="1" applyProtection="1">
      <alignment horizontal="center" vertical="center" wrapText="1"/>
    </xf>
    <xf numFmtId="0" fontId="37" fillId="4" borderId="11" xfId="0" applyFont="1" applyFill="1" applyBorder="1" applyAlignment="1" applyProtection="1">
      <alignment horizontal="center" vertical="center" wrapText="1"/>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37" fillId="4" borderId="18" xfId="0" applyFont="1" applyFill="1" applyBorder="1" applyAlignment="1" applyProtection="1">
      <alignment horizontal="center" vertical="center"/>
    </xf>
    <xf numFmtId="0" fontId="37" fillId="4" borderId="20" xfId="0" applyFont="1" applyFill="1" applyBorder="1" applyAlignment="1" applyProtection="1">
      <alignment horizontal="center" vertical="center"/>
    </xf>
    <xf numFmtId="0" fontId="37" fillId="4" borderId="19" xfId="0" applyFont="1" applyFill="1" applyBorder="1" applyAlignment="1" applyProtection="1">
      <alignment horizontal="center" vertical="center"/>
    </xf>
    <xf numFmtId="49" fontId="11" fillId="18" borderId="59" xfId="0" applyNumberFormat="1" applyFont="1" applyFill="1" applyBorder="1" applyAlignment="1" applyProtection="1">
      <alignment horizontal="left" vertical="top" wrapText="1"/>
      <protection locked="0"/>
    </xf>
    <xf numFmtId="49" fontId="11" fillId="18" borderId="52" xfId="0" applyNumberFormat="1" applyFont="1" applyFill="1" applyBorder="1" applyAlignment="1" applyProtection="1">
      <alignment horizontal="left" vertical="top" wrapText="1"/>
      <protection locked="0"/>
    </xf>
    <xf numFmtId="49" fontId="11" fillId="18" borderId="54" xfId="0" applyNumberFormat="1" applyFont="1" applyFill="1" applyBorder="1" applyAlignment="1" applyProtection="1">
      <alignment horizontal="left" vertical="top" wrapText="1"/>
      <protection locked="0"/>
    </xf>
    <xf numFmtId="0" fontId="2" fillId="0" borderId="20"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8" fillId="10" borderId="15" xfId="0" applyFont="1" applyFill="1" applyBorder="1" applyAlignment="1">
      <alignment horizontal="center" vertical="top" wrapText="1" readingOrder="1"/>
    </xf>
    <xf numFmtId="0" fontId="8" fillId="10" borderId="0" xfId="0" applyFont="1" applyFill="1" applyBorder="1" applyAlignment="1">
      <alignment horizontal="center" vertical="top" wrapText="1" readingOrder="1"/>
    </xf>
    <xf numFmtId="0" fontId="8" fillId="10" borderId="16" xfId="0" applyFont="1" applyFill="1" applyBorder="1" applyAlignment="1">
      <alignment horizontal="center" vertical="top" wrapText="1" readingOrder="1"/>
    </xf>
    <xf numFmtId="0" fontId="40" fillId="18" borderId="14" xfId="0" applyNumberFormat="1" applyFont="1" applyFill="1" applyBorder="1" applyAlignment="1" applyProtection="1">
      <alignment horizontal="left" vertical="center"/>
    </xf>
    <xf numFmtId="0" fontId="40" fillId="18" borderId="12" xfId="0" applyNumberFormat="1" applyFont="1" applyFill="1" applyBorder="1" applyAlignment="1" applyProtection="1">
      <alignment horizontal="left" vertical="center"/>
    </xf>
    <xf numFmtId="0" fontId="40" fillId="18" borderId="11" xfId="0" applyNumberFormat="1" applyFont="1" applyFill="1" applyBorder="1" applyAlignment="1" applyProtection="1">
      <alignment horizontal="left" vertical="center"/>
    </xf>
    <xf numFmtId="0" fontId="11" fillId="18" borderId="55" xfId="0" applyNumberFormat="1" applyFont="1" applyFill="1" applyBorder="1" applyAlignment="1" applyProtection="1">
      <alignment horizontal="left" vertical="top" wrapText="1"/>
      <protection locked="0"/>
    </xf>
    <xf numFmtId="0" fontId="11" fillId="18" borderId="52" xfId="0" applyNumberFormat="1" applyFont="1" applyFill="1" applyBorder="1" applyAlignment="1" applyProtection="1">
      <alignment horizontal="left" vertical="top" wrapText="1"/>
      <protection locked="0"/>
    </xf>
    <xf numFmtId="0" fontId="11" fillId="18" borderId="54" xfId="0" applyNumberFormat="1" applyFont="1" applyFill="1" applyBorder="1" applyAlignment="1" applyProtection="1">
      <alignment horizontal="left" vertical="top" wrapText="1"/>
      <protection locked="0"/>
    </xf>
    <xf numFmtId="0" fontId="9" fillId="4" borderId="18" xfId="1" applyFont="1" applyFill="1" applyBorder="1" applyAlignment="1" applyProtection="1">
      <alignment horizontal="left" vertical="center"/>
      <protection locked="0"/>
    </xf>
    <xf numFmtId="0" fontId="9" fillId="4" borderId="20" xfId="1" applyFont="1" applyFill="1" applyBorder="1" applyAlignment="1" applyProtection="1">
      <alignment horizontal="left" vertical="center"/>
      <protection locked="0"/>
    </xf>
    <xf numFmtId="0" fontId="9" fillId="4" borderId="19" xfId="1" applyFont="1" applyFill="1" applyBorder="1" applyAlignment="1" applyProtection="1">
      <alignment horizontal="left" vertical="center"/>
      <protection locked="0"/>
    </xf>
    <xf numFmtId="0" fontId="9" fillId="4" borderId="10" xfId="1" applyFont="1" applyFill="1" applyBorder="1" applyAlignment="1" applyProtection="1">
      <alignment horizontal="center" vertical="center"/>
      <protection locked="0"/>
    </xf>
    <xf numFmtId="0" fontId="9" fillId="4" borderId="12" xfId="1" applyFont="1" applyFill="1" applyBorder="1" applyAlignment="1" applyProtection="1">
      <alignment horizontal="center" vertical="center"/>
      <protection locked="0"/>
    </xf>
    <xf numFmtId="0" fontId="9" fillId="4" borderId="11" xfId="1" applyFont="1" applyFill="1" applyBorder="1" applyAlignment="1" applyProtection="1">
      <alignment horizontal="center" vertical="center"/>
      <protection locked="0"/>
    </xf>
    <xf numFmtId="0" fontId="0" fillId="0" borderId="20" xfId="0" applyBorder="1" applyAlignment="1">
      <alignment horizontal="left" vertical="center"/>
    </xf>
    <xf numFmtId="0" fontId="0" fillId="0" borderId="19" xfId="0" applyBorder="1" applyAlignment="1">
      <alignment horizontal="left" vertical="center"/>
    </xf>
    <xf numFmtId="0" fontId="37" fillId="4" borderId="10" xfId="1" applyFont="1" applyFill="1" applyBorder="1" applyAlignment="1" applyProtection="1">
      <alignment horizontal="center" vertical="center"/>
      <protection locked="0"/>
    </xf>
    <xf numFmtId="0" fontId="37" fillId="4" borderId="12" xfId="1" applyFont="1" applyFill="1" applyBorder="1" applyAlignment="1" applyProtection="1">
      <alignment horizontal="center" vertical="center"/>
      <protection locked="0"/>
    </xf>
    <xf numFmtId="0" fontId="37" fillId="4" borderId="11" xfId="1" applyFont="1" applyFill="1" applyBorder="1" applyAlignment="1" applyProtection="1">
      <alignment horizontal="center" vertical="center"/>
      <protection locked="0"/>
    </xf>
    <xf numFmtId="0" fontId="9" fillId="4" borderId="45" xfId="0" applyFont="1" applyFill="1" applyBorder="1" applyAlignment="1" applyProtection="1">
      <alignment horizontal="right" vertical="center" wrapText="1" indent="1"/>
      <protection locked="0"/>
    </xf>
    <xf numFmtId="0" fontId="0" fillId="0" borderId="47" xfId="0" applyBorder="1" applyAlignment="1">
      <alignment horizontal="right" vertical="center" wrapText="1" indent="1"/>
    </xf>
    <xf numFmtId="0" fontId="9" fillId="4" borderId="18" xfId="0" applyFont="1" applyFill="1" applyBorder="1" applyAlignment="1" applyProtection="1">
      <alignment horizontal="right" vertical="center" wrapText="1" indent="1"/>
      <protection locked="0"/>
    </xf>
    <xf numFmtId="0" fontId="0" fillId="0" borderId="19" xfId="0" applyBorder="1" applyAlignment="1">
      <alignment horizontal="right" vertical="center" wrapText="1" indent="1"/>
    </xf>
    <xf numFmtId="0" fontId="9" fillId="4" borderId="45" xfId="1" applyFont="1" applyFill="1" applyBorder="1" applyAlignment="1" applyProtection="1">
      <alignment horizontal="left" vertical="center"/>
      <protection locked="0"/>
    </xf>
    <xf numFmtId="0" fontId="0" fillId="0" borderId="46" xfId="0" applyBorder="1" applyAlignment="1">
      <alignment horizontal="left" vertical="center"/>
    </xf>
    <xf numFmtId="0" fontId="0" fillId="0" borderId="47" xfId="0" applyBorder="1" applyAlignment="1">
      <alignment horizontal="left" vertical="center"/>
    </xf>
    <xf numFmtId="0" fontId="37" fillId="4" borderId="18" xfId="1" applyFont="1" applyFill="1" applyBorder="1" applyAlignment="1" applyProtection="1">
      <alignment horizontal="center" vertical="center"/>
      <protection locked="0"/>
    </xf>
    <xf numFmtId="0" fontId="37" fillId="4" borderId="20" xfId="1" applyFont="1" applyFill="1" applyBorder="1" applyAlignment="1" applyProtection="1">
      <alignment horizontal="center" vertical="center"/>
      <protection locked="0"/>
    </xf>
    <xf numFmtId="0" fontId="37" fillId="4" borderId="19" xfId="1" applyFont="1" applyFill="1" applyBorder="1" applyAlignment="1" applyProtection="1">
      <alignment horizontal="center" vertical="center"/>
      <protection locked="0"/>
    </xf>
    <xf numFmtId="0" fontId="37" fillId="4" borderId="35" xfId="0" applyNumberFormat="1" applyFont="1" applyFill="1" applyBorder="1" applyAlignment="1" applyProtection="1">
      <alignment horizontal="center" vertical="center"/>
      <protection locked="0"/>
    </xf>
    <xf numFmtId="0" fontId="25" fillId="0" borderId="48" xfId="0" applyNumberFormat="1" applyFont="1" applyBorder="1" applyAlignment="1" applyProtection="1">
      <alignment horizontal="center" vertical="center"/>
      <protection locked="0"/>
    </xf>
    <xf numFmtId="0" fontId="25" fillId="0" borderId="70" xfId="0" applyNumberFormat="1" applyFont="1" applyBorder="1" applyAlignment="1" applyProtection="1">
      <alignment horizontal="center" vertical="center"/>
      <protection locked="0"/>
    </xf>
    <xf numFmtId="0" fontId="0" fillId="0" borderId="2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37" fillId="4" borderId="34" xfId="0" applyFont="1" applyFill="1" applyBorder="1" applyAlignment="1" applyProtection="1">
      <alignment horizontal="center" vertical="center"/>
      <protection locked="0"/>
    </xf>
    <xf numFmtId="0" fontId="37" fillId="4" borderId="5" xfId="0" applyFont="1" applyFill="1" applyBorder="1" applyAlignment="1" applyProtection="1">
      <alignment horizontal="center" vertical="center"/>
      <protection locked="0"/>
    </xf>
    <xf numFmtId="0" fontId="37" fillId="4" borderId="30" xfId="0" applyFont="1" applyFill="1" applyBorder="1" applyAlignment="1" applyProtection="1">
      <alignment horizontal="center" vertical="center"/>
      <protection locked="0"/>
    </xf>
    <xf numFmtId="0" fontId="37" fillId="4" borderId="29" xfId="1" applyFont="1" applyFill="1" applyBorder="1" applyAlignment="1" applyProtection="1">
      <alignment horizontal="center" vertical="center"/>
      <protection locked="0"/>
    </xf>
    <xf numFmtId="0" fontId="37" fillId="4" borderId="31" xfId="1" applyFont="1" applyFill="1" applyBorder="1" applyAlignment="1" applyProtection="1">
      <alignment horizontal="center" vertical="center"/>
      <protection locked="0"/>
    </xf>
    <xf numFmtId="0" fontId="37" fillId="4" borderId="32" xfId="1" applyFont="1" applyFill="1" applyBorder="1" applyAlignment="1" applyProtection="1">
      <alignment horizontal="center" vertical="center"/>
      <protection locked="0"/>
    </xf>
    <xf numFmtId="0" fontId="41" fillId="18" borderId="10" xfId="0" applyNumberFormat="1" applyFont="1" applyFill="1" applyBorder="1" applyAlignment="1" applyProtection="1">
      <alignment horizontal="left" vertical="center" wrapText="1"/>
    </xf>
    <xf numFmtId="0" fontId="41" fillId="18" borderId="12" xfId="0" applyNumberFormat="1" applyFont="1" applyFill="1" applyBorder="1" applyAlignment="1" applyProtection="1">
      <alignment horizontal="left" vertical="center" wrapText="1"/>
    </xf>
    <xf numFmtId="0" fontId="41" fillId="18" borderId="11" xfId="0" applyNumberFormat="1" applyFont="1" applyFill="1" applyBorder="1" applyAlignment="1" applyProtection="1">
      <alignment horizontal="left" vertical="center" wrapText="1"/>
    </xf>
    <xf numFmtId="0" fontId="11" fillId="18" borderId="59" xfId="0" applyNumberFormat="1" applyFont="1" applyFill="1" applyBorder="1" applyAlignment="1" applyProtection="1">
      <alignment horizontal="left" vertical="top" wrapText="1"/>
      <protection locked="0"/>
    </xf>
    <xf numFmtId="0" fontId="11" fillId="18" borderId="15" xfId="0" applyNumberFormat="1" applyFont="1" applyFill="1" applyBorder="1" applyAlignment="1" applyProtection="1">
      <alignment horizontal="left" vertical="top" wrapText="1"/>
      <protection locked="0"/>
    </xf>
    <xf numFmtId="0" fontId="11" fillId="18" borderId="7" xfId="0" applyNumberFormat="1" applyFont="1" applyFill="1" applyBorder="1" applyAlignment="1" applyProtection="1">
      <alignment horizontal="left" vertical="top" wrapText="1"/>
      <protection locked="0"/>
    </xf>
    <xf numFmtId="0" fontId="6" fillId="8" borderId="3" xfId="2" applyFont="1" applyFill="1" applyBorder="1" applyAlignment="1">
      <alignment horizontal="center" vertical="center"/>
    </xf>
    <xf numFmtId="0" fontId="6" fillId="8" borderId="74" xfId="2" applyFont="1" applyFill="1" applyBorder="1" applyAlignment="1">
      <alignment horizontal="center" vertical="center"/>
    </xf>
    <xf numFmtId="0" fontId="6" fillId="8" borderId="4" xfId="2" applyFont="1" applyFill="1" applyBorder="1" applyAlignment="1">
      <alignment horizontal="center" vertical="center"/>
    </xf>
  </cellXfs>
  <cellStyles count="12">
    <cellStyle name="Map Data Values" xfId="3" xr:uid="{00000000-0005-0000-0000-000000000000}"/>
    <cellStyle name="Map Distance" xfId="4" xr:uid="{00000000-0005-0000-0000-000001000000}"/>
    <cellStyle name="Map Labels" xfId="5" xr:uid="{00000000-0005-0000-0000-000002000000}"/>
    <cellStyle name="Map Legend" xfId="6" xr:uid="{00000000-0005-0000-0000-000003000000}"/>
    <cellStyle name="Map Object Names" xfId="7" xr:uid="{00000000-0005-0000-0000-000004000000}"/>
    <cellStyle name="Map Title" xfId="8" xr:uid="{00000000-0005-0000-0000-000005000000}"/>
    <cellStyle name="Normal" xfId="0" builtinId="0"/>
    <cellStyle name="Normal 2" xfId="2" xr:uid="{00000000-0005-0000-0000-000007000000}"/>
    <cellStyle name="Normal 3" xfId="9" xr:uid="{00000000-0005-0000-0000-000008000000}"/>
    <cellStyle name="Normal 4" xfId="10" xr:uid="{00000000-0005-0000-0000-000009000000}"/>
    <cellStyle name="Normal_Copy of DHHS Medication Review Tool (2)" xfId="1" xr:uid="{00000000-0005-0000-0000-00000A000000}"/>
    <cellStyle name="Percent 2" xfId="11" xr:uid="{00000000-0005-0000-0000-00000B000000}"/>
  </cellStyles>
  <dxfs count="7120">
    <dxf>
      <fill>
        <patternFill>
          <bgColor indexed="22"/>
        </patternFill>
      </fill>
    </dxf>
    <dxf>
      <font>
        <condense val="0"/>
        <extend val="0"/>
        <color indexed="10"/>
      </font>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fill>
        <patternFill>
          <bgColor rgb="FFCCFFCC"/>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theme="7" tint="-0.749961851863155"/>
      </font>
      <fill>
        <patternFill>
          <bgColor rgb="FFCCFFCC"/>
        </patternFill>
      </fill>
    </dxf>
    <dxf>
      <font>
        <b/>
        <i val="0"/>
        <color indexed="10"/>
        <name val="Cambria"/>
        <scheme val="none"/>
      </font>
      <fill>
        <patternFill>
          <bgColor indexed="45"/>
        </patternFill>
      </fill>
    </dxf>
    <dxf>
      <font>
        <b/>
        <i val="0"/>
        <color rgb="FFFF0000"/>
      </font>
      <fill>
        <patternFill>
          <bgColor rgb="FFFF99CC"/>
        </patternFill>
      </fill>
    </dxf>
    <dxf>
      <font>
        <b/>
        <i val="0"/>
      </font>
      <fill>
        <patternFill>
          <bgColor theme="0" tint="-0.24994659260841701"/>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ont>
        <b/>
        <i val="0"/>
        <color rgb="FFFF0000"/>
      </font>
    </dxf>
    <dxf>
      <fill>
        <patternFill>
          <bgColor theme="0" tint="-0.34998626667073579"/>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condense val="0"/>
        <extend val="0"/>
        <color indexed="10"/>
      </font>
    </dxf>
    <dxf>
      <fill>
        <patternFill>
          <bgColor indexed="22"/>
        </patternFill>
      </fill>
    </dxf>
    <dxf>
      <font>
        <b/>
        <i val="0"/>
        <color theme="7" tint="-0.749961851863155"/>
      </font>
    </dxf>
    <dxf>
      <font>
        <b/>
        <i val="0"/>
        <color rgb="FFFF000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condense val="0"/>
        <extend val="0"/>
        <color indexed="10"/>
      </font>
    </dxf>
    <dxf>
      <fill>
        <patternFill>
          <bgColor indexed="22"/>
        </patternFill>
      </fill>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ont>
        <b/>
        <i val="0"/>
        <color theme="7" tint="-0.749961851863155"/>
      </font>
    </dxf>
    <dxf>
      <fill>
        <patternFill>
          <bgColor indexed="22"/>
        </patternFill>
      </fill>
    </dxf>
    <dxf>
      <font>
        <condense val="0"/>
        <extend val="0"/>
        <color indexed="10"/>
      </font>
    </dxf>
    <dxf>
      <font>
        <b/>
        <i val="0"/>
        <color theme="7" tint="-0.749961851863155"/>
      </font>
    </dxf>
    <dxf>
      <font>
        <b/>
        <i val="0"/>
        <color theme="7" tint="-0.749961851863155"/>
      </font>
    </dxf>
    <dxf>
      <fill>
        <patternFill>
          <bgColor rgb="FFFF00FF"/>
        </patternFill>
      </fill>
    </dxf>
    <dxf>
      <fill>
        <patternFill>
          <bgColor indexed="22"/>
        </patternFill>
      </fill>
    </dxf>
    <dxf>
      <font>
        <condense val="0"/>
        <extend val="0"/>
        <color indexed="10"/>
      </font>
    </dxf>
    <dxf>
      <font>
        <b/>
        <i val="0"/>
        <color theme="7" tint="-0.749961851863155"/>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rgb="FFFF0000"/>
      </font>
    </dxf>
    <dxf>
      <fill>
        <patternFill>
          <bgColor theme="0" tint="-0.34998626667073579"/>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ill>
        <patternFill>
          <bgColor theme="0" tint="-0.34998626667073579"/>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ill>
        <patternFill>
          <bgColor rgb="FFFF00FF"/>
        </patternFill>
      </fill>
    </dxf>
    <dxf>
      <font>
        <condense val="0"/>
        <extend val="0"/>
        <color indexed="10"/>
      </font>
    </dxf>
    <dxf>
      <font>
        <b/>
        <i val="0"/>
        <color rgb="FFFF0000"/>
      </font>
    </dxf>
    <dxf>
      <fill>
        <patternFill>
          <bgColor indexed="22"/>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condense val="0"/>
        <extend val="0"/>
        <color indexed="10"/>
      </font>
    </dxf>
    <dxf>
      <fill>
        <patternFill>
          <bgColor indexed="22"/>
        </patternFill>
      </fill>
    </dxf>
    <dxf>
      <font>
        <condense val="0"/>
        <extend val="0"/>
        <color indexed="10"/>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ill>
        <patternFill>
          <bgColor rgb="FFFF00FF"/>
        </patternFill>
      </fill>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ont>
        <b/>
        <i val="0"/>
        <color rgb="FFFF0000"/>
      </font>
    </dxf>
    <dxf>
      <fill>
        <patternFill>
          <bgColor theme="0" tint="-0.24994659260841701"/>
        </patternFill>
      </fill>
    </dxf>
    <dxf>
      <fill>
        <patternFill>
          <bgColor rgb="FFFF00FF"/>
        </patternFill>
      </fill>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theme="7" tint="-0.749961851863155"/>
      </font>
    </dxf>
    <dxf>
      <font>
        <b/>
        <i val="0"/>
        <color rgb="FFFF000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ill>
        <patternFill>
          <bgColor rgb="FFFF00FF"/>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ont>
        <color theme="7" tint="-0.749961851863155"/>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dxf>
    <dxf>
      <font>
        <b/>
        <i val="0"/>
        <color rgb="FFFF0000"/>
      </font>
    </dxf>
    <dxf>
      <fill>
        <patternFill>
          <bgColor rgb="FFFF00FF"/>
        </patternFill>
      </fill>
    </dxf>
    <dxf>
      <font>
        <color theme="7" tint="-0.749961851863155"/>
      </font>
    </dxf>
    <dxf>
      <fill>
        <patternFill>
          <bgColor indexed="22"/>
        </patternFill>
      </fill>
    </dxf>
    <dxf>
      <font>
        <condense val="0"/>
        <extend val="0"/>
        <color indexed="10"/>
      </font>
    </dxf>
    <dxf>
      <fill>
        <patternFill>
          <bgColor indexed="22"/>
        </patternFill>
      </fill>
    </dxf>
    <dxf>
      <font>
        <condense val="0"/>
        <extend val="0"/>
        <color indexed="10"/>
      </font>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00FF"/>
      <color rgb="FF0C789C"/>
      <color rgb="FFFFFFCC"/>
      <color rgb="FFCCFFCC"/>
      <color rgb="FFFF99CC"/>
      <color rgb="FFB3E9B9"/>
      <color rgb="FFC0C0C0"/>
      <color rgb="FFFF33CC"/>
      <color rgb="FFD6009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76</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657975" cy="12334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Block Grant </a:t>
          </a:r>
          <a:r>
            <a:rPr lang="en-US" sz="1100" b="0">
              <a:solidFill>
                <a:schemeClr val="dk1"/>
              </a:solidFill>
              <a:effectLst/>
              <a:latin typeface="+mn-lt"/>
              <a:ea typeface="+mn-ea"/>
              <a:cs typeface="+mn-cs"/>
            </a:rPr>
            <a:t>Monitoring Tools and Clinical Monitoring</a:t>
          </a:r>
          <a:r>
            <a:rPr lang="en-US" sz="1100" b="0" baseline="0">
              <a:solidFill>
                <a:schemeClr val="dk1"/>
              </a:solidFill>
              <a:effectLst/>
              <a:latin typeface="+mn-lt"/>
              <a:ea typeface="+mn-ea"/>
              <a:cs typeface="+mn-cs"/>
            </a:rPr>
            <a:t> Tools.</a:t>
          </a:r>
          <a:endParaRPr lang="en-US" sz="1100">
            <a:solidFill>
              <a:schemeClr val="dk1"/>
            </a:solidFill>
            <a:effectLst/>
            <a:latin typeface="+mn-lt"/>
            <a:ea typeface="+mn-ea"/>
            <a:cs typeface="+mn-cs"/>
          </a:endParaRPr>
        </a:p>
        <a:p>
          <a:pPr lvl="0" algn="just"/>
          <a:r>
            <a:rPr lang="en-US" sz="1100" b="1">
              <a:solidFill>
                <a:schemeClr val="accent5">
                  <a:lumMod val="40000"/>
                  <a:lumOff val="6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lvl="0" algn="just"/>
          <a:r>
            <a:rPr lang="en-US" sz="1100" b="0" i="0" u="none" strike="noStrike">
              <a:solidFill>
                <a:schemeClr val="dk1"/>
              </a:solidFill>
              <a:effectLst/>
              <a:latin typeface="+mn-lt"/>
              <a:ea typeface="+mn-ea"/>
              <a:cs typeface="+mn-cs"/>
            </a:rPr>
            <a:t>SAPTBG</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IV Drug </a:t>
          </a:r>
          <a:r>
            <a:rPr lang="en-US" sz="1100" b="0" i="0">
              <a:solidFill>
                <a:schemeClr val="dk1"/>
              </a:solidFill>
              <a:effectLst/>
              <a:latin typeface="+mn-lt"/>
              <a:ea typeface="+mn-ea"/>
              <a:cs typeface="+mn-cs"/>
            </a:rPr>
            <a:t>Program Monitoring </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IV User</a:t>
          </a:r>
          <a:r>
            <a:rPr lang="en-US" sz="1100" b="0" i="0" u="none" strike="noStrike" baseline="0">
              <a:solidFill>
                <a:schemeClr val="dk1"/>
              </a:solidFill>
              <a:effectLst/>
              <a:latin typeface="+mn-lt"/>
              <a:ea typeface="+mn-ea"/>
              <a:cs typeface="+mn-cs"/>
            </a:rPr>
            <a:t>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Record Review</a:t>
          </a:r>
        </a:p>
        <a:p>
          <a:pPr lvl="0" algn="just"/>
          <a:r>
            <a:rPr lang="en-US" sz="1100" b="0" i="0" u="none" strike="noStrike">
              <a:solidFill>
                <a:schemeClr val="dk1"/>
              </a:solidFill>
              <a:effectLst/>
              <a:latin typeface="+mn-lt"/>
              <a:ea typeface="+mn-ea"/>
              <a:cs typeface="+mn-cs"/>
            </a:rPr>
            <a:t>SAPTBG - Women’s Set-Aside</a:t>
          </a:r>
          <a:r>
            <a:rPr lang="en-US" sz="1100" b="0" i="0" u="none" strike="noStrike" baseline="0">
              <a:solidFill>
                <a:schemeClr val="dk1"/>
              </a:solidFill>
              <a:effectLst/>
              <a:latin typeface="+mn-lt"/>
              <a:ea typeface="+mn-ea"/>
              <a:cs typeface="+mn-cs"/>
            </a:rPr>
            <a:t> Funding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a:t>
          </a:r>
          <a:r>
            <a:rPr lang="en-US" sz="1100" b="0" i="0" u="none" strike="noStrike" baseline="0">
              <a:solidFill>
                <a:schemeClr val="dk1"/>
              </a:solidFill>
              <a:effectLst/>
              <a:latin typeface="+mn-lt"/>
              <a:ea typeface="+mn-ea"/>
              <a:cs typeface="+mn-cs"/>
            </a:rPr>
            <a:t> - Women's Set-Aside Funding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CASAWORKS Program Monitoring</a:t>
          </a:r>
        </a:p>
        <a:p>
          <a:pPr lvl="0" algn="just"/>
          <a:r>
            <a:rPr lang="en-US" sz="1100" b="0" i="0" u="none" strike="noStrike">
              <a:solidFill>
                <a:schemeClr val="dk1"/>
              </a:solidFill>
              <a:effectLst/>
              <a:latin typeface="+mn-lt"/>
              <a:ea typeface="+mn-ea"/>
              <a:cs typeface="+mn-cs"/>
            </a:rPr>
            <a:t>SAPTBG - CASAWORKS Record</a:t>
          </a:r>
          <a:r>
            <a:rPr lang="en-US" sz="1100" b="0" i="0" u="none" strike="noStrike" baseline="0">
              <a:solidFill>
                <a:schemeClr val="dk1"/>
              </a:solidFill>
              <a:effectLst/>
              <a:latin typeface="+mn-lt"/>
              <a:ea typeface="+mn-ea"/>
              <a:cs typeface="+mn-cs"/>
            </a:rPr>
            <a:t>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WORK</a:t>
          </a:r>
          <a:r>
            <a:rPr lang="en-US" sz="1100" b="0" i="0" u="none" strike="noStrike" baseline="0">
              <a:solidFill>
                <a:schemeClr val="dk1"/>
              </a:solidFill>
              <a:effectLst/>
              <a:latin typeface="+mn-lt"/>
              <a:ea typeface="+mn-ea"/>
              <a:cs typeface="+mn-cs"/>
            </a:rPr>
            <a:t> FIRST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SAPTBG - WORK</a:t>
          </a:r>
          <a:r>
            <a:rPr lang="en-US" sz="1100" b="0" i="0" u="none" strike="noStrike" baseline="0">
              <a:solidFill>
                <a:schemeClr val="dk1"/>
              </a:solidFill>
              <a:effectLst/>
              <a:latin typeface="+mn-lt"/>
              <a:ea typeface="+mn-ea"/>
              <a:cs typeface="+mn-cs"/>
            </a:rPr>
            <a:t> FIRST Record Review</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Juvenile Justice Substance Abuse</a:t>
          </a:r>
          <a:r>
            <a:rPr lang="en-US" sz="1100" b="0" i="0" u="none" strike="noStrike" baseline="0">
              <a:solidFill>
                <a:schemeClr val="dk1"/>
              </a:solidFill>
              <a:effectLst/>
              <a:latin typeface="+mn-lt"/>
              <a:ea typeface="+mn-ea"/>
              <a:cs typeface="+mn-cs"/>
            </a:rPr>
            <a:t> Mental Health Partnerships (JJSAMHP) Program Monitoring</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Juvenile Justice Substance Abuse</a:t>
          </a:r>
          <a:r>
            <a:rPr lang="en-US" sz="1100" b="0" i="0" baseline="0">
              <a:solidFill>
                <a:schemeClr val="dk1"/>
              </a:solidFill>
              <a:effectLst/>
              <a:latin typeface="+mn-lt"/>
              <a:ea typeface="+mn-ea"/>
              <a:cs typeface="+mn-cs"/>
            </a:rPr>
            <a:t> Mental Health Partnerships (JJSAMHP) Record Review</a:t>
          </a:r>
          <a:endParaRPr lang="en-US">
            <a:effectLst/>
          </a:endParaRPr>
        </a:p>
        <a:p>
          <a:pPr lvl="0" algn="just"/>
          <a:r>
            <a:rPr lang="en-US" sz="1100" b="0" i="0" u="none" strike="noStrike">
              <a:solidFill>
                <a:schemeClr val="dk1"/>
              </a:solidFill>
              <a:effectLst/>
              <a:latin typeface="+mn-lt"/>
              <a:ea typeface="+mn-ea"/>
              <a:cs typeface="+mn-cs"/>
            </a:rPr>
            <a:t>Community</a:t>
          </a:r>
          <a:r>
            <a:rPr lang="en-US" sz="1100" b="0" i="0" u="none" strike="noStrike" baseline="0">
              <a:solidFill>
                <a:schemeClr val="dk1"/>
              </a:solidFill>
              <a:effectLst/>
              <a:latin typeface="+mn-lt"/>
              <a:ea typeface="+mn-ea"/>
              <a:cs typeface="+mn-cs"/>
            </a:rPr>
            <a:t> Mental Health Services Block Grant (CMHSBG) Program Monitoring</a:t>
          </a:r>
          <a:endParaRPr lang="en-US" sz="1100" b="0" i="0" u="none" strike="noStrike">
            <a:solidFill>
              <a:schemeClr val="dk1"/>
            </a:solidFill>
            <a:effectLst/>
            <a:latin typeface="+mn-lt"/>
            <a:ea typeface="+mn-ea"/>
            <a:cs typeface="+mn-cs"/>
          </a:endParaRPr>
        </a:p>
        <a:p>
          <a:pPr lvl="0" algn="just"/>
          <a:r>
            <a:rPr lang="en-US" sz="1100" b="0" i="0" u="none" strike="noStrike">
              <a:solidFill>
                <a:schemeClr val="dk1"/>
              </a:solidFill>
              <a:effectLst/>
              <a:latin typeface="+mn-lt"/>
              <a:ea typeface="+mn-ea"/>
              <a:cs typeface="+mn-cs"/>
            </a:rPr>
            <a:t>Community Mental Health Services Block Grant (CMHSBG) Record Review</a:t>
          </a: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895350</xdr:colOff>
      <xdr:row>2</xdr:row>
      <xdr:rowOff>428625</xdr:rowOff>
    </xdr:to>
    <xdr:pic>
      <xdr:nvPicPr>
        <xdr:cNvPr id="2" name="Picture 1" descr="http://www.veteransfocus.org/wp-content/uploads/2009/04/MHDDSAS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1442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885825</xdr:colOff>
      <xdr:row>3</xdr:row>
      <xdr:rowOff>0</xdr:rowOff>
    </xdr:to>
    <xdr:pic>
      <xdr:nvPicPr>
        <xdr:cNvPr id="2" name="Picture 1" descr="http://www.veteransfocus.org/wp-content/uploads/2009/04/MHDDSAS_logo.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8</xdr:col>
      <xdr:colOff>38100</xdr:colOff>
      <xdr:row>0</xdr:row>
      <xdr:rowOff>123825</xdr:rowOff>
    </xdr:from>
    <xdr:to>
      <xdr:col>9</xdr:col>
      <xdr:colOff>581025</xdr:colOff>
      <xdr:row>4</xdr:row>
      <xdr:rowOff>0</xdr:rowOff>
    </xdr:to>
    <xdr:sp macro="" textlink="">
      <xdr:nvSpPr>
        <xdr:cNvPr id="2" name="Down Arrow Callout 1">
          <a:extLst>
            <a:ext uri="{FF2B5EF4-FFF2-40B4-BE49-F238E27FC236}">
              <a16:creationId xmlns:a16="http://schemas.microsoft.com/office/drawing/2014/main" id="{00000000-0008-0000-1100-000002000000}"/>
            </a:ext>
          </a:extLst>
        </xdr:cNvPr>
        <xdr:cNvSpPr/>
      </xdr:nvSpPr>
      <xdr:spPr>
        <a:xfrm>
          <a:off x="4305300" y="123825"/>
          <a:ext cx="1152525" cy="5238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oneCellAnchor>
    <xdr:from>
      <xdr:col>0</xdr:col>
      <xdr:colOff>28576</xdr:colOff>
      <xdr:row>0</xdr:row>
      <xdr:rowOff>19051</xdr:rowOff>
    </xdr:from>
    <xdr:ext cx="971550" cy="971550"/>
    <xdr:pic>
      <xdr:nvPicPr>
        <xdr:cNvPr id="3" name="Picture 2" descr="http://www.veteransfocus.org/wp-content/uploads/2009/04/MHDDSAS_logo.png">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twoCellAnchor>
    <xdr:from>
      <xdr:col>3</xdr:col>
      <xdr:colOff>28575</xdr:colOff>
      <xdr:row>11</xdr:row>
      <xdr:rowOff>95250</xdr:rowOff>
    </xdr:from>
    <xdr:to>
      <xdr:col>12</xdr:col>
      <xdr:colOff>581024</xdr:colOff>
      <xdr:row>16</xdr:row>
      <xdr:rowOff>152400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3705225" y="2924175"/>
          <a:ext cx="6076949"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30</xdr:row>
          <xdr:rowOff>47625</xdr:rowOff>
        </xdr:from>
        <xdr:to>
          <xdr:col>2</xdr:col>
          <xdr:colOff>200025</xdr:colOff>
          <xdr:row>37</xdr:row>
          <xdr:rowOff>28575</xdr:rowOff>
        </xdr:to>
        <xdr:sp macro="" textlink="">
          <xdr:nvSpPr>
            <xdr:cNvPr id="60430" name="Object 14" hidden="1">
              <a:extLst>
                <a:ext uri="{63B3BB69-23CF-44E3-9099-C40C66FF867C}">
                  <a14:compatExt spid="_x0000_s60430"/>
                </a:ext>
                <a:ext uri="{FF2B5EF4-FFF2-40B4-BE49-F238E27FC236}">
                  <a16:creationId xmlns:a16="http://schemas.microsoft.com/office/drawing/2014/main" id="{00000000-0008-0000-0100-00000E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xdr:row>
          <xdr:rowOff>9525</xdr:rowOff>
        </xdr:from>
        <xdr:to>
          <xdr:col>2</xdr:col>
          <xdr:colOff>104775</xdr:colOff>
          <xdr:row>7</xdr:row>
          <xdr:rowOff>161925</xdr:rowOff>
        </xdr:to>
        <xdr:sp macro="" textlink="">
          <xdr:nvSpPr>
            <xdr:cNvPr id="60434" name="Object 18" hidden="1">
              <a:extLst>
                <a:ext uri="{63B3BB69-23CF-44E3-9099-C40C66FF867C}">
                  <a14:compatExt spid="_x0000_s60434"/>
                </a:ext>
                <a:ext uri="{FF2B5EF4-FFF2-40B4-BE49-F238E27FC236}">
                  <a16:creationId xmlns:a16="http://schemas.microsoft.com/office/drawing/2014/main" id="{00000000-0008-0000-0100-000012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16</xdr:row>
      <xdr:rowOff>57150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20</xdr:row>
      <xdr:rowOff>104775</xdr:rowOff>
    </xdr:from>
    <xdr:to>
      <xdr:col>8</xdr:col>
      <xdr:colOff>57150</xdr:colOff>
      <xdr:row>23</xdr:row>
      <xdr:rowOff>47625</xdr:rowOff>
    </xdr:to>
    <xdr:sp macro="" textlink="">
      <xdr:nvSpPr>
        <xdr:cNvPr id="4" name="Left Arrow Callout 3">
          <a:extLst>
            <a:ext uri="{FF2B5EF4-FFF2-40B4-BE49-F238E27FC236}">
              <a16:creationId xmlns:a16="http://schemas.microsoft.com/office/drawing/2014/main" id="{00000000-0008-0000-02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66675</xdr:rowOff>
    </xdr:to>
    <xdr:pic>
      <xdr:nvPicPr>
        <xdr:cNvPr id="2" name="Picture 1" descr="http://www.veteransfocus.org/wp-content/uploads/2009/04/MHDDSAS_logo.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xdr:colOff>
      <xdr:row>1</xdr:row>
      <xdr:rowOff>0</xdr:rowOff>
    </xdr:from>
    <xdr:to>
      <xdr:col>1</xdr:col>
      <xdr:colOff>120015</xdr:colOff>
      <xdr:row>3</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647700"/>
          <a:ext cx="912495" cy="899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9525</xdr:rowOff>
    </xdr:to>
    <xdr:pic>
      <xdr:nvPicPr>
        <xdr:cNvPr id="2" name="Picture 1" descr="http://www.veteransfocus.org/wp-content/uploads/2009/04/MHDDSAS_logo.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zbaloch1\Documents\ZB_5_2_Copy%20of%202015-2016%20LME-MCO%20Block%20Grant%20Review%20Tools%204-15-15%20from%20SFY15%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Workbook Set-up"/>
      <sheetName val="Data Validation"/>
      <sheetName val="County List"/>
      <sheetName val="Reviewers"/>
      <sheetName val="SAPTBG Prevention"/>
      <sheetName val="SAPTBG PROG. MONITORING-IV DRUG"/>
      <sheetName val="SAPTBG -IV USER RECORD REVIEW"/>
      <sheetName val="SAPTBG Ind Elig Checklist"/>
      <sheetName val="SAPTBG RECORD REVIEW"/>
      <sheetName val="WSAF Program"/>
      <sheetName val="WSAF RECORD REVIEW"/>
      <sheetName val="CASAWORKS Program"/>
      <sheetName val="CASAWORKS RECORD REVIEW"/>
      <sheetName val="WORK FIRST Program Monitoring"/>
      <sheetName val="WORK FIRST RECORD REVIEW"/>
      <sheetName val="JJSAMHP"/>
      <sheetName val="CMHSBG Program"/>
      <sheetName val="CMHSBG RECORD REVIEW"/>
      <sheetName val="Clinical CCP"/>
      <sheetName val="POC Summary"/>
      <sheetName val="OVERALL SUMMARY"/>
      <sheetName val="Data Extraction (1)"/>
      <sheetName val="Data Extraction (2)"/>
      <sheetName val="County"/>
    </sheetNames>
    <sheetDataSet>
      <sheetData sheetId="0" refreshError="1"/>
      <sheetData sheetId="1" refreshError="1"/>
      <sheetData sheetId="2" refreshError="1"/>
      <sheetData sheetId="3">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Partners Behavioral Health Management</v>
          </cell>
        </row>
        <row r="12">
          <cell r="A12" t="str">
            <v>Sandhills Center</v>
          </cell>
        </row>
        <row r="13">
          <cell r="A13" t="str">
            <v>Smoky Mountain Center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2.xml"/><Relationship Id="rId7" Type="http://schemas.openxmlformats.org/officeDocument/2006/relationships/oleObject" Target="../embeddings/oleObject2.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workbookViewId="0">
      <selection activeCell="L1" sqref="L1"/>
    </sheetView>
  </sheetViews>
  <sheetFormatPr defaultColWidth="9.140625" defaultRowHeight="12.75"/>
  <cols>
    <col min="1" max="16384" width="9.140625" style="68"/>
  </cols>
  <sheetData/>
  <customSheetViews>
    <customSheetView guid="{801CCF84-17C4-4B0D-9367-AFC96EC2FF57}" showGridLines="0">
      <selection activeCell="L1" sqref="L1"/>
      <rowBreaks count="1" manualBreakCount="1">
        <brk id="59" max="16383" man="1"/>
      </rowBreaks>
      <colBreaks count="1" manualBreakCount="1">
        <brk id="11" max="1048575" man="1"/>
      </colBreaks>
      <pageMargins left="0.3" right="0.3" top="0.5" bottom="0.5" header="0.3" footer="0.3"/>
      <printOptions horizontalCentered="1"/>
      <pageSetup scale="95" orientation="portrait" r:id="rId1"/>
      <headerFooter>
        <oddFooter>&amp;C&amp;P</oddFooter>
      </headerFooter>
    </customSheetView>
  </customSheetViews>
  <printOptions horizontalCentered="1"/>
  <pageMargins left="0.3" right="0.3" top="0.5" bottom="0.5" header="0.3" footer="0.3"/>
  <pageSetup scale="95" orientation="portrait" r:id="rId2"/>
  <headerFooter>
    <oddFooter>&amp;C&amp;P</oddFooter>
  </headerFooter>
  <rowBreaks count="1" manualBreakCount="1">
    <brk id="59" max="16383" man="1"/>
  </rowBreaks>
  <colBreaks count="1" manualBreakCount="1">
    <brk id="11" max="1048575"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theme="8" tint="-0.249977111117893"/>
  </sheetPr>
  <dimension ref="A1:GT44"/>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5" customWidth="1"/>
    <col min="2" max="2" width="75.7109375" style="61" customWidth="1"/>
    <col min="3" max="152" width="7.7109375" style="62" customWidth="1"/>
    <col min="153" max="157" width="7.7109375" style="63" customWidth="1"/>
    <col min="158" max="16384" width="8.85546875" style="3"/>
  </cols>
  <sheetData>
    <row r="1" spans="1:202" ht="36" customHeight="1">
      <c r="A1" s="90"/>
      <c r="B1" s="91"/>
      <c r="C1" s="223" t="s">
        <v>403</v>
      </c>
      <c r="D1" s="222"/>
      <c r="E1" s="222"/>
      <c r="F1" s="222"/>
      <c r="G1" s="222"/>
      <c r="H1" s="222"/>
      <c r="I1" s="222"/>
      <c r="J1" s="222"/>
      <c r="K1" s="222"/>
      <c r="L1" s="272"/>
      <c r="M1" s="223" t="s">
        <v>403</v>
      </c>
      <c r="N1" s="222"/>
      <c r="O1" s="222"/>
      <c r="P1" s="222"/>
      <c r="Q1" s="222"/>
      <c r="R1" s="222"/>
      <c r="S1" s="222"/>
      <c r="T1" s="222"/>
      <c r="U1" s="222"/>
      <c r="V1" s="272"/>
      <c r="W1" s="223" t="s">
        <v>403</v>
      </c>
      <c r="X1" s="222"/>
      <c r="Y1" s="222"/>
      <c r="Z1" s="222"/>
      <c r="AA1" s="222"/>
      <c r="AB1" s="222"/>
      <c r="AC1" s="222"/>
      <c r="AD1" s="222"/>
      <c r="AE1" s="222"/>
      <c r="AF1" s="272"/>
      <c r="AG1" s="223" t="s">
        <v>403</v>
      </c>
      <c r="AH1" s="222"/>
      <c r="AI1" s="222"/>
      <c r="AJ1" s="222"/>
      <c r="AK1" s="222"/>
      <c r="AL1" s="222"/>
      <c r="AM1" s="222"/>
      <c r="AN1" s="222"/>
      <c r="AO1" s="222"/>
      <c r="AP1" s="272"/>
      <c r="AQ1" s="223" t="s">
        <v>403</v>
      </c>
      <c r="AR1" s="222"/>
      <c r="AS1" s="222"/>
      <c r="AT1" s="222"/>
      <c r="AU1" s="222"/>
      <c r="AV1" s="222"/>
      <c r="AW1" s="222"/>
      <c r="AX1" s="222"/>
      <c r="AY1" s="222"/>
      <c r="AZ1" s="272"/>
      <c r="BA1" s="223" t="s">
        <v>403</v>
      </c>
      <c r="BB1" s="222"/>
      <c r="BC1" s="222"/>
      <c r="BD1" s="222"/>
      <c r="BE1" s="222"/>
      <c r="BF1" s="222"/>
      <c r="BG1" s="222"/>
      <c r="BH1" s="222"/>
      <c r="BI1" s="222"/>
      <c r="BJ1" s="272"/>
      <c r="BK1" s="223" t="s">
        <v>403</v>
      </c>
      <c r="BL1" s="222"/>
      <c r="BM1" s="222"/>
      <c r="BN1" s="222"/>
      <c r="BO1" s="222"/>
      <c r="BP1" s="222"/>
      <c r="BQ1" s="222"/>
      <c r="BR1" s="222"/>
      <c r="BS1" s="222"/>
      <c r="BT1" s="272"/>
      <c r="BU1" s="223" t="s">
        <v>403</v>
      </c>
      <c r="BV1" s="222"/>
      <c r="BW1" s="222"/>
      <c r="BX1" s="222"/>
      <c r="BY1" s="222"/>
      <c r="BZ1" s="222"/>
      <c r="CA1" s="222"/>
      <c r="CB1" s="222"/>
      <c r="CC1" s="222"/>
      <c r="CD1" s="272"/>
      <c r="CE1" s="223" t="s">
        <v>403</v>
      </c>
      <c r="CF1" s="222"/>
      <c r="CG1" s="222"/>
      <c r="CH1" s="222"/>
      <c r="CI1" s="222"/>
      <c r="CJ1" s="222"/>
      <c r="CK1" s="222"/>
      <c r="CL1" s="222"/>
      <c r="CM1" s="222"/>
      <c r="CN1" s="272"/>
      <c r="CO1" s="223" t="s">
        <v>403</v>
      </c>
      <c r="CP1" s="222"/>
      <c r="CQ1" s="222"/>
      <c r="CR1" s="222"/>
      <c r="CS1" s="222"/>
      <c r="CT1" s="222"/>
      <c r="CU1" s="222"/>
      <c r="CV1" s="222"/>
      <c r="CW1" s="222"/>
      <c r="CX1" s="272"/>
      <c r="CY1" s="223" t="s">
        <v>403</v>
      </c>
      <c r="CZ1" s="222"/>
      <c r="DA1" s="222"/>
      <c r="DB1" s="222"/>
      <c r="DC1" s="222"/>
      <c r="DD1" s="222"/>
      <c r="DE1" s="222"/>
      <c r="DF1" s="222"/>
      <c r="DG1" s="222"/>
      <c r="DH1" s="272"/>
      <c r="DI1" s="223" t="s">
        <v>403</v>
      </c>
      <c r="DJ1" s="222"/>
      <c r="DK1" s="222"/>
      <c r="DL1" s="222"/>
      <c r="DM1" s="222"/>
      <c r="DN1" s="222"/>
      <c r="DO1" s="222"/>
      <c r="DP1" s="222"/>
      <c r="DQ1" s="222"/>
      <c r="DR1" s="272"/>
      <c r="DS1" s="223" t="s">
        <v>403</v>
      </c>
      <c r="DT1" s="222"/>
      <c r="DU1" s="222"/>
      <c r="DV1" s="222"/>
      <c r="DW1" s="222"/>
      <c r="DX1" s="222"/>
      <c r="DY1" s="222"/>
      <c r="DZ1" s="222"/>
      <c r="EA1" s="222"/>
      <c r="EB1" s="272"/>
      <c r="EC1" s="223" t="s">
        <v>403</v>
      </c>
      <c r="ED1" s="222"/>
      <c r="EE1" s="222"/>
      <c r="EF1" s="222"/>
      <c r="EG1" s="222"/>
      <c r="EH1" s="222"/>
      <c r="EI1" s="222"/>
      <c r="EJ1" s="222"/>
      <c r="EK1" s="222"/>
      <c r="EL1" s="272"/>
      <c r="EM1" s="223" t="s">
        <v>403</v>
      </c>
      <c r="EN1" s="222"/>
      <c r="EO1" s="222"/>
      <c r="EP1" s="222"/>
      <c r="EQ1" s="222"/>
      <c r="ER1" s="222"/>
      <c r="ES1" s="222"/>
      <c r="ET1" s="222"/>
      <c r="EU1" s="222"/>
      <c r="EV1" s="272"/>
      <c r="EW1" s="652"/>
      <c r="EX1" s="281"/>
      <c r="EY1" s="281"/>
      <c r="EZ1" s="281"/>
      <c r="FA1" s="282"/>
    </row>
    <row r="2" spans="1:202"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653"/>
      <c r="EX2" s="93"/>
      <c r="EY2" s="93"/>
      <c r="EZ2" s="93"/>
      <c r="FA2" s="101"/>
    </row>
    <row r="3" spans="1:202"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633"/>
      <c r="EX3" s="249"/>
      <c r="EY3" s="249"/>
      <c r="EZ3" s="249"/>
      <c r="FA3" s="250"/>
    </row>
    <row r="4" spans="1:202"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634"/>
      <c r="EX4" s="606"/>
      <c r="EY4" s="606"/>
      <c r="EZ4" s="606"/>
      <c r="FA4" s="607"/>
    </row>
    <row r="5" spans="1:202" s="8" customFormat="1" ht="15" customHeight="1">
      <c r="A5" s="14"/>
      <c r="B5" s="109" t="s">
        <v>3</v>
      </c>
      <c r="C5" s="885"/>
      <c r="D5" s="886"/>
      <c r="E5" s="886"/>
      <c r="F5" s="886"/>
      <c r="G5" s="886"/>
      <c r="H5" s="886"/>
      <c r="I5" s="886"/>
      <c r="J5" s="886"/>
      <c r="K5" s="886"/>
      <c r="L5" s="887"/>
      <c r="M5" s="885"/>
      <c r="N5" s="886"/>
      <c r="O5" s="886"/>
      <c r="P5" s="886"/>
      <c r="Q5" s="886"/>
      <c r="R5" s="886"/>
      <c r="S5" s="886"/>
      <c r="T5" s="886"/>
      <c r="U5" s="886"/>
      <c r="V5" s="887"/>
      <c r="W5" s="885"/>
      <c r="X5" s="886"/>
      <c r="Y5" s="886"/>
      <c r="Z5" s="886"/>
      <c r="AA5" s="886"/>
      <c r="AB5" s="886"/>
      <c r="AC5" s="886"/>
      <c r="AD5" s="886"/>
      <c r="AE5" s="886"/>
      <c r="AF5" s="887"/>
      <c r="AG5" s="885"/>
      <c r="AH5" s="886"/>
      <c r="AI5" s="886"/>
      <c r="AJ5" s="886"/>
      <c r="AK5" s="886"/>
      <c r="AL5" s="886"/>
      <c r="AM5" s="886"/>
      <c r="AN5" s="886"/>
      <c r="AO5" s="886"/>
      <c r="AP5" s="887"/>
      <c r="AQ5" s="885"/>
      <c r="AR5" s="886"/>
      <c r="AS5" s="886"/>
      <c r="AT5" s="886"/>
      <c r="AU5" s="886"/>
      <c r="AV5" s="886"/>
      <c r="AW5" s="886"/>
      <c r="AX5" s="886"/>
      <c r="AY5" s="886"/>
      <c r="AZ5" s="887"/>
      <c r="BA5" s="885"/>
      <c r="BB5" s="886"/>
      <c r="BC5" s="886"/>
      <c r="BD5" s="886"/>
      <c r="BE5" s="886"/>
      <c r="BF5" s="886"/>
      <c r="BG5" s="886"/>
      <c r="BH5" s="886"/>
      <c r="BI5" s="886"/>
      <c r="BJ5" s="887"/>
      <c r="BK5" s="885"/>
      <c r="BL5" s="886"/>
      <c r="BM5" s="886"/>
      <c r="BN5" s="886"/>
      <c r="BO5" s="886"/>
      <c r="BP5" s="886"/>
      <c r="BQ5" s="886"/>
      <c r="BR5" s="886"/>
      <c r="BS5" s="886"/>
      <c r="BT5" s="887"/>
      <c r="BU5" s="885"/>
      <c r="BV5" s="886"/>
      <c r="BW5" s="886"/>
      <c r="BX5" s="886"/>
      <c r="BY5" s="886"/>
      <c r="BZ5" s="886"/>
      <c r="CA5" s="886"/>
      <c r="CB5" s="886"/>
      <c r="CC5" s="886"/>
      <c r="CD5" s="887"/>
      <c r="CE5" s="885"/>
      <c r="CF5" s="886"/>
      <c r="CG5" s="886"/>
      <c r="CH5" s="886"/>
      <c r="CI5" s="886"/>
      <c r="CJ5" s="886"/>
      <c r="CK5" s="886"/>
      <c r="CL5" s="886"/>
      <c r="CM5" s="886"/>
      <c r="CN5" s="887"/>
      <c r="CO5" s="885"/>
      <c r="CP5" s="886"/>
      <c r="CQ5" s="886"/>
      <c r="CR5" s="886"/>
      <c r="CS5" s="886"/>
      <c r="CT5" s="886"/>
      <c r="CU5" s="886"/>
      <c r="CV5" s="886"/>
      <c r="CW5" s="886"/>
      <c r="CX5" s="887"/>
      <c r="CY5" s="885"/>
      <c r="CZ5" s="886"/>
      <c r="DA5" s="886"/>
      <c r="DB5" s="886"/>
      <c r="DC5" s="886"/>
      <c r="DD5" s="886"/>
      <c r="DE5" s="886"/>
      <c r="DF5" s="886"/>
      <c r="DG5" s="886"/>
      <c r="DH5" s="887"/>
      <c r="DI5" s="885"/>
      <c r="DJ5" s="886"/>
      <c r="DK5" s="886"/>
      <c r="DL5" s="886"/>
      <c r="DM5" s="886"/>
      <c r="DN5" s="886"/>
      <c r="DO5" s="886"/>
      <c r="DP5" s="886"/>
      <c r="DQ5" s="886"/>
      <c r="DR5" s="887"/>
      <c r="DS5" s="885"/>
      <c r="DT5" s="886"/>
      <c r="DU5" s="886"/>
      <c r="DV5" s="886"/>
      <c r="DW5" s="886"/>
      <c r="DX5" s="886"/>
      <c r="DY5" s="886"/>
      <c r="DZ5" s="886"/>
      <c r="EA5" s="886"/>
      <c r="EB5" s="887"/>
      <c r="EC5" s="885"/>
      <c r="ED5" s="886"/>
      <c r="EE5" s="886"/>
      <c r="EF5" s="886"/>
      <c r="EG5" s="886"/>
      <c r="EH5" s="886"/>
      <c r="EI5" s="886"/>
      <c r="EJ5" s="886"/>
      <c r="EK5" s="886"/>
      <c r="EL5" s="887"/>
      <c r="EM5" s="885"/>
      <c r="EN5" s="886"/>
      <c r="EO5" s="886"/>
      <c r="EP5" s="886"/>
      <c r="EQ5" s="886"/>
      <c r="ER5" s="886"/>
      <c r="ES5" s="886"/>
      <c r="ET5" s="886"/>
      <c r="EU5" s="886"/>
      <c r="EV5" s="887"/>
      <c r="EW5" s="15"/>
      <c r="EX5" s="16"/>
      <c r="EY5" s="16"/>
      <c r="EZ5" s="16"/>
      <c r="FA5" s="17"/>
    </row>
    <row r="6" spans="1:202"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202" s="8" customFormat="1" ht="15" customHeight="1">
      <c r="A7" s="21"/>
      <c r="B7" s="110" t="s">
        <v>246</v>
      </c>
      <c r="C7" s="882"/>
      <c r="D7" s="888"/>
      <c r="E7" s="888"/>
      <c r="F7" s="888"/>
      <c r="G7" s="888"/>
      <c r="H7" s="888"/>
      <c r="I7" s="888"/>
      <c r="J7" s="888"/>
      <c r="K7" s="888"/>
      <c r="L7" s="889"/>
      <c r="M7" s="882"/>
      <c r="N7" s="888"/>
      <c r="O7" s="888"/>
      <c r="P7" s="888"/>
      <c r="Q7" s="888"/>
      <c r="R7" s="888"/>
      <c r="S7" s="888"/>
      <c r="T7" s="888"/>
      <c r="U7" s="888"/>
      <c r="V7" s="889"/>
      <c r="W7" s="882"/>
      <c r="X7" s="888"/>
      <c r="Y7" s="888"/>
      <c r="Z7" s="888"/>
      <c r="AA7" s="888"/>
      <c r="AB7" s="888"/>
      <c r="AC7" s="888"/>
      <c r="AD7" s="888"/>
      <c r="AE7" s="888"/>
      <c r="AF7" s="889"/>
      <c r="AG7" s="882"/>
      <c r="AH7" s="888"/>
      <c r="AI7" s="888"/>
      <c r="AJ7" s="888"/>
      <c r="AK7" s="888"/>
      <c r="AL7" s="888"/>
      <c r="AM7" s="888"/>
      <c r="AN7" s="888"/>
      <c r="AO7" s="888"/>
      <c r="AP7" s="889"/>
      <c r="AQ7" s="882"/>
      <c r="AR7" s="888"/>
      <c r="AS7" s="888"/>
      <c r="AT7" s="888"/>
      <c r="AU7" s="888"/>
      <c r="AV7" s="888"/>
      <c r="AW7" s="888"/>
      <c r="AX7" s="888"/>
      <c r="AY7" s="888"/>
      <c r="AZ7" s="889"/>
      <c r="BA7" s="882"/>
      <c r="BB7" s="888"/>
      <c r="BC7" s="888"/>
      <c r="BD7" s="888"/>
      <c r="BE7" s="888"/>
      <c r="BF7" s="888"/>
      <c r="BG7" s="888"/>
      <c r="BH7" s="888"/>
      <c r="BI7" s="888"/>
      <c r="BJ7" s="889"/>
      <c r="BK7" s="882"/>
      <c r="BL7" s="888"/>
      <c r="BM7" s="888"/>
      <c r="BN7" s="888"/>
      <c r="BO7" s="888"/>
      <c r="BP7" s="888"/>
      <c r="BQ7" s="888"/>
      <c r="BR7" s="888"/>
      <c r="BS7" s="888"/>
      <c r="BT7" s="889"/>
      <c r="BU7" s="882"/>
      <c r="BV7" s="888"/>
      <c r="BW7" s="888"/>
      <c r="BX7" s="888"/>
      <c r="BY7" s="888"/>
      <c r="BZ7" s="888"/>
      <c r="CA7" s="888"/>
      <c r="CB7" s="888"/>
      <c r="CC7" s="888"/>
      <c r="CD7" s="889"/>
      <c r="CE7" s="882"/>
      <c r="CF7" s="888"/>
      <c r="CG7" s="888"/>
      <c r="CH7" s="888"/>
      <c r="CI7" s="888"/>
      <c r="CJ7" s="888"/>
      <c r="CK7" s="888"/>
      <c r="CL7" s="888"/>
      <c r="CM7" s="888"/>
      <c r="CN7" s="889"/>
      <c r="CO7" s="882"/>
      <c r="CP7" s="888"/>
      <c r="CQ7" s="888"/>
      <c r="CR7" s="888"/>
      <c r="CS7" s="888"/>
      <c r="CT7" s="888"/>
      <c r="CU7" s="888"/>
      <c r="CV7" s="888"/>
      <c r="CW7" s="888"/>
      <c r="CX7" s="889"/>
      <c r="CY7" s="882"/>
      <c r="CZ7" s="888"/>
      <c r="DA7" s="888"/>
      <c r="DB7" s="888"/>
      <c r="DC7" s="888"/>
      <c r="DD7" s="888"/>
      <c r="DE7" s="888"/>
      <c r="DF7" s="888"/>
      <c r="DG7" s="888"/>
      <c r="DH7" s="889"/>
      <c r="DI7" s="882"/>
      <c r="DJ7" s="888"/>
      <c r="DK7" s="888"/>
      <c r="DL7" s="888"/>
      <c r="DM7" s="888"/>
      <c r="DN7" s="888"/>
      <c r="DO7" s="888"/>
      <c r="DP7" s="888"/>
      <c r="DQ7" s="888"/>
      <c r="DR7" s="889"/>
      <c r="DS7" s="882"/>
      <c r="DT7" s="888"/>
      <c r="DU7" s="888"/>
      <c r="DV7" s="888"/>
      <c r="DW7" s="888"/>
      <c r="DX7" s="888"/>
      <c r="DY7" s="888"/>
      <c r="DZ7" s="888"/>
      <c r="EA7" s="888"/>
      <c r="EB7" s="889"/>
      <c r="EC7" s="882"/>
      <c r="ED7" s="888"/>
      <c r="EE7" s="888"/>
      <c r="EF7" s="888"/>
      <c r="EG7" s="888"/>
      <c r="EH7" s="888"/>
      <c r="EI7" s="888"/>
      <c r="EJ7" s="888"/>
      <c r="EK7" s="888"/>
      <c r="EL7" s="889"/>
      <c r="EM7" s="882"/>
      <c r="EN7" s="888"/>
      <c r="EO7" s="888"/>
      <c r="EP7" s="888"/>
      <c r="EQ7" s="888"/>
      <c r="ER7" s="888"/>
      <c r="ES7" s="888"/>
      <c r="ET7" s="888"/>
      <c r="EU7" s="888"/>
      <c r="EV7" s="889"/>
      <c r="EW7" s="18"/>
      <c r="EX7" s="19"/>
      <c r="EY7" s="19"/>
      <c r="EZ7" s="19"/>
      <c r="FA7" s="20"/>
    </row>
    <row r="8" spans="1:202" s="8" customFormat="1" ht="15" customHeight="1" thickBot="1">
      <c r="A8" s="201"/>
      <c r="B8" s="200" t="s">
        <v>235</v>
      </c>
      <c r="C8" s="882"/>
      <c r="D8" s="883"/>
      <c r="E8" s="883"/>
      <c r="F8" s="883"/>
      <c r="G8" s="883"/>
      <c r="H8" s="883"/>
      <c r="I8" s="883"/>
      <c r="J8" s="883"/>
      <c r="K8" s="883"/>
      <c r="L8" s="884"/>
      <c r="M8" s="882"/>
      <c r="N8" s="883"/>
      <c r="O8" s="883"/>
      <c r="P8" s="883"/>
      <c r="Q8" s="883"/>
      <c r="R8" s="883"/>
      <c r="S8" s="883"/>
      <c r="T8" s="883"/>
      <c r="U8" s="883"/>
      <c r="V8" s="884"/>
      <c r="W8" s="882"/>
      <c r="X8" s="883"/>
      <c r="Y8" s="883"/>
      <c r="Z8" s="883"/>
      <c r="AA8" s="883"/>
      <c r="AB8" s="883"/>
      <c r="AC8" s="883"/>
      <c r="AD8" s="883"/>
      <c r="AE8" s="883"/>
      <c r="AF8" s="884"/>
      <c r="AG8" s="882"/>
      <c r="AH8" s="883"/>
      <c r="AI8" s="883"/>
      <c r="AJ8" s="883"/>
      <c r="AK8" s="883"/>
      <c r="AL8" s="883"/>
      <c r="AM8" s="883"/>
      <c r="AN8" s="883"/>
      <c r="AO8" s="883"/>
      <c r="AP8" s="884"/>
      <c r="AQ8" s="882"/>
      <c r="AR8" s="883"/>
      <c r="AS8" s="883"/>
      <c r="AT8" s="883"/>
      <c r="AU8" s="883"/>
      <c r="AV8" s="883"/>
      <c r="AW8" s="883"/>
      <c r="AX8" s="883"/>
      <c r="AY8" s="883"/>
      <c r="AZ8" s="884"/>
      <c r="BA8" s="882"/>
      <c r="BB8" s="883"/>
      <c r="BC8" s="883"/>
      <c r="BD8" s="883"/>
      <c r="BE8" s="883"/>
      <c r="BF8" s="883"/>
      <c r="BG8" s="883"/>
      <c r="BH8" s="883"/>
      <c r="BI8" s="883"/>
      <c r="BJ8" s="884"/>
      <c r="BK8" s="882"/>
      <c r="BL8" s="883"/>
      <c r="BM8" s="883"/>
      <c r="BN8" s="883"/>
      <c r="BO8" s="883"/>
      <c r="BP8" s="883"/>
      <c r="BQ8" s="883"/>
      <c r="BR8" s="883"/>
      <c r="BS8" s="883"/>
      <c r="BT8" s="884"/>
      <c r="BU8" s="882"/>
      <c r="BV8" s="883"/>
      <c r="BW8" s="883"/>
      <c r="BX8" s="883"/>
      <c r="BY8" s="883"/>
      <c r="BZ8" s="883"/>
      <c r="CA8" s="883"/>
      <c r="CB8" s="883"/>
      <c r="CC8" s="883"/>
      <c r="CD8" s="884"/>
      <c r="CE8" s="882"/>
      <c r="CF8" s="883"/>
      <c r="CG8" s="883"/>
      <c r="CH8" s="883"/>
      <c r="CI8" s="883"/>
      <c r="CJ8" s="883"/>
      <c r="CK8" s="883"/>
      <c r="CL8" s="883"/>
      <c r="CM8" s="883"/>
      <c r="CN8" s="884"/>
      <c r="CO8" s="882"/>
      <c r="CP8" s="883"/>
      <c r="CQ8" s="883"/>
      <c r="CR8" s="883"/>
      <c r="CS8" s="883"/>
      <c r="CT8" s="883"/>
      <c r="CU8" s="883"/>
      <c r="CV8" s="883"/>
      <c r="CW8" s="883"/>
      <c r="CX8" s="884"/>
      <c r="CY8" s="882"/>
      <c r="CZ8" s="883"/>
      <c r="DA8" s="883"/>
      <c r="DB8" s="883"/>
      <c r="DC8" s="883"/>
      <c r="DD8" s="883"/>
      <c r="DE8" s="883"/>
      <c r="DF8" s="883"/>
      <c r="DG8" s="883"/>
      <c r="DH8" s="884"/>
      <c r="DI8" s="882"/>
      <c r="DJ8" s="883"/>
      <c r="DK8" s="883"/>
      <c r="DL8" s="883"/>
      <c r="DM8" s="883"/>
      <c r="DN8" s="883"/>
      <c r="DO8" s="883"/>
      <c r="DP8" s="883"/>
      <c r="DQ8" s="883"/>
      <c r="DR8" s="884"/>
      <c r="DS8" s="882"/>
      <c r="DT8" s="883"/>
      <c r="DU8" s="883"/>
      <c r="DV8" s="883"/>
      <c r="DW8" s="883"/>
      <c r="DX8" s="883"/>
      <c r="DY8" s="883"/>
      <c r="DZ8" s="883"/>
      <c r="EA8" s="883"/>
      <c r="EB8" s="884"/>
      <c r="EC8" s="882"/>
      <c r="ED8" s="883"/>
      <c r="EE8" s="883"/>
      <c r="EF8" s="883"/>
      <c r="EG8" s="883"/>
      <c r="EH8" s="883"/>
      <c r="EI8" s="883"/>
      <c r="EJ8" s="883"/>
      <c r="EK8" s="883"/>
      <c r="EL8" s="884"/>
      <c r="EM8" s="882"/>
      <c r="EN8" s="883"/>
      <c r="EO8" s="883"/>
      <c r="EP8" s="883"/>
      <c r="EQ8" s="883"/>
      <c r="ER8" s="883"/>
      <c r="ES8" s="883"/>
      <c r="ET8" s="883"/>
      <c r="EU8" s="883"/>
      <c r="EV8" s="884"/>
      <c r="EW8" s="18" t="s">
        <v>12</v>
      </c>
      <c r="EX8" s="19"/>
      <c r="EY8" s="19"/>
      <c r="EZ8" s="19"/>
      <c r="FA8" s="20"/>
    </row>
    <row r="9" spans="1:202"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8" t="s">
        <v>15</v>
      </c>
      <c r="EX9" s="29" t="s">
        <v>16</v>
      </c>
      <c r="EY9" s="30" t="s">
        <v>17</v>
      </c>
      <c r="EZ9" s="31" t="s">
        <v>18</v>
      </c>
      <c r="FA9" s="32" t="s">
        <v>19</v>
      </c>
    </row>
    <row r="10" spans="1:202" s="35" customFormat="1" ht="32.1" customHeight="1">
      <c r="A10" s="225" t="s">
        <v>20</v>
      </c>
      <c r="B10" s="84" t="s">
        <v>188</v>
      </c>
      <c r="C10" s="470"/>
      <c r="D10" s="876" t="s">
        <v>680</v>
      </c>
      <c r="E10" s="877"/>
      <c r="F10" s="877"/>
      <c r="G10" s="877"/>
      <c r="H10" s="877"/>
      <c r="I10" s="877"/>
      <c r="J10" s="877"/>
      <c r="K10" s="877"/>
      <c r="L10" s="878"/>
      <c r="M10" s="470"/>
      <c r="N10" s="876" t="s">
        <v>680</v>
      </c>
      <c r="O10" s="877"/>
      <c r="P10" s="877"/>
      <c r="Q10" s="877"/>
      <c r="R10" s="877"/>
      <c r="S10" s="877"/>
      <c r="T10" s="877"/>
      <c r="U10" s="877"/>
      <c r="V10" s="878"/>
      <c r="W10" s="470"/>
      <c r="X10" s="876" t="s">
        <v>680</v>
      </c>
      <c r="Y10" s="877"/>
      <c r="Z10" s="877"/>
      <c r="AA10" s="877"/>
      <c r="AB10" s="877"/>
      <c r="AC10" s="877"/>
      <c r="AD10" s="877"/>
      <c r="AE10" s="877"/>
      <c r="AF10" s="878"/>
      <c r="AG10" s="470"/>
      <c r="AH10" s="876" t="s">
        <v>680</v>
      </c>
      <c r="AI10" s="877"/>
      <c r="AJ10" s="877"/>
      <c r="AK10" s="877"/>
      <c r="AL10" s="877"/>
      <c r="AM10" s="877"/>
      <c r="AN10" s="877"/>
      <c r="AO10" s="877"/>
      <c r="AP10" s="878"/>
      <c r="AQ10" s="470"/>
      <c r="AR10" s="876" t="s">
        <v>680</v>
      </c>
      <c r="AS10" s="877"/>
      <c r="AT10" s="877"/>
      <c r="AU10" s="877"/>
      <c r="AV10" s="877"/>
      <c r="AW10" s="877"/>
      <c r="AX10" s="877"/>
      <c r="AY10" s="877"/>
      <c r="AZ10" s="878"/>
      <c r="BA10" s="470"/>
      <c r="BB10" s="876" t="s">
        <v>680</v>
      </c>
      <c r="BC10" s="877"/>
      <c r="BD10" s="877"/>
      <c r="BE10" s="877"/>
      <c r="BF10" s="877"/>
      <c r="BG10" s="877"/>
      <c r="BH10" s="877"/>
      <c r="BI10" s="877"/>
      <c r="BJ10" s="878"/>
      <c r="BK10" s="470"/>
      <c r="BL10" s="876" t="s">
        <v>680</v>
      </c>
      <c r="BM10" s="877"/>
      <c r="BN10" s="877"/>
      <c r="BO10" s="877"/>
      <c r="BP10" s="877"/>
      <c r="BQ10" s="877"/>
      <c r="BR10" s="877"/>
      <c r="BS10" s="877"/>
      <c r="BT10" s="878"/>
      <c r="BU10" s="470"/>
      <c r="BV10" s="876" t="s">
        <v>680</v>
      </c>
      <c r="BW10" s="877"/>
      <c r="BX10" s="877"/>
      <c r="BY10" s="877"/>
      <c r="BZ10" s="877"/>
      <c r="CA10" s="877"/>
      <c r="CB10" s="877"/>
      <c r="CC10" s="877"/>
      <c r="CD10" s="878"/>
      <c r="CE10" s="470"/>
      <c r="CF10" s="876" t="s">
        <v>680</v>
      </c>
      <c r="CG10" s="877"/>
      <c r="CH10" s="877"/>
      <c r="CI10" s="877"/>
      <c r="CJ10" s="877"/>
      <c r="CK10" s="877"/>
      <c r="CL10" s="877"/>
      <c r="CM10" s="877"/>
      <c r="CN10" s="878"/>
      <c r="CO10" s="470"/>
      <c r="CP10" s="876" t="s">
        <v>680</v>
      </c>
      <c r="CQ10" s="877"/>
      <c r="CR10" s="877"/>
      <c r="CS10" s="877"/>
      <c r="CT10" s="877"/>
      <c r="CU10" s="877"/>
      <c r="CV10" s="877"/>
      <c r="CW10" s="877"/>
      <c r="CX10" s="878"/>
      <c r="CY10" s="470"/>
      <c r="CZ10" s="876" t="s">
        <v>680</v>
      </c>
      <c r="DA10" s="877"/>
      <c r="DB10" s="877"/>
      <c r="DC10" s="877"/>
      <c r="DD10" s="877"/>
      <c r="DE10" s="877"/>
      <c r="DF10" s="877"/>
      <c r="DG10" s="877"/>
      <c r="DH10" s="878"/>
      <c r="DI10" s="470"/>
      <c r="DJ10" s="876" t="s">
        <v>680</v>
      </c>
      <c r="DK10" s="877"/>
      <c r="DL10" s="877"/>
      <c r="DM10" s="877"/>
      <c r="DN10" s="877"/>
      <c r="DO10" s="877"/>
      <c r="DP10" s="877"/>
      <c r="DQ10" s="877"/>
      <c r="DR10" s="878"/>
      <c r="DS10" s="470"/>
      <c r="DT10" s="876" t="s">
        <v>680</v>
      </c>
      <c r="DU10" s="877"/>
      <c r="DV10" s="877"/>
      <c r="DW10" s="877"/>
      <c r="DX10" s="877"/>
      <c r="DY10" s="877"/>
      <c r="DZ10" s="877"/>
      <c r="EA10" s="877"/>
      <c r="EB10" s="878"/>
      <c r="EC10" s="470"/>
      <c r="ED10" s="876" t="s">
        <v>680</v>
      </c>
      <c r="EE10" s="877"/>
      <c r="EF10" s="877"/>
      <c r="EG10" s="877"/>
      <c r="EH10" s="877"/>
      <c r="EI10" s="877"/>
      <c r="EJ10" s="877"/>
      <c r="EK10" s="877"/>
      <c r="EL10" s="878"/>
      <c r="EM10" s="470"/>
      <c r="EN10" s="876" t="s">
        <v>680</v>
      </c>
      <c r="EO10" s="877"/>
      <c r="EP10" s="877"/>
      <c r="EQ10" s="877"/>
      <c r="ER10" s="877"/>
      <c r="ES10" s="877"/>
      <c r="ET10" s="877"/>
      <c r="EU10" s="877"/>
      <c r="EV10" s="878"/>
      <c r="EW10" s="283">
        <f t="shared" ref="EW10:EW21" si="0">COUNTIF(C10:EV10,"=Met")</f>
        <v>0</v>
      </c>
      <c r="EX10" s="284">
        <f t="shared" ref="EX10:EX21" si="1">IF(SUM(EW10,EY10)=0,0,EW10/SUM(EW10,EY10))</f>
        <v>0</v>
      </c>
      <c r="EY10" s="285">
        <f t="shared" ref="EY10:EY21" si="2">COUNTIF(C10:EV10,"=Not Met")</f>
        <v>0</v>
      </c>
      <c r="EZ10" s="284">
        <f t="shared" ref="EZ10:EZ21" si="3">IF(SUM(EW10,EY10)=0,0,EY10/SUM(EW10,EY10))</f>
        <v>0</v>
      </c>
      <c r="FA10" s="291">
        <f t="shared" ref="FA10:FA21" si="4">COUNTIF(C10:EV10,"=N/A")</f>
        <v>0</v>
      </c>
    </row>
    <row r="11" spans="1:202" s="35" customFormat="1" ht="32.1" customHeight="1">
      <c r="A11" s="224" t="s">
        <v>21</v>
      </c>
      <c r="B11" s="84" t="s">
        <v>189</v>
      </c>
      <c r="C11" s="33"/>
      <c r="D11" s="879"/>
      <c r="E11" s="880"/>
      <c r="F11" s="880"/>
      <c r="G11" s="880"/>
      <c r="H11" s="880"/>
      <c r="I11" s="880"/>
      <c r="J11" s="880"/>
      <c r="K11" s="880"/>
      <c r="L11" s="881"/>
      <c r="M11" s="33"/>
      <c r="N11" s="879"/>
      <c r="O11" s="880"/>
      <c r="P11" s="880"/>
      <c r="Q11" s="880"/>
      <c r="R11" s="880"/>
      <c r="S11" s="880"/>
      <c r="T11" s="880"/>
      <c r="U11" s="880"/>
      <c r="V11" s="881"/>
      <c r="W11" s="33"/>
      <c r="X11" s="879"/>
      <c r="Y11" s="880"/>
      <c r="Z11" s="880"/>
      <c r="AA11" s="880"/>
      <c r="AB11" s="880"/>
      <c r="AC11" s="880"/>
      <c r="AD11" s="880"/>
      <c r="AE11" s="880"/>
      <c r="AF11" s="881"/>
      <c r="AG11" s="33"/>
      <c r="AH11" s="879"/>
      <c r="AI11" s="880"/>
      <c r="AJ11" s="880"/>
      <c r="AK11" s="880"/>
      <c r="AL11" s="880"/>
      <c r="AM11" s="880"/>
      <c r="AN11" s="880"/>
      <c r="AO11" s="880"/>
      <c r="AP11" s="881"/>
      <c r="AQ11" s="33"/>
      <c r="AR11" s="879"/>
      <c r="AS11" s="880"/>
      <c r="AT11" s="880"/>
      <c r="AU11" s="880"/>
      <c r="AV11" s="880"/>
      <c r="AW11" s="880"/>
      <c r="AX11" s="880"/>
      <c r="AY11" s="880"/>
      <c r="AZ11" s="881"/>
      <c r="BA11" s="33"/>
      <c r="BB11" s="879"/>
      <c r="BC11" s="880"/>
      <c r="BD11" s="880"/>
      <c r="BE11" s="880"/>
      <c r="BF11" s="880"/>
      <c r="BG11" s="880"/>
      <c r="BH11" s="880"/>
      <c r="BI11" s="880"/>
      <c r="BJ11" s="881"/>
      <c r="BK11" s="33"/>
      <c r="BL11" s="879"/>
      <c r="BM11" s="880"/>
      <c r="BN11" s="880"/>
      <c r="BO11" s="880"/>
      <c r="BP11" s="880"/>
      <c r="BQ11" s="880"/>
      <c r="BR11" s="880"/>
      <c r="BS11" s="880"/>
      <c r="BT11" s="881"/>
      <c r="BU11" s="33"/>
      <c r="BV11" s="879"/>
      <c r="BW11" s="880"/>
      <c r="BX11" s="880"/>
      <c r="BY11" s="880"/>
      <c r="BZ11" s="880"/>
      <c r="CA11" s="880"/>
      <c r="CB11" s="880"/>
      <c r="CC11" s="880"/>
      <c r="CD11" s="881"/>
      <c r="CE11" s="33"/>
      <c r="CF11" s="879"/>
      <c r="CG11" s="880"/>
      <c r="CH11" s="880"/>
      <c r="CI11" s="880"/>
      <c r="CJ11" s="880"/>
      <c r="CK11" s="880"/>
      <c r="CL11" s="880"/>
      <c r="CM11" s="880"/>
      <c r="CN11" s="881"/>
      <c r="CO11" s="33"/>
      <c r="CP11" s="879"/>
      <c r="CQ11" s="880"/>
      <c r="CR11" s="880"/>
      <c r="CS11" s="880"/>
      <c r="CT11" s="880"/>
      <c r="CU11" s="880"/>
      <c r="CV11" s="880"/>
      <c r="CW11" s="880"/>
      <c r="CX11" s="881"/>
      <c r="CY11" s="33"/>
      <c r="CZ11" s="879"/>
      <c r="DA11" s="880"/>
      <c r="DB11" s="880"/>
      <c r="DC11" s="880"/>
      <c r="DD11" s="880"/>
      <c r="DE11" s="880"/>
      <c r="DF11" s="880"/>
      <c r="DG11" s="880"/>
      <c r="DH11" s="881"/>
      <c r="DI11" s="33"/>
      <c r="DJ11" s="879"/>
      <c r="DK11" s="880"/>
      <c r="DL11" s="880"/>
      <c r="DM11" s="880"/>
      <c r="DN11" s="880"/>
      <c r="DO11" s="880"/>
      <c r="DP11" s="880"/>
      <c r="DQ11" s="880"/>
      <c r="DR11" s="881"/>
      <c r="DS11" s="33"/>
      <c r="DT11" s="879"/>
      <c r="DU11" s="880"/>
      <c r="DV11" s="880"/>
      <c r="DW11" s="880"/>
      <c r="DX11" s="880"/>
      <c r="DY11" s="880"/>
      <c r="DZ11" s="880"/>
      <c r="EA11" s="880"/>
      <c r="EB11" s="881"/>
      <c r="EC11" s="33"/>
      <c r="ED11" s="879"/>
      <c r="EE11" s="880"/>
      <c r="EF11" s="880"/>
      <c r="EG11" s="880"/>
      <c r="EH11" s="880"/>
      <c r="EI11" s="880"/>
      <c r="EJ11" s="880"/>
      <c r="EK11" s="880"/>
      <c r="EL11" s="881"/>
      <c r="EM11" s="33"/>
      <c r="EN11" s="879"/>
      <c r="EO11" s="880"/>
      <c r="EP11" s="880"/>
      <c r="EQ11" s="880"/>
      <c r="ER11" s="880"/>
      <c r="ES11" s="880"/>
      <c r="ET11" s="880"/>
      <c r="EU11" s="880"/>
      <c r="EV11" s="881"/>
      <c r="EW11" s="276">
        <f t="shared" si="0"/>
        <v>0</v>
      </c>
      <c r="EX11" s="277">
        <f t="shared" si="1"/>
        <v>0</v>
      </c>
      <c r="EY11" s="278">
        <f t="shared" si="2"/>
        <v>0</v>
      </c>
      <c r="EZ11" s="277">
        <f t="shared" si="3"/>
        <v>0</v>
      </c>
      <c r="FA11" s="279">
        <f t="shared" si="4"/>
        <v>0</v>
      </c>
    </row>
    <row r="12" spans="1:202" s="35" customFormat="1" ht="32.1" customHeight="1">
      <c r="A12" s="226" t="s">
        <v>22</v>
      </c>
      <c r="B12" s="84" t="s">
        <v>190</v>
      </c>
      <c r="C12" s="33"/>
      <c r="D12" s="817"/>
      <c r="E12" s="818"/>
      <c r="F12" s="818"/>
      <c r="G12" s="818"/>
      <c r="H12" s="818"/>
      <c r="I12" s="818"/>
      <c r="J12" s="818"/>
      <c r="K12" s="818"/>
      <c r="L12" s="819"/>
      <c r="M12" s="33"/>
      <c r="N12" s="817"/>
      <c r="O12" s="818"/>
      <c r="P12" s="818"/>
      <c r="Q12" s="818"/>
      <c r="R12" s="818"/>
      <c r="S12" s="818"/>
      <c r="T12" s="818"/>
      <c r="U12" s="818"/>
      <c r="V12" s="819"/>
      <c r="W12" s="33"/>
      <c r="X12" s="817"/>
      <c r="Y12" s="818"/>
      <c r="Z12" s="818"/>
      <c r="AA12" s="818"/>
      <c r="AB12" s="818"/>
      <c r="AC12" s="818"/>
      <c r="AD12" s="818"/>
      <c r="AE12" s="818"/>
      <c r="AF12" s="819"/>
      <c r="AG12" s="33"/>
      <c r="AH12" s="817"/>
      <c r="AI12" s="818"/>
      <c r="AJ12" s="818"/>
      <c r="AK12" s="818"/>
      <c r="AL12" s="818"/>
      <c r="AM12" s="818"/>
      <c r="AN12" s="818"/>
      <c r="AO12" s="818"/>
      <c r="AP12" s="819"/>
      <c r="AQ12" s="33"/>
      <c r="AR12" s="817"/>
      <c r="AS12" s="818"/>
      <c r="AT12" s="818"/>
      <c r="AU12" s="818"/>
      <c r="AV12" s="818"/>
      <c r="AW12" s="818"/>
      <c r="AX12" s="818"/>
      <c r="AY12" s="818"/>
      <c r="AZ12" s="819"/>
      <c r="BA12" s="33"/>
      <c r="BB12" s="817"/>
      <c r="BC12" s="818"/>
      <c r="BD12" s="818"/>
      <c r="BE12" s="818"/>
      <c r="BF12" s="818"/>
      <c r="BG12" s="818"/>
      <c r="BH12" s="818"/>
      <c r="BI12" s="818"/>
      <c r="BJ12" s="819"/>
      <c r="BK12" s="33"/>
      <c r="BL12" s="817"/>
      <c r="BM12" s="818"/>
      <c r="BN12" s="818"/>
      <c r="BO12" s="818"/>
      <c r="BP12" s="818"/>
      <c r="BQ12" s="818"/>
      <c r="BR12" s="818"/>
      <c r="BS12" s="818"/>
      <c r="BT12" s="819"/>
      <c r="BU12" s="33"/>
      <c r="BV12" s="817"/>
      <c r="BW12" s="818"/>
      <c r="BX12" s="818"/>
      <c r="BY12" s="818"/>
      <c r="BZ12" s="818"/>
      <c r="CA12" s="818"/>
      <c r="CB12" s="818"/>
      <c r="CC12" s="818"/>
      <c r="CD12" s="819"/>
      <c r="CE12" s="33"/>
      <c r="CF12" s="817"/>
      <c r="CG12" s="818"/>
      <c r="CH12" s="818"/>
      <c r="CI12" s="818"/>
      <c r="CJ12" s="818"/>
      <c r="CK12" s="818"/>
      <c r="CL12" s="818"/>
      <c r="CM12" s="818"/>
      <c r="CN12" s="819"/>
      <c r="CO12" s="33"/>
      <c r="CP12" s="817"/>
      <c r="CQ12" s="818"/>
      <c r="CR12" s="818"/>
      <c r="CS12" s="818"/>
      <c r="CT12" s="818"/>
      <c r="CU12" s="818"/>
      <c r="CV12" s="818"/>
      <c r="CW12" s="818"/>
      <c r="CX12" s="819"/>
      <c r="CY12" s="33"/>
      <c r="CZ12" s="817"/>
      <c r="DA12" s="818"/>
      <c r="DB12" s="818"/>
      <c r="DC12" s="818"/>
      <c r="DD12" s="818"/>
      <c r="DE12" s="818"/>
      <c r="DF12" s="818"/>
      <c r="DG12" s="818"/>
      <c r="DH12" s="819"/>
      <c r="DI12" s="33"/>
      <c r="DJ12" s="817"/>
      <c r="DK12" s="818"/>
      <c r="DL12" s="818"/>
      <c r="DM12" s="818"/>
      <c r="DN12" s="818"/>
      <c r="DO12" s="818"/>
      <c r="DP12" s="818"/>
      <c r="DQ12" s="818"/>
      <c r="DR12" s="819"/>
      <c r="DS12" s="33"/>
      <c r="DT12" s="817"/>
      <c r="DU12" s="818"/>
      <c r="DV12" s="818"/>
      <c r="DW12" s="818"/>
      <c r="DX12" s="818"/>
      <c r="DY12" s="818"/>
      <c r="DZ12" s="818"/>
      <c r="EA12" s="818"/>
      <c r="EB12" s="819"/>
      <c r="EC12" s="33"/>
      <c r="ED12" s="817"/>
      <c r="EE12" s="818"/>
      <c r="EF12" s="818"/>
      <c r="EG12" s="818"/>
      <c r="EH12" s="818"/>
      <c r="EI12" s="818"/>
      <c r="EJ12" s="818"/>
      <c r="EK12" s="818"/>
      <c r="EL12" s="819"/>
      <c r="EM12" s="33"/>
      <c r="EN12" s="817"/>
      <c r="EO12" s="818"/>
      <c r="EP12" s="818"/>
      <c r="EQ12" s="818"/>
      <c r="ER12" s="818"/>
      <c r="ES12" s="818"/>
      <c r="ET12" s="818"/>
      <c r="EU12" s="818"/>
      <c r="EV12" s="819"/>
      <c r="EW12" s="276">
        <f t="shared" si="0"/>
        <v>0</v>
      </c>
      <c r="EX12" s="277">
        <f t="shared" si="1"/>
        <v>0</v>
      </c>
      <c r="EY12" s="278">
        <f t="shared" si="2"/>
        <v>0</v>
      </c>
      <c r="EZ12" s="277">
        <f t="shared" si="3"/>
        <v>0</v>
      </c>
      <c r="FA12" s="279">
        <f t="shared" si="4"/>
        <v>0</v>
      </c>
    </row>
    <row r="13" spans="1:202" s="35" customFormat="1" ht="32.1" customHeight="1">
      <c r="A13" s="226" t="s">
        <v>23</v>
      </c>
      <c r="B13" s="84" t="s">
        <v>191</v>
      </c>
      <c r="C13" s="33"/>
      <c r="D13" s="817"/>
      <c r="E13" s="818"/>
      <c r="F13" s="818"/>
      <c r="G13" s="818"/>
      <c r="H13" s="818"/>
      <c r="I13" s="818"/>
      <c r="J13" s="818"/>
      <c r="K13" s="818"/>
      <c r="L13" s="819"/>
      <c r="M13" s="33"/>
      <c r="N13" s="817"/>
      <c r="O13" s="818"/>
      <c r="P13" s="818"/>
      <c r="Q13" s="818"/>
      <c r="R13" s="818"/>
      <c r="S13" s="818"/>
      <c r="T13" s="818"/>
      <c r="U13" s="818"/>
      <c r="V13" s="819"/>
      <c r="W13" s="33"/>
      <c r="X13" s="817"/>
      <c r="Y13" s="818"/>
      <c r="Z13" s="818"/>
      <c r="AA13" s="818"/>
      <c r="AB13" s="818"/>
      <c r="AC13" s="818"/>
      <c r="AD13" s="818"/>
      <c r="AE13" s="818"/>
      <c r="AF13" s="819"/>
      <c r="AG13" s="33"/>
      <c r="AH13" s="817"/>
      <c r="AI13" s="818"/>
      <c r="AJ13" s="818"/>
      <c r="AK13" s="818"/>
      <c r="AL13" s="818"/>
      <c r="AM13" s="818"/>
      <c r="AN13" s="818"/>
      <c r="AO13" s="818"/>
      <c r="AP13" s="819"/>
      <c r="AQ13" s="33"/>
      <c r="AR13" s="817"/>
      <c r="AS13" s="818"/>
      <c r="AT13" s="818"/>
      <c r="AU13" s="818"/>
      <c r="AV13" s="818"/>
      <c r="AW13" s="818"/>
      <c r="AX13" s="818"/>
      <c r="AY13" s="818"/>
      <c r="AZ13" s="819"/>
      <c r="BA13" s="33"/>
      <c r="BB13" s="817"/>
      <c r="BC13" s="818"/>
      <c r="BD13" s="818"/>
      <c r="BE13" s="818"/>
      <c r="BF13" s="818"/>
      <c r="BG13" s="818"/>
      <c r="BH13" s="818"/>
      <c r="BI13" s="818"/>
      <c r="BJ13" s="819"/>
      <c r="BK13" s="33"/>
      <c r="BL13" s="817"/>
      <c r="BM13" s="818"/>
      <c r="BN13" s="818"/>
      <c r="BO13" s="818"/>
      <c r="BP13" s="818"/>
      <c r="BQ13" s="818"/>
      <c r="BR13" s="818"/>
      <c r="BS13" s="818"/>
      <c r="BT13" s="819"/>
      <c r="BU13" s="33"/>
      <c r="BV13" s="817"/>
      <c r="BW13" s="818"/>
      <c r="BX13" s="818"/>
      <c r="BY13" s="818"/>
      <c r="BZ13" s="818"/>
      <c r="CA13" s="818"/>
      <c r="CB13" s="818"/>
      <c r="CC13" s="818"/>
      <c r="CD13" s="819"/>
      <c r="CE13" s="33"/>
      <c r="CF13" s="817"/>
      <c r="CG13" s="818"/>
      <c r="CH13" s="818"/>
      <c r="CI13" s="818"/>
      <c r="CJ13" s="818"/>
      <c r="CK13" s="818"/>
      <c r="CL13" s="818"/>
      <c r="CM13" s="818"/>
      <c r="CN13" s="819"/>
      <c r="CO13" s="33"/>
      <c r="CP13" s="817"/>
      <c r="CQ13" s="818"/>
      <c r="CR13" s="818"/>
      <c r="CS13" s="818"/>
      <c r="CT13" s="818"/>
      <c r="CU13" s="818"/>
      <c r="CV13" s="818"/>
      <c r="CW13" s="818"/>
      <c r="CX13" s="819"/>
      <c r="CY13" s="33"/>
      <c r="CZ13" s="817"/>
      <c r="DA13" s="818"/>
      <c r="DB13" s="818"/>
      <c r="DC13" s="818"/>
      <c r="DD13" s="818"/>
      <c r="DE13" s="818"/>
      <c r="DF13" s="818"/>
      <c r="DG13" s="818"/>
      <c r="DH13" s="819"/>
      <c r="DI13" s="33"/>
      <c r="DJ13" s="817"/>
      <c r="DK13" s="818"/>
      <c r="DL13" s="818"/>
      <c r="DM13" s="818"/>
      <c r="DN13" s="818"/>
      <c r="DO13" s="818"/>
      <c r="DP13" s="818"/>
      <c r="DQ13" s="818"/>
      <c r="DR13" s="819"/>
      <c r="DS13" s="33"/>
      <c r="DT13" s="817"/>
      <c r="DU13" s="818"/>
      <c r="DV13" s="818"/>
      <c r="DW13" s="818"/>
      <c r="DX13" s="818"/>
      <c r="DY13" s="818"/>
      <c r="DZ13" s="818"/>
      <c r="EA13" s="818"/>
      <c r="EB13" s="819"/>
      <c r="EC13" s="33"/>
      <c r="ED13" s="817"/>
      <c r="EE13" s="818"/>
      <c r="EF13" s="818"/>
      <c r="EG13" s="818"/>
      <c r="EH13" s="818"/>
      <c r="EI13" s="818"/>
      <c r="EJ13" s="818"/>
      <c r="EK13" s="818"/>
      <c r="EL13" s="819"/>
      <c r="EM13" s="33"/>
      <c r="EN13" s="817"/>
      <c r="EO13" s="818"/>
      <c r="EP13" s="818"/>
      <c r="EQ13" s="818"/>
      <c r="ER13" s="818"/>
      <c r="ES13" s="818"/>
      <c r="ET13" s="818"/>
      <c r="EU13" s="818"/>
      <c r="EV13" s="819"/>
      <c r="EW13" s="276">
        <f t="shared" si="0"/>
        <v>0</v>
      </c>
      <c r="EX13" s="277">
        <f t="shared" si="1"/>
        <v>0</v>
      </c>
      <c r="EY13" s="278">
        <f t="shared" si="2"/>
        <v>0</v>
      </c>
      <c r="EZ13" s="277">
        <f t="shared" si="3"/>
        <v>0</v>
      </c>
      <c r="FA13" s="279">
        <f t="shared" si="4"/>
        <v>0</v>
      </c>
    </row>
    <row r="14" spans="1:202" s="35" customFormat="1" ht="32.1" customHeight="1">
      <c r="A14" s="225" t="s">
        <v>24</v>
      </c>
      <c r="B14" s="84" t="s">
        <v>192</v>
      </c>
      <c r="C14" s="33"/>
      <c r="D14" s="817"/>
      <c r="E14" s="818"/>
      <c r="F14" s="818"/>
      <c r="G14" s="818"/>
      <c r="H14" s="818"/>
      <c r="I14" s="818"/>
      <c r="J14" s="818"/>
      <c r="K14" s="818"/>
      <c r="L14" s="819"/>
      <c r="M14" s="33"/>
      <c r="N14" s="817"/>
      <c r="O14" s="818"/>
      <c r="P14" s="818"/>
      <c r="Q14" s="818"/>
      <c r="R14" s="818"/>
      <c r="S14" s="818"/>
      <c r="T14" s="818"/>
      <c r="U14" s="818"/>
      <c r="V14" s="819"/>
      <c r="W14" s="33"/>
      <c r="X14" s="817"/>
      <c r="Y14" s="818"/>
      <c r="Z14" s="818"/>
      <c r="AA14" s="818"/>
      <c r="AB14" s="818"/>
      <c r="AC14" s="818"/>
      <c r="AD14" s="818"/>
      <c r="AE14" s="818"/>
      <c r="AF14" s="819"/>
      <c r="AG14" s="33"/>
      <c r="AH14" s="817"/>
      <c r="AI14" s="818"/>
      <c r="AJ14" s="818"/>
      <c r="AK14" s="818"/>
      <c r="AL14" s="818"/>
      <c r="AM14" s="818"/>
      <c r="AN14" s="818"/>
      <c r="AO14" s="818"/>
      <c r="AP14" s="819"/>
      <c r="AQ14" s="33"/>
      <c r="AR14" s="817"/>
      <c r="AS14" s="818"/>
      <c r="AT14" s="818"/>
      <c r="AU14" s="818"/>
      <c r="AV14" s="818"/>
      <c r="AW14" s="818"/>
      <c r="AX14" s="818"/>
      <c r="AY14" s="818"/>
      <c r="AZ14" s="819"/>
      <c r="BA14" s="33"/>
      <c r="BB14" s="817"/>
      <c r="BC14" s="818"/>
      <c r="BD14" s="818"/>
      <c r="BE14" s="818"/>
      <c r="BF14" s="818"/>
      <c r="BG14" s="818"/>
      <c r="BH14" s="818"/>
      <c r="BI14" s="818"/>
      <c r="BJ14" s="819"/>
      <c r="BK14" s="33"/>
      <c r="BL14" s="817"/>
      <c r="BM14" s="818"/>
      <c r="BN14" s="818"/>
      <c r="BO14" s="818"/>
      <c r="BP14" s="818"/>
      <c r="BQ14" s="818"/>
      <c r="BR14" s="818"/>
      <c r="BS14" s="818"/>
      <c r="BT14" s="819"/>
      <c r="BU14" s="33"/>
      <c r="BV14" s="817"/>
      <c r="BW14" s="818"/>
      <c r="BX14" s="818"/>
      <c r="BY14" s="818"/>
      <c r="BZ14" s="818"/>
      <c r="CA14" s="818"/>
      <c r="CB14" s="818"/>
      <c r="CC14" s="818"/>
      <c r="CD14" s="819"/>
      <c r="CE14" s="33"/>
      <c r="CF14" s="817"/>
      <c r="CG14" s="818"/>
      <c r="CH14" s="818"/>
      <c r="CI14" s="818"/>
      <c r="CJ14" s="818"/>
      <c r="CK14" s="818"/>
      <c r="CL14" s="818"/>
      <c r="CM14" s="818"/>
      <c r="CN14" s="819"/>
      <c r="CO14" s="33"/>
      <c r="CP14" s="817"/>
      <c r="CQ14" s="818"/>
      <c r="CR14" s="818"/>
      <c r="CS14" s="818"/>
      <c r="CT14" s="818"/>
      <c r="CU14" s="818"/>
      <c r="CV14" s="818"/>
      <c r="CW14" s="818"/>
      <c r="CX14" s="819"/>
      <c r="CY14" s="33"/>
      <c r="CZ14" s="817"/>
      <c r="DA14" s="818"/>
      <c r="DB14" s="818"/>
      <c r="DC14" s="818"/>
      <c r="DD14" s="818"/>
      <c r="DE14" s="818"/>
      <c r="DF14" s="818"/>
      <c r="DG14" s="818"/>
      <c r="DH14" s="819"/>
      <c r="DI14" s="33"/>
      <c r="DJ14" s="817"/>
      <c r="DK14" s="818"/>
      <c r="DL14" s="818"/>
      <c r="DM14" s="818"/>
      <c r="DN14" s="818"/>
      <c r="DO14" s="818"/>
      <c r="DP14" s="818"/>
      <c r="DQ14" s="818"/>
      <c r="DR14" s="819"/>
      <c r="DS14" s="33"/>
      <c r="DT14" s="817"/>
      <c r="DU14" s="818"/>
      <c r="DV14" s="818"/>
      <c r="DW14" s="818"/>
      <c r="DX14" s="818"/>
      <c r="DY14" s="818"/>
      <c r="DZ14" s="818"/>
      <c r="EA14" s="818"/>
      <c r="EB14" s="819"/>
      <c r="EC14" s="33"/>
      <c r="ED14" s="817"/>
      <c r="EE14" s="818"/>
      <c r="EF14" s="818"/>
      <c r="EG14" s="818"/>
      <c r="EH14" s="818"/>
      <c r="EI14" s="818"/>
      <c r="EJ14" s="818"/>
      <c r="EK14" s="818"/>
      <c r="EL14" s="819"/>
      <c r="EM14" s="33"/>
      <c r="EN14" s="817"/>
      <c r="EO14" s="818"/>
      <c r="EP14" s="818"/>
      <c r="EQ14" s="818"/>
      <c r="ER14" s="818"/>
      <c r="ES14" s="818"/>
      <c r="ET14" s="818"/>
      <c r="EU14" s="818"/>
      <c r="EV14" s="819"/>
      <c r="EW14" s="283">
        <f t="shared" si="0"/>
        <v>0</v>
      </c>
      <c r="EX14" s="284">
        <f t="shared" si="1"/>
        <v>0</v>
      </c>
      <c r="EY14" s="285">
        <f t="shared" si="2"/>
        <v>0</v>
      </c>
      <c r="EZ14" s="284">
        <f t="shared" si="3"/>
        <v>0</v>
      </c>
      <c r="FA14" s="291">
        <f t="shared" si="4"/>
        <v>0</v>
      </c>
    </row>
    <row r="15" spans="1:202" s="39" customFormat="1" ht="32.1" customHeight="1">
      <c r="A15" s="224" t="s">
        <v>25</v>
      </c>
      <c r="B15" s="34" t="s">
        <v>193</v>
      </c>
      <c r="C15" s="36"/>
      <c r="D15" s="817"/>
      <c r="E15" s="818"/>
      <c r="F15" s="818"/>
      <c r="G15" s="818"/>
      <c r="H15" s="818"/>
      <c r="I15" s="818"/>
      <c r="J15" s="818"/>
      <c r="K15" s="818"/>
      <c r="L15" s="819"/>
      <c r="M15" s="36"/>
      <c r="N15" s="817"/>
      <c r="O15" s="818"/>
      <c r="P15" s="818"/>
      <c r="Q15" s="818"/>
      <c r="R15" s="818"/>
      <c r="S15" s="818"/>
      <c r="T15" s="818"/>
      <c r="U15" s="818"/>
      <c r="V15" s="819"/>
      <c r="W15" s="36"/>
      <c r="X15" s="817"/>
      <c r="Y15" s="818"/>
      <c r="Z15" s="818"/>
      <c r="AA15" s="818"/>
      <c r="AB15" s="818"/>
      <c r="AC15" s="818"/>
      <c r="AD15" s="818"/>
      <c r="AE15" s="818"/>
      <c r="AF15" s="819"/>
      <c r="AG15" s="36"/>
      <c r="AH15" s="817"/>
      <c r="AI15" s="818"/>
      <c r="AJ15" s="818"/>
      <c r="AK15" s="818"/>
      <c r="AL15" s="818"/>
      <c r="AM15" s="818"/>
      <c r="AN15" s="818"/>
      <c r="AO15" s="818"/>
      <c r="AP15" s="819"/>
      <c r="AQ15" s="36"/>
      <c r="AR15" s="817"/>
      <c r="AS15" s="818"/>
      <c r="AT15" s="818"/>
      <c r="AU15" s="818"/>
      <c r="AV15" s="818"/>
      <c r="AW15" s="818"/>
      <c r="AX15" s="818"/>
      <c r="AY15" s="818"/>
      <c r="AZ15" s="819"/>
      <c r="BA15" s="36"/>
      <c r="BB15" s="817"/>
      <c r="BC15" s="818"/>
      <c r="BD15" s="818"/>
      <c r="BE15" s="818"/>
      <c r="BF15" s="818"/>
      <c r="BG15" s="818"/>
      <c r="BH15" s="818"/>
      <c r="BI15" s="818"/>
      <c r="BJ15" s="819"/>
      <c r="BK15" s="36"/>
      <c r="BL15" s="817"/>
      <c r="BM15" s="818"/>
      <c r="BN15" s="818"/>
      <c r="BO15" s="818"/>
      <c r="BP15" s="818"/>
      <c r="BQ15" s="818"/>
      <c r="BR15" s="818"/>
      <c r="BS15" s="818"/>
      <c r="BT15" s="819"/>
      <c r="BU15" s="36"/>
      <c r="BV15" s="817"/>
      <c r="BW15" s="818"/>
      <c r="BX15" s="818"/>
      <c r="BY15" s="818"/>
      <c r="BZ15" s="818"/>
      <c r="CA15" s="818"/>
      <c r="CB15" s="818"/>
      <c r="CC15" s="818"/>
      <c r="CD15" s="819"/>
      <c r="CE15" s="36"/>
      <c r="CF15" s="817"/>
      <c r="CG15" s="818"/>
      <c r="CH15" s="818"/>
      <c r="CI15" s="818"/>
      <c r="CJ15" s="818"/>
      <c r="CK15" s="818"/>
      <c r="CL15" s="818"/>
      <c r="CM15" s="818"/>
      <c r="CN15" s="819"/>
      <c r="CO15" s="36"/>
      <c r="CP15" s="817"/>
      <c r="CQ15" s="818"/>
      <c r="CR15" s="818"/>
      <c r="CS15" s="818"/>
      <c r="CT15" s="818"/>
      <c r="CU15" s="818"/>
      <c r="CV15" s="818"/>
      <c r="CW15" s="818"/>
      <c r="CX15" s="819"/>
      <c r="CY15" s="36"/>
      <c r="CZ15" s="817"/>
      <c r="DA15" s="818"/>
      <c r="DB15" s="818"/>
      <c r="DC15" s="818"/>
      <c r="DD15" s="818"/>
      <c r="DE15" s="818"/>
      <c r="DF15" s="818"/>
      <c r="DG15" s="818"/>
      <c r="DH15" s="819"/>
      <c r="DI15" s="36"/>
      <c r="DJ15" s="817"/>
      <c r="DK15" s="818"/>
      <c r="DL15" s="818"/>
      <c r="DM15" s="818"/>
      <c r="DN15" s="818"/>
      <c r="DO15" s="818"/>
      <c r="DP15" s="818"/>
      <c r="DQ15" s="818"/>
      <c r="DR15" s="819"/>
      <c r="DS15" s="36"/>
      <c r="DT15" s="817"/>
      <c r="DU15" s="818"/>
      <c r="DV15" s="818"/>
      <c r="DW15" s="818"/>
      <c r="DX15" s="818"/>
      <c r="DY15" s="818"/>
      <c r="DZ15" s="818"/>
      <c r="EA15" s="818"/>
      <c r="EB15" s="819"/>
      <c r="EC15" s="36"/>
      <c r="ED15" s="817"/>
      <c r="EE15" s="818"/>
      <c r="EF15" s="818"/>
      <c r="EG15" s="818"/>
      <c r="EH15" s="818"/>
      <c r="EI15" s="818"/>
      <c r="EJ15" s="818"/>
      <c r="EK15" s="818"/>
      <c r="EL15" s="819"/>
      <c r="EM15" s="36"/>
      <c r="EN15" s="817"/>
      <c r="EO15" s="818"/>
      <c r="EP15" s="818"/>
      <c r="EQ15" s="818"/>
      <c r="ER15" s="818"/>
      <c r="ES15" s="818"/>
      <c r="ET15" s="818"/>
      <c r="EU15" s="818"/>
      <c r="EV15" s="819"/>
      <c r="EW15" s="276">
        <f t="shared" si="0"/>
        <v>0</v>
      </c>
      <c r="EX15" s="277">
        <f t="shared" si="1"/>
        <v>0</v>
      </c>
      <c r="EY15" s="278">
        <f t="shared" si="2"/>
        <v>0</v>
      </c>
      <c r="EZ15" s="277">
        <f t="shared" si="3"/>
        <v>0</v>
      </c>
      <c r="FA15" s="279">
        <f t="shared" si="4"/>
        <v>0</v>
      </c>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row>
    <row r="16" spans="1:202" s="39" customFormat="1" ht="32.1" customHeight="1">
      <c r="A16" s="224" t="s">
        <v>26</v>
      </c>
      <c r="B16" s="34" t="s">
        <v>194</v>
      </c>
      <c r="C16" s="33"/>
      <c r="D16" s="817"/>
      <c r="E16" s="818"/>
      <c r="F16" s="818"/>
      <c r="G16" s="818"/>
      <c r="H16" s="818"/>
      <c r="I16" s="818"/>
      <c r="J16" s="818"/>
      <c r="K16" s="818"/>
      <c r="L16" s="819"/>
      <c r="M16" s="33"/>
      <c r="N16" s="817"/>
      <c r="O16" s="818"/>
      <c r="P16" s="818"/>
      <c r="Q16" s="818"/>
      <c r="R16" s="818"/>
      <c r="S16" s="818"/>
      <c r="T16" s="818"/>
      <c r="U16" s="818"/>
      <c r="V16" s="819"/>
      <c r="W16" s="33"/>
      <c r="X16" s="817"/>
      <c r="Y16" s="818"/>
      <c r="Z16" s="818"/>
      <c r="AA16" s="818"/>
      <c r="AB16" s="818"/>
      <c r="AC16" s="818"/>
      <c r="AD16" s="818"/>
      <c r="AE16" s="818"/>
      <c r="AF16" s="819"/>
      <c r="AG16" s="33"/>
      <c r="AH16" s="817"/>
      <c r="AI16" s="818"/>
      <c r="AJ16" s="818"/>
      <c r="AK16" s="818"/>
      <c r="AL16" s="818"/>
      <c r="AM16" s="818"/>
      <c r="AN16" s="818"/>
      <c r="AO16" s="818"/>
      <c r="AP16" s="819"/>
      <c r="AQ16" s="33"/>
      <c r="AR16" s="817"/>
      <c r="AS16" s="818"/>
      <c r="AT16" s="818"/>
      <c r="AU16" s="818"/>
      <c r="AV16" s="818"/>
      <c r="AW16" s="818"/>
      <c r="AX16" s="818"/>
      <c r="AY16" s="818"/>
      <c r="AZ16" s="819"/>
      <c r="BA16" s="33"/>
      <c r="BB16" s="817"/>
      <c r="BC16" s="818"/>
      <c r="BD16" s="818"/>
      <c r="BE16" s="818"/>
      <c r="BF16" s="818"/>
      <c r="BG16" s="818"/>
      <c r="BH16" s="818"/>
      <c r="BI16" s="818"/>
      <c r="BJ16" s="819"/>
      <c r="BK16" s="33"/>
      <c r="BL16" s="817"/>
      <c r="BM16" s="818"/>
      <c r="BN16" s="818"/>
      <c r="BO16" s="818"/>
      <c r="BP16" s="818"/>
      <c r="BQ16" s="818"/>
      <c r="BR16" s="818"/>
      <c r="BS16" s="818"/>
      <c r="BT16" s="819"/>
      <c r="BU16" s="33"/>
      <c r="BV16" s="817"/>
      <c r="BW16" s="818"/>
      <c r="BX16" s="818"/>
      <c r="BY16" s="818"/>
      <c r="BZ16" s="818"/>
      <c r="CA16" s="818"/>
      <c r="CB16" s="818"/>
      <c r="CC16" s="818"/>
      <c r="CD16" s="819"/>
      <c r="CE16" s="33"/>
      <c r="CF16" s="817"/>
      <c r="CG16" s="818"/>
      <c r="CH16" s="818"/>
      <c r="CI16" s="818"/>
      <c r="CJ16" s="818"/>
      <c r="CK16" s="818"/>
      <c r="CL16" s="818"/>
      <c r="CM16" s="818"/>
      <c r="CN16" s="819"/>
      <c r="CO16" s="33"/>
      <c r="CP16" s="817"/>
      <c r="CQ16" s="818"/>
      <c r="CR16" s="818"/>
      <c r="CS16" s="818"/>
      <c r="CT16" s="818"/>
      <c r="CU16" s="818"/>
      <c r="CV16" s="818"/>
      <c r="CW16" s="818"/>
      <c r="CX16" s="819"/>
      <c r="CY16" s="33"/>
      <c r="CZ16" s="817"/>
      <c r="DA16" s="818"/>
      <c r="DB16" s="818"/>
      <c r="DC16" s="818"/>
      <c r="DD16" s="818"/>
      <c r="DE16" s="818"/>
      <c r="DF16" s="818"/>
      <c r="DG16" s="818"/>
      <c r="DH16" s="819"/>
      <c r="DI16" s="33"/>
      <c r="DJ16" s="817"/>
      <c r="DK16" s="818"/>
      <c r="DL16" s="818"/>
      <c r="DM16" s="818"/>
      <c r="DN16" s="818"/>
      <c r="DO16" s="818"/>
      <c r="DP16" s="818"/>
      <c r="DQ16" s="818"/>
      <c r="DR16" s="819"/>
      <c r="DS16" s="33"/>
      <c r="DT16" s="817"/>
      <c r="DU16" s="818"/>
      <c r="DV16" s="818"/>
      <c r="DW16" s="818"/>
      <c r="DX16" s="818"/>
      <c r="DY16" s="818"/>
      <c r="DZ16" s="818"/>
      <c r="EA16" s="818"/>
      <c r="EB16" s="819"/>
      <c r="EC16" s="33"/>
      <c r="ED16" s="817"/>
      <c r="EE16" s="818"/>
      <c r="EF16" s="818"/>
      <c r="EG16" s="818"/>
      <c r="EH16" s="818"/>
      <c r="EI16" s="818"/>
      <c r="EJ16" s="818"/>
      <c r="EK16" s="818"/>
      <c r="EL16" s="819"/>
      <c r="EM16" s="33"/>
      <c r="EN16" s="817"/>
      <c r="EO16" s="818"/>
      <c r="EP16" s="818"/>
      <c r="EQ16" s="818"/>
      <c r="ER16" s="818"/>
      <c r="ES16" s="818"/>
      <c r="ET16" s="818"/>
      <c r="EU16" s="818"/>
      <c r="EV16" s="819"/>
      <c r="EW16" s="276">
        <f t="shared" si="0"/>
        <v>0</v>
      </c>
      <c r="EX16" s="277">
        <f t="shared" si="1"/>
        <v>0</v>
      </c>
      <c r="EY16" s="278">
        <f t="shared" si="2"/>
        <v>0</v>
      </c>
      <c r="EZ16" s="277">
        <f t="shared" si="3"/>
        <v>0</v>
      </c>
      <c r="FA16" s="279">
        <f t="shared" si="4"/>
        <v>0</v>
      </c>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row>
    <row r="17" spans="1:202" s="39" customFormat="1" ht="32.1" customHeight="1">
      <c r="A17" s="224" t="s">
        <v>27</v>
      </c>
      <c r="B17" s="34" t="s">
        <v>195</v>
      </c>
      <c r="C17" s="33"/>
      <c r="D17" s="817"/>
      <c r="E17" s="818"/>
      <c r="F17" s="818"/>
      <c r="G17" s="818"/>
      <c r="H17" s="818"/>
      <c r="I17" s="818"/>
      <c r="J17" s="818"/>
      <c r="K17" s="818"/>
      <c r="L17" s="819"/>
      <c r="M17" s="33"/>
      <c r="N17" s="817"/>
      <c r="O17" s="818"/>
      <c r="P17" s="818"/>
      <c r="Q17" s="818"/>
      <c r="R17" s="818"/>
      <c r="S17" s="818"/>
      <c r="T17" s="818"/>
      <c r="U17" s="818"/>
      <c r="V17" s="819"/>
      <c r="W17" s="33"/>
      <c r="X17" s="817"/>
      <c r="Y17" s="818"/>
      <c r="Z17" s="818"/>
      <c r="AA17" s="818"/>
      <c r="AB17" s="818"/>
      <c r="AC17" s="818"/>
      <c r="AD17" s="818"/>
      <c r="AE17" s="818"/>
      <c r="AF17" s="819"/>
      <c r="AG17" s="33"/>
      <c r="AH17" s="817"/>
      <c r="AI17" s="818"/>
      <c r="AJ17" s="818"/>
      <c r="AK17" s="818"/>
      <c r="AL17" s="818"/>
      <c r="AM17" s="818"/>
      <c r="AN17" s="818"/>
      <c r="AO17" s="818"/>
      <c r="AP17" s="819"/>
      <c r="AQ17" s="33"/>
      <c r="AR17" s="817"/>
      <c r="AS17" s="818"/>
      <c r="AT17" s="818"/>
      <c r="AU17" s="818"/>
      <c r="AV17" s="818"/>
      <c r="AW17" s="818"/>
      <c r="AX17" s="818"/>
      <c r="AY17" s="818"/>
      <c r="AZ17" s="819"/>
      <c r="BA17" s="33"/>
      <c r="BB17" s="817"/>
      <c r="BC17" s="818"/>
      <c r="BD17" s="818"/>
      <c r="BE17" s="818"/>
      <c r="BF17" s="818"/>
      <c r="BG17" s="818"/>
      <c r="BH17" s="818"/>
      <c r="BI17" s="818"/>
      <c r="BJ17" s="819"/>
      <c r="BK17" s="33"/>
      <c r="BL17" s="817"/>
      <c r="BM17" s="818"/>
      <c r="BN17" s="818"/>
      <c r="BO17" s="818"/>
      <c r="BP17" s="818"/>
      <c r="BQ17" s="818"/>
      <c r="BR17" s="818"/>
      <c r="BS17" s="818"/>
      <c r="BT17" s="819"/>
      <c r="BU17" s="33"/>
      <c r="BV17" s="817"/>
      <c r="BW17" s="818"/>
      <c r="BX17" s="818"/>
      <c r="BY17" s="818"/>
      <c r="BZ17" s="818"/>
      <c r="CA17" s="818"/>
      <c r="CB17" s="818"/>
      <c r="CC17" s="818"/>
      <c r="CD17" s="819"/>
      <c r="CE17" s="33"/>
      <c r="CF17" s="817"/>
      <c r="CG17" s="818"/>
      <c r="CH17" s="818"/>
      <c r="CI17" s="818"/>
      <c r="CJ17" s="818"/>
      <c r="CK17" s="818"/>
      <c r="CL17" s="818"/>
      <c r="CM17" s="818"/>
      <c r="CN17" s="819"/>
      <c r="CO17" s="33"/>
      <c r="CP17" s="817"/>
      <c r="CQ17" s="818"/>
      <c r="CR17" s="818"/>
      <c r="CS17" s="818"/>
      <c r="CT17" s="818"/>
      <c r="CU17" s="818"/>
      <c r="CV17" s="818"/>
      <c r="CW17" s="818"/>
      <c r="CX17" s="819"/>
      <c r="CY17" s="33"/>
      <c r="CZ17" s="817"/>
      <c r="DA17" s="818"/>
      <c r="DB17" s="818"/>
      <c r="DC17" s="818"/>
      <c r="DD17" s="818"/>
      <c r="DE17" s="818"/>
      <c r="DF17" s="818"/>
      <c r="DG17" s="818"/>
      <c r="DH17" s="819"/>
      <c r="DI17" s="33"/>
      <c r="DJ17" s="817"/>
      <c r="DK17" s="818"/>
      <c r="DL17" s="818"/>
      <c r="DM17" s="818"/>
      <c r="DN17" s="818"/>
      <c r="DO17" s="818"/>
      <c r="DP17" s="818"/>
      <c r="DQ17" s="818"/>
      <c r="DR17" s="819"/>
      <c r="DS17" s="33"/>
      <c r="DT17" s="817"/>
      <c r="DU17" s="818"/>
      <c r="DV17" s="818"/>
      <c r="DW17" s="818"/>
      <c r="DX17" s="818"/>
      <c r="DY17" s="818"/>
      <c r="DZ17" s="818"/>
      <c r="EA17" s="818"/>
      <c r="EB17" s="819"/>
      <c r="EC17" s="33"/>
      <c r="ED17" s="817"/>
      <c r="EE17" s="818"/>
      <c r="EF17" s="818"/>
      <c r="EG17" s="818"/>
      <c r="EH17" s="818"/>
      <c r="EI17" s="818"/>
      <c r="EJ17" s="818"/>
      <c r="EK17" s="818"/>
      <c r="EL17" s="819"/>
      <c r="EM17" s="33"/>
      <c r="EN17" s="817"/>
      <c r="EO17" s="818"/>
      <c r="EP17" s="818"/>
      <c r="EQ17" s="818"/>
      <c r="ER17" s="818"/>
      <c r="ES17" s="818"/>
      <c r="ET17" s="818"/>
      <c r="EU17" s="818"/>
      <c r="EV17" s="819"/>
      <c r="EW17" s="276">
        <f t="shared" si="0"/>
        <v>0</v>
      </c>
      <c r="EX17" s="277">
        <f t="shared" si="1"/>
        <v>0</v>
      </c>
      <c r="EY17" s="278">
        <f t="shared" si="2"/>
        <v>0</v>
      </c>
      <c r="EZ17" s="277">
        <f t="shared" si="3"/>
        <v>0</v>
      </c>
      <c r="FA17" s="279">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65" customFormat="1" ht="32.1" customHeight="1">
      <c r="A18" s="235" t="s">
        <v>28</v>
      </c>
      <c r="B18" s="115" t="s">
        <v>196</v>
      </c>
      <c r="C18" s="33"/>
      <c r="D18" s="817"/>
      <c r="E18" s="818"/>
      <c r="F18" s="818"/>
      <c r="G18" s="818"/>
      <c r="H18" s="818"/>
      <c r="I18" s="818"/>
      <c r="J18" s="818"/>
      <c r="K18" s="818"/>
      <c r="L18" s="819"/>
      <c r="M18" s="33"/>
      <c r="N18" s="817"/>
      <c r="O18" s="818"/>
      <c r="P18" s="818"/>
      <c r="Q18" s="818"/>
      <c r="R18" s="818"/>
      <c r="S18" s="818"/>
      <c r="T18" s="818"/>
      <c r="U18" s="818"/>
      <c r="V18" s="819"/>
      <c r="W18" s="33"/>
      <c r="X18" s="817"/>
      <c r="Y18" s="818"/>
      <c r="Z18" s="818"/>
      <c r="AA18" s="818"/>
      <c r="AB18" s="818"/>
      <c r="AC18" s="818"/>
      <c r="AD18" s="818"/>
      <c r="AE18" s="818"/>
      <c r="AF18" s="819"/>
      <c r="AG18" s="33"/>
      <c r="AH18" s="817"/>
      <c r="AI18" s="818"/>
      <c r="AJ18" s="818"/>
      <c r="AK18" s="818"/>
      <c r="AL18" s="818"/>
      <c r="AM18" s="818"/>
      <c r="AN18" s="818"/>
      <c r="AO18" s="818"/>
      <c r="AP18" s="819"/>
      <c r="AQ18" s="33"/>
      <c r="AR18" s="817"/>
      <c r="AS18" s="818"/>
      <c r="AT18" s="818"/>
      <c r="AU18" s="818"/>
      <c r="AV18" s="818"/>
      <c r="AW18" s="818"/>
      <c r="AX18" s="818"/>
      <c r="AY18" s="818"/>
      <c r="AZ18" s="819"/>
      <c r="BA18" s="33"/>
      <c r="BB18" s="817"/>
      <c r="BC18" s="818"/>
      <c r="BD18" s="818"/>
      <c r="BE18" s="818"/>
      <c r="BF18" s="818"/>
      <c r="BG18" s="818"/>
      <c r="BH18" s="818"/>
      <c r="BI18" s="818"/>
      <c r="BJ18" s="819"/>
      <c r="BK18" s="33"/>
      <c r="BL18" s="817"/>
      <c r="BM18" s="818"/>
      <c r="BN18" s="818"/>
      <c r="BO18" s="818"/>
      <c r="BP18" s="818"/>
      <c r="BQ18" s="818"/>
      <c r="BR18" s="818"/>
      <c r="BS18" s="818"/>
      <c r="BT18" s="819"/>
      <c r="BU18" s="33"/>
      <c r="BV18" s="817"/>
      <c r="BW18" s="818"/>
      <c r="BX18" s="818"/>
      <c r="BY18" s="818"/>
      <c r="BZ18" s="818"/>
      <c r="CA18" s="818"/>
      <c r="CB18" s="818"/>
      <c r="CC18" s="818"/>
      <c r="CD18" s="819"/>
      <c r="CE18" s="33"/>
      <c r="CF18" s="817"/>
      <c r="CG18" s="818"/>
      <c r="CH18" s="818"/>
      <c r="CI18" s="818"/>
      <c r="CJ18" s="818"/>
      <c r="CK18" s="818"/>
      <c r="CL18" s="818"/>
      <c r="CM18" s="818"/>
      <c r="CN18" s="819"/>
      <c r="CO18" s="33"/>
      <c r="CP18" s="817"/>
      <c r="CQ18" s="818"/>
      <c r="CR18" s="818"/>
      <c r="CS18" s="818"/>
      <c r="CT18" s="818"/>
      <c r="CU18" s="818"/>
      <c r="CV18" s="818"/>
      <c r="CW18" s="818"/>
      <c r="CX18" s="819"/>
      <c r="CY18" s="33"/>
      <c r="CZ18" s="817"/>
      <c r="DA18" s="818"/>
      <c r="DB18" s="818"/>
      <c r="DC18" s="818"/>
      <c r="DD18" s="818"/>
      <c r="DE18" s="818"/>
      <c r="DF18" s="818"/>
      <c r="DG18" s="818"/>
      <c r="DH18" s="819"/>
      <c r="DI18" s="33"/>
      <c r="DJ18" s="817"/>
      <c r="DK18" s="818"/>
      <c r="DL18" s="818"/>
      <c r="DM18" s="818"/>
      <c r="DN18" s="818"/>
      <c r="DO18" s="818"/>
      <c r="DP18" s="818"/>
      <c r="DQ18" s="818"/>
      <c r="DR18" s="819"/>
      <c r="DS18" s="33"/>
      <c r="DT18" s="817"/>
      <c r="DU18" s="818"/>
      <c r="DV18" s="818"/>
      <c r="DW18" s="818"/>
      <c r="DX18" s="818"/>
      <c r="DY18" s="818"/>
      <c r="DZ18" s="818"/>
      <c r="EA18" s="818"/>
      <c r="EB18" s="819"/>
      <c r="EC18" s="33"/>
      <c r="ED18" s="817"/>
      <c r="EE18" s="818"/>
      <c r="EF18" s="818"/>
      <c r="EG18" s="818"/>
      <c r="EH18" s="818"/>
      <c r="EI18" s="818"/>
      <c r="EJ18" s="818"/>
      <c r="EK18" s="818"/>
      <c r="EL18" s="819"/>
      <c r="EM18" s="33"/>
      <c r="EN18" s="817"/>
      <c r="EO18" s="818"/>
      <c r="EP18" s="818"/>
      <c r="EQ18" s="818"/>
      <c r="ER18" s="818"/>
      <c r="ES18" s="818"/>
      <c r="ET18" s="818"/>
      <c r="EU18" s="818"/>
      <c r="EV18" s="819"/>
      <c r="EW18" s="276">
        <f t="shared" si="0"/>
        <v>0</v>
      </c>
      <c r="EX18" s="277">
        <f t="shared" si="1"/>
        <v>0</v>
      </c>
      <c r="EY18" s="278">
        <f t="shared" si="2"/>
        <v>0</v>
      </c>
      <c r="EZ18" s="277">
        <f t="shared" si="3"/>
        <v>0</v>
      </c>
      <c r="FA18" s="279">
        <f t="shared" si="4"/>
        <v>0</v>
      </c>
    </row>
    <row r="19" spans="1:202" s="65" customFormat="1" ht="32.1" customHeight="1">
      <c r="A19" s="235" t="s">
        <v>29</v>
      </c>
      <c r="B19" s="115" t="s">
        <v>197</v>
      </c>
      <c r="C19" s="33"/>
      <c r="D19" s="817"/>
      <c r="E19" s="818"/>
      <c r="F19" s="818"/>
      <c r="G19" s="818"/>
      <c r="H19" s="818"/>
      <c r="I19" s="818"/>
      <c r="J19" s="818"/>
      <c r="K19" s="818"/>
      <c r="L19" s="819"/>
      <c r="M19" s="33"/>
      <c r="N19" s="817"/>
      <c r="O19" s="818"/>
      <c r="P19" s="818"/>
      <c r="Q19" s="818"/>
      <c r="R19" s="818"/>
      <c r="S19" s="818"/>
      <c r="T19" s="818"/>
      <c r="U19" s="818"/>
      <c r="V19" s="819"/>
      <c r="W19" s="33"/>
      <c r="X19" s="817"/>
      <c r="Y19" s="818"/>
      <c r="Z19" s="818"/>
      <c r="AA19" s="818"/>
      <c r="AB19" s="818"/>
      <c r="AC19" s="818"/>
      <c r="AD19" s="818"/>
      <c r="AE19" s="818"/>
      <c r="AF19" s="819"/>
      <c r="AG19" s="33"/>
      <c r="AH19" s="817"/>
      <c r="AI19" s="818"/>
      <c r="AJ19" s="818"/>
      <c r="AK19" s="818"/>
      <c r="AL19" s="818"/>
      <c r="AM19" s="818"/>
      <c r="AN19" s="818"/>
      <c r="AO19" s="818"/>
      <c r="AP19" s="819"/>
      <c r="AQ19" s="33"/>
      <c r="AR19" s="817"/>
      <c r="AS19" s="818"/>
      <c r="AT19" s="818"/>
      <c r="AU19" s="818"/>
      <c r="AV19" s="818"/>
      <c r="AW19" s="818"/>
      <c r="AX19" s="818"/>
      <c r="AY19" s="818"/>
      <c r="AZ19" s="819"/>
      <c r="BA19" s="33"/>
      <c r="BB19" s="817"/>
      <c r="BC19" s="818"/>
      <c r="BD19" s="818"/>
      <c r="BE19" s="818"/>
      <c r="BF19" s="818"/>
      <c r="BG19" s="818"/>
      <c r="BH19" s="818"/>
      <c r="BI19" s="818"/>
      <c r="BJ19" s="819"/>
      <c r="BK19" s="33"/>
      <c r="BL19" s="817"/>
      <c r="BM19" s="818"/>
      <c r="BN19" s="818"/>
      <c r="BO19" s="818"/>
      <c r="BP19" s="818"/>
      <c r="BQ19" s="818"/>
      <c r="BR19" s="818"/>
      <c r="BS19" s="818"/>
      <c r="BT19" s="819"/>
      <c r="BU19" s="33"/>
      <c r="BV19" s="817"/>
      <c r="BW19" s="818"/>
      <c r="BX19" s="818"/>
      <c r="BY19" s="818"/>
      <c r="BZ19" s="818"/>
      <c r="CA19" s="818"/>
      <c r="CB19" s="818"/>
      <c r="CC19" s="818"/>
      <c r="CD19" s="819"/>
      <c r="CE19" s="33"/>
      <c r="CF19" s="817"/>
      <c r="CG19" s="818"/>
      <c r="CH19" s="818"/>
      <c r="CI19" s="818"/>
      <c r="CJ19" s="818"/>
      <c r="CK19" s="818"/>
      <c r="CL19" s="818"/>
      <c r="CM19" s="818"/>
      <c r="CN19" s="819"/>
      <c r="CO19" s="33"/>
      <c r="CP19" s="817"/>
      <c r="CQ19" s="818"/>
      <c r="CR19" s="818"/>
      <c r="CS19" s="818"/>
      <c r="CT19" s="818"/>
      <c r="CU19" s="818"/>
      <c r="CV19" s="818"/>
      <c r="CW19" s="818"/>
      <c r="CX19" s="819"/>
      <c r="CY19" s="33"/>
      <c r="CZ19" s="817"/>
      <c r="DA19" s="818"/>
      <c r="DB19" s="818"/>
      <c r="DC19" s="818"/>
      <c r="DD19" s="818"/>
      <c r="DE19" s="818"/>
      <c r="DF19" s="818"/>
      <c r="DG19" s="818"/>
      <c r="DH19" s="819"/>
      <c r="DI19" s="33"/>
      <c r="DJ19" s="817"/>
      <c r="DK19" s="818"/>
      <c r="DL19" s="818"/>
      <c r="DM19" s="818"/>
      <c r="DN19" s="818"/>
      <c r="DO19" s="818"/>
      <c r="DP19" s="818"/>
      <c r="DQ19" s="818"/>
      <c r="DR19" s="819"/>
      <c r="DS19" s="33"/>
      <c r="DT19" s="817"/>
      <c r="DU19" s="818"/>
      <c r="DV19" s="818"/>
      <c r="DW19" s="818"/>
      <c r="DX19" s="818"/>
      <c r="DY19" s="818"/>
      <c r="DZ19" s="818"/>
      <c r="EA19" s="818"/>
      <c r="EB19" s="819"/>
      <c r="EC19" s="33"/>
      <c r="ED19" s="817"/>
      <c r="EE19" s="818"/>
      <c r="EF19" s="818"/>
      <c r="EG19" s="818"/>
      <c r="EH19" s="818"/>
      <c r="EI19" s="818"/>
      <c r="EJ19" s="818"/>
      <c r="EK19" s="818"/>
      <c r="EL19" s="819"/>
      <c r="EM19" s="33"/>
      <c r="EN19" s="817"/>
      <c r="EO19" s="818"/>
      <c r="EP19" s="818"/>
      <c r="EQ19" s="818"/>
      <c r="ER19" s="818"/>
      <c r="ES19" s="818"/>
      <c r="ET19" s="818"/>
      <c r="EU19" s="818"/>
      <c r="EV19" s="819"/>
      <c r="EW19" s="276">
        <f t="shared" si="0"/>
        <v>0</v>
      </c>
      <c r="EX19" s="277">
        <f t="shared" si="1"/>
        <v>0</v>
      </c>
      <c r="EY19" s="278">
        <f t="shared" si="2"/>
        <v>0</v>
      </c>
      <c r="EZ19" s="277">
        <f t="shared" si="3"/>
        <v>0</v>
      </c>
      <c r="FA19" s="279">
        <f t="shared" si="4"/>
        <v>0</v>
      </c>
    </row>
    <row r="20" spans="1:202" s="65" customFormat="1" ht="32.1" customHeight="1">
      <c r="A20" s="235" t="s">
        <v>30</v>
      </c>
      <c r="B20" s="115" t="s">
        <v>247</v>
      </c>
      <c r="C20" s="33"/>
      <c r="D20" s="817"/>
      <c r="E20" s="818"/>
      <c r="F20" s="818"/>
      <c r="G20" s="818"/>
      <c r="H20" s="818"/>
      <c r="I20" s="818"/>
      <c r="J20" s="818"/>
      <c r="K20" s="818"/>
      <c r="L20" s="819"/>
      <c r="M20" s="33"/>
      <c r="N20" s="817"/>
      <c r="O20" s="818"/>
      <c r="P20" s="818"/>
      <c r="Q20" s="818"/>
      <c r="R20" s="818"/>
      <c r="S20" s="818"/>
      <c r="T20" s="818"/>
      <c r="U20" s="818"/>
      <c r="V20" s="819"/>
      <c r="W20" s="33"/>
      <c r="X20" s="817"/>
      <c r="Y20" s="818"/>
      <c r="Z20" s="818"/>
      <c r="AA20" s="818"/>
      <c r="AB20" s="818"/>
      <c r="AC20" s="818"/>
      <c r="AD20" s="818"/>
      <c r="AE20" s="818"/>
      <c r="AF20" s="819"/>
      <c r="AG20" s="33"/>
      <c r="AH20" s="817"/>
      <c r="AI20" s="818"/>
      <c r="AJ20" s="818"/>
      <c r="AK20" s="818"/>
      <c r="AL20" s="818"/>
      <c r="AM20" s="818"/>
      <c r="AN20" s="818"/>
      <c r="AO20" s="818"/>
      <c r="AP20" s="819"/>
      <c r="AQ20" s="33"/>
      <c r="AR20" s="817"/>
      <c r="AS20" s="818"/>
      <c r="AT20" s="818"/>
      <c r="AU20" s="818"/>
      <c r="AV20" s="818"/>
      <c r="AW20" s="818"/>
      <c r="AX20" s="818"/>
      <c r="AY20" s="818"/>
      <c r="AZ20" s="819"/>
      <c r="BA20" s="33"/>
      <c r="BB20" s="817"/>
      <c r="BC20" s="818"/>
      <c r="BD20" s="818"/>
      <c r="BE20" s="818"/>
      <c r="BF20" s="818"/>
      <c r="BG20" s="818"/>
      <c r="BH20" s="818"/>
      <c r="BI20" s="818"/>
      <c r="BJ20" s="819"/>
      <c r="BK20" s="33"/>
      <c r="BL20" s="817"/>
      <c r="BM20" s="818"/>
      <c r="BN20" s="818"/>
      <c r="BO20" s="818"/>
      <c r="BP20" s="818"/>
      <c r="BQ20" s="818"/>
      <c r="BR20" s="818"/>
      <c r="BS20" s="818"/>
      <c r="BT20" s="819"/>
      <c r="BU20" s="33"/>
      <c r="BV20" s="817"/>
      <c r="BW20" s="818"/>
      <c r="BX20" s="818"/>
      <c r="BY20" s="818"/>
      <c r="BZ20" s="818"/>
      <c r="CA20" s="818"/>
      <c r="CB20" s="818"/>
      <c r="CC20" s="818"/>
      <c r="CD20" s="819"/>
      <c r="CE20" s="33"/>
      <c r="CF20" s="817"/>
      <c r="CG20" s="818"/>
      <c r="CH20" s="818"/>
      <c r="CI20" s="818"/>
      <c r="CJ20" s="818"/>
      <c r="CK20" s="818"/>
      <c r="CL20" s="818"/>
      <c r="CM20" s="818"/>
      <c r="CN20" s="819"/>
      <c r="CO20" s="33"/>
      <c r="CP20" s="817"/>
      <c r="CQ20" s="818"/>
      <c r="CR20" s="818"/>
      <c r="CS20" s="818"/>
      <c r="CT20" s="818"/>
      <c r="CU20" s="818"/>
      <c r="CV20" s="818"/>
      <c r="CW20" s="818"/>
      <c r="CX20" s="819"/>
      <c r="CY20" s="33"/>
      <c r="CZ20" s="817"/>
      <c r="DA20" s="818"/>
      <c r="DB20" s="818"/>
      <c r="DC20" s="818"/>
      <c r="DD20" s="818"/>
      <c r="DE20" s="818"/>
      <c r="DF20" s="818"/>
      <c r="DG20" s="818"/>
      <c r="DH20" s="819"/>
      <c r="DI20" s="33"/>
      <c r="DJ20" s="817"/>
      <c r="DK20" s="818"/>
      <c r="DL20" s="818"/>
      <c r="DM20" s="818"/>
      <c r="DN20" s="818"/>
      <c r="DO20" s="818"/>
      <c r="DP20" s="818"/>
      <c r="DQ20" s="818"/>
      <c r="DR20" s="819"/>
      <c r="DS20" s="33"/>
      <c r="DT20" s="817"/>
      <c r="DU20" s="818"/>
      <c r="DV20" s="818"/>
      <c r="DW20" s="818"/>
      <c r="DX20" s="818"/>
      <c r="DY20" s="818"/>
      <c r="DZ20" s="818"/>
      <c r="EA20" s="818"/>
      <c r="EB20" s="819"/>
      <c r="EC20" s="33"/>
      <c r="ED20" s="817"/>
      <c r="EE20" s="818"/>
      <c r="EF20" s="818"/>
      <c r="EG20" s="818"/>
      <c r="EH20" s="818"/>
      <c r="EI20" s="818"/>
      <c r="EJ20" s="818"/>
      <c r="EK20" s="818"/>
      <c r="EL20" s="819"/>
      <c r="EM20" s="33"/>
      <c r="EN20" s="817"/>
      <c r="EO20" s="818"/>
      <c r="EP20" s="818"/>
      <c r="EQ20" s="818"/>
      <c r="ER20" s="818"/>
      <c r="ES20" s="818"/>
      <c r="ET20" s="818"/>
      <c r="EU20" s="818"/>
      <c r="EV20" s="819"/>
      <c r="EW20" s="276">
        <f t="shared" si="0"/>
        <v>0</v>
      </c>
      <c r="EX20" s="277">
        <f t="shared" si="1"/>
        <v>0</v>
      </c>
      <c r="EY20" s="278">
        <f t="shared" si="2"/>
        <v>0</v>
      </c>
      <c r="EZ20" s="277">
        <f t="shared" si="3"/>
        <v>0</v>
      </c>
      <c r="FA20" s="279">
        <f t="shared" si="4"/>
        <v>0</v>
      </c>
    </row>
    <row r="21" spans="1:202" s="65" customFormat="1" ht="32.1" customHeight="1" thickBot="1">
      <c r="A21" s="232" t="s">
        <v>31</v>
      </c>
      <c r="B21" s="116" t="s">
        <v>242</v>
      </c>
      <c r="C21" s="136"/>
      <c r="D21" s="817"/>
      <c r="E21" s="818"/>
      <c r="F21" s="818"/>
      <c r="G21" s="818"/>
      <c r="H21" s="818"/>
      <c r="I21" s="818"/>
      <c r="J21" s="818"/>
      <c r="K21" s="818"/>
      <c r="L21" s="819"/>
      <c r="M21" s="136"/>
      <c r="N21" s="817"/>
      <c r="O21" s="818"/>
      <c r="P21" s="818"/>
      <c r="Q21" s="818"/>
      <c r="R21" s="818"/>
      <c r="S21" s="818"/>
      <c r="T21" s="818"/>
      <c r="U21" s="818"/>
      <c r="V21" s="819"/>
      <c r="W21" s="136"/>
      <c r="X21" s="817"/>
      <c r="Y21" s="818"/>
      <c r="Z21" s="818"/>
      <c r="AA21" s="818"/>
      <c r="AB21" s="818"/>
      <c r="AC21" s="818"/>
      <c r="AD21" s="818"/>
      <c r="AE21" s="818"/>
      <c r="AF21" s="819"/>
      <c r="AG21" s="136"/>
      <c r="AH21" s="817"/>
      <c r="AI21" s="818"/>
      <c r="AJ21" s="818"/>
      <c r="AK21" s="818"/>
      <c r="AL21" s="818"/>
      <c r="AM21" s="818"/>
      <c r="AN21" s="818"/>
      <c r="AO21" s="818"/>
      <c r="AP21" s="819"/>
      <c r="AQ21" s="136"/>
      <c r="AR21" s="817"/>
      <c r="AS21" s="818"/>
      <c r="AT21" s="818"/>
      <c r="AU21" s="818"/>
      <c r="AV21" s="818"/>
      <c r="AW21" s="818"/>
      <c r="AX21" s="818"/>
      <c r="AY21" s="818"/>
      <c r="AZ21" s="819"/>
      <c r="BA21" s="136"/>
      <c r="BB21" s="817"/>
      <c r="BC21" s="818"/>
      <c r="BD21" s="818"/>
      <c r="BE21" s="818"/>
      <c r="BF21" s="818"/>
      <c r="BG21" s="818"/>
      <c r="BH21" s="818"/>
      <c r="BI21" s="818"/>
      <c r="BJ21" s="819"/>
      <c r="BK21" s="136"/>
      <c r="BL21" s="817"/>
      <c r="BM21" s="818"/>
      <c r="BN21" s="818"/>
      <c r="BO21" s="818"/>
      <c r="BP21" s="818"/>
      <c r="BQ21" s="818"/>
      <c r="BR21" s="818"/>
      <c r="BS21" s="818"/>
      <c r="BT21" s="819"/>
      <c r="BU21" s="136"/>
      <c r="BV21" s="817"/>
      <c r="BW21" s="818"/>
      <c r="BX21" s="818"/>
      <c r="BY21" s="818"/>
      <c r="BZ21" s="818"/>
      <c r="CA21" s="818"/>
      <c r="CB21" s="818"/>
      <c r="CC21" s="818"/>
      <c r="CD21" s="819"/>
      <c r="CE21" s="136"/>
      <c r="CF21" s="817"/>
      <c r="CG21" s="818"/>
      <c r="CH21" s="818"/>
      <c r="CI21" s="818"/>
      <c r="CJ21" s="818"/>
      <c r="CK21" s="818"/>
      <c r="CL21" s="818"/>
      <c r="CM21" s="818"/>
      <c r="CN21" s="819"/>
      <c r="CO21" s="136"/>
      <c r="CP21" s="817"/>
      <c r="CQ21" s="818"/>
      <c r="CR21" s="818"/>
      <c r="CS21" s="818"/>
      <c r="CT21" s="818"/>
      <c r="CU21" s="818"/>
      <c r="CV21" s="818"/>
      <c r="CW21" s="818"/>
      <c r="CX21" s="819"/>
      <c r="CY21" s="136"/>
      <c r="CZ21" s="817"/>
      <c r="DA21" s="818"/>
      <c r="DB21" s="818"/>
      <c r="DC21" s="818"/>
      <c r="DD21" s="818"/>
      <c r="DE21" s="818"/>
      <c r="DF21" s="818"/>
      <c r="DG21" s="818"/>
      <c r="DH21" s="819"/>
      <c r="DI21" s="136"/>
      <c r="DJ21" s="817"/>
      <c r="DK21" s="818"/>
      <c r="DL21" s="818"/>
      <c r="DM21" s="818"/>
      <c r="DN21" s="818"/>
      <c r="DO21" s="818"/>
      <c r="DP21" s="818"/>
      <c r="DQ21" s="818"/>
      <c r="DR21" s="819"/>
      <c r="DS21" s="136"/>
      <c r="DT21" s="817"/>
      <c r="DU21" s="818"/>
      <c r="DV21" s="818"/>
      <c r="DW21" s="818"/>
      <c r="DX21" s="818"/>
      <c r="DY21" s="818"/>
      <c r="DZ21" s="818"/>
      <c r="EA21" s="818"/>
      <c r="EB21" s="819"/>
      <c r="EC21" s="136"/>
      <c r="ED21" s="817"/>
      <c r="EE21" s="818"/>
      <c r="EF21" s="818"/>
      <c r="EG21" s="818"/>
      <c r="EH21" s="818"/>
      <c r="EI21" s="818"/>
      <c r="EJ21" s="818"/>
      <c r="EK21" s="818"/>
      <c r="EL21" s="819"/>
      <c r="EM21" s="136"/>
      <c r="EN21" s="817"/>
      <c r="EO21" s="818"/>
      <c r="EP21" s="818"/>
      <c r="EQ21" s="818"/>
      <c r="ER21" s="818"/>
      <c r="ES21" s="818"/>
      <c r="ET21" s="818"/>
      <c r="EU21" s="818"/>
      <c r="EV21" s="819"/>
      <c r="EW21" s="286">
        <f t="shared" si="0"/>
        <v>0</v>
      </c>
      <c r="EX21" s="287">
        <f t="shared" si="1"/>
        <v>0</v>
      </c>
      <c r="EY21" s="288">
        <f t="shared" si="2"/>
        <v>0</v>
      </c>
      <c r="EZ21" s="287">
        <f t="shared" si="3"/>
        <v>0</v>
      </c>
      <c r="FA21" s="292">
        <f t="shared" si="4"/>
        <v>0</v>
      </c>
    </row>
    <row r="22" spans="1:202" s="10" customFormat="1" ht="13.9" customHeight="1" thickBot="1">
      <c r="A22" s="125"/>
      <c r="B22" s="45" t="s">
        <v>32</v>
      </c>
      <c r="C22" s="80"/>
      <c r="D22" s="820"/>
      <c r="E22" s="821"/>
      <c r="F22" s="821"/>
      <c r="G22" s="821"/>
      <c r="H22" s="821"/>
      <c r="I22" s="821"/>
      <c r="J22" s="821"/>
      <c r="K22" s="821"/>
      <c r="L22" s="822"/>
      <c r="M22" s="80"/>
      <c r="N22" s="820"/>
      <c r="O22" s="821"/>
      <c r="P22" s="821"/>
      <c r="Q22" s="821"/>
      <c r="R22" s="821"/>
      <c r="S22" s="821"/>
      <c r="T22" s="821"/>
      <c r="U22" s="821"/>
      <c r="V22" s="822"/>
      <c r="W22" s="80"/>
      <c r="X22" s="820"/>
      <c r="Y22" s="821"/>
      <c r="Z22" s="821"/>
      <c r="AA22" s="821"/>
      <c r="AB22" s="821"/>
      <c r="AC22" s="821"/>
      <c r="AD22" s="821"/>
      <c r="AE22" s="821"/>
      <c r="AF22" s="822"/>
      <c r="AG22" s="80"/>
      <c r="AH22" s="820"/>
      <c r="AI22" s="821"/>
      <c r="AJ22" s="821"/>
      <c r="AK22" s="821"/>
      <c r="AL22" s="821"/>
      <c r="AM22" s="821"/>
      <c r="AN22" s="821"/>
      <c r="AO22" s="821"/>
      <c r="AP22" s="822"/>
      <c r="AQ22" s="80"/>
      <c r="AR22" s="820"/>
      <c r="AS22" s="821"/>
      <c r="AT22" s="821"/>
      <c r="AU22" s="821"/>
      <c r="AV22" s="821"/>
      <c r="AW22" s="821"/>
      <c r="AX22" s="821"/>
      <c r="AY22" s="821"/>
      <c r="AZ22" s="822"/>
      <c r="BA22" s="80"/>
      <c r="BB22" s="820"/>
      <c r="BC22" s="821"/>
      <c r="BD22" s="821"/>
      <c r="BE22" s="821"/>
      <c r="BF22" s="821"/>
      <c r="BG22" s="821"/>
      <c r="BH22" s="821"/>
      <c r="BI22" s="821"/>
      <c r="BJ22" s="822"/>
      <c r="BK22" s="80"/>
      <c r="BL22" s="820"/>
      <c r="BM22" s="821"/>
      <c r="BN22" s="821"/>
      <c r="BO22" s="821"/>
      <c r="BP22" s="821"/>
      <c r="BQ22" s="821"/>
      <c r="BR22" s="821"/>
      <c r="BS22" s="821"/>
      <c r="BT22" s="822"/>
      <c r="BU22" s="80"/>
      <c r="BV22" s="820"/>
      <c r="BW22" s="821"/>
      <c r="BX22" s="821"/>
      <c r="BY22" s="821"/>
      <c r="BZ22" s="821"/>
      <c r="CA22" s="821"/>
      <c r="CB22" s="821"/>
      <c r="CC22" s="821"/>
      <c r="CD22" s="822"/>
      <c r="CE22" s="80"/>
      <c r="CF22" s="820"/>
      <c r="CG22" s="821"/>
      <c r="CH22" s="821"/>
      <c r="CI22" s="821"/>
      <c r="CJ22" s="821"/>
      <c r="CK22" s="821"/>
      <c r="CL22" s="821"/>
      <c r="CM22" s="821"/>
      <c r="CN22" s="822"/>
      <c r="CO22" s="80"/>
      <c r="CP22" s="820"/>
      <c r="CQ22" s="821"/>
      <c r="CR22" s="821"/>
      <c r="CS22" s="821"/>
      <c r="CT22" s="821"/>
      <c r="CU22" s="821"/>
      <c r="CV22" s="821"/>
      <c r="CW22" s="821"/>
      <c r="CX22" s="822"/>
      <c r="CY22" s="80"/>
      <c r="CZ22" s="820"/>
      <c r="DA22" s="821"/>
      <c r="DB22" s="821"/>
      <c r="DC22" s="821"/>
      <c r="DD22" s="821"/>
      <c r="DE22" s="821"/>
      <c r="DF22" s="821"/>
      <c r="DG22" s="821"/>
      <c r="DH22" s="822"/>
      <c r="DI22" s="80"/>
      <c r="DJ22" s="820"/>
      <c r="DK22" s="821"/>
      <c r="DL22" s="821"/>
      <c r="DM22" s="821"/>
      <c r="DN22" s="821"/>
      <c r="DO22" s="821"/>
      <c r="DP22" s="821"/>
      <c r="DQ22" s="821"/>
      <c r="DR22" s="822"/>
      <c r="DS22" s="80"/>
      <c r="DT22" s="820"/>
      <c r="DU22" s="821"/>
      <c r="DV22" s="821"/>
      <c r="DW22" s="821"/>
      <c r="DX22" s="821"/>
      <c r="DY22" s="821"/>
      <c r="DZ22" s="821"/>
      <c r="EA22" s="821"/>
      <c r="EB22" s="822"/>
      <c r="EC22" s="80"/>
      <c r="ED22" s="820"/>
      <c r="EE22" s="821"/>
      <c r="EF22" s="821"/>
      <c r="EG22" s="821"/>
      <c r="EH22" s="821"/>
      <c r="EI22" s="821"/>
      <c r="EJ22" s="821"/>
      <c r="EK22" s="821"/>
      <c r="EL22" s="822"/>
      <c r="EM22" s="80"/>
      <c r="EN22" s="820"/>
      <c r="EO22" s="821"/>
      <c r="EP22" s="821"/>
      <c r="EQ22" s="821"/>
      <c r="ER22" s="821"/>
      <c r="ES22" s="821"/>
      <c r="ET22" s="821"/>
      <c r="EU22" s="821"/>
      <c r="EV22" s="822"/>
      <c r="EW22" s="46"/>
      <c r="EX22" s="46"/>
      <c r="EY22" s="46"/>
      <c r="EZ22" s="46"/>
      <c r="FA22" s="46"/>
    </row>
    <row r="23" spans="1:202" s="10" customFormat="1" ht="13.9" customHeight="1" thickBot="1">
      <c r="A23" s="125"/>
      <c r="B23" s="45"/>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6"/>
      <c r="EX23" s="46"/>
      <c r="EY23" s="46"/>
      <c r="EZ23" s="46"/>
      <c r="FA23" s="46"/>
    </row>
    <row r="24" spans="1:202" s="10" customFormat="1" ht="13.9" customHeight="1">
      <c r="A24" s="125"/>
      <c r="B24" s="48" t="s">
        <v>33</v>
      </c>
      <c r="C24" s="49">
        <f>COUNTIF(C10:C21,"=Met")</f>
        <v>0</v>
      </c>
      <c r="D24" s="383"/>
      <c r="E24" s="384"/>
      <c r="F24" s="384"/>
      <c r="G24" s="384"/>
      <c r="H24" s="384"/>
      <c r="I24" s="384"/>
      <c r="J24" s="384"/>
      <c r="K24" s="384"/>
      <c r="L24" s="385"/>
      <c r="M24" s="49">
        <f>COUNTIF(M10:M21,"=Met")</f>
        <v>0</v>
      </c>
      <c r="N24" s="383"/>
      <c r="O24" s="384"/>
      <c r="P24" s="384"/>
      <c r="Q24" s="384"/>
      <c r="R24" s="384"/>
      <c r="S24" s="384"/>
      <c r="T24" s="384"/>
      <c r="U24" s="384"/>
      <c r="V24" s="385"/>
      <c r="W24" s="49">
        <f>COUNTIF(W10:W21,"=Met")</f>
        <v>0</v>
      </c>
      <c r="X24" s="383"/>
      <c r="Y24" s="384"/>
      <c r="Z24" s="384"/>
      <c r="AA24" s="384"/>
      <c r="AB24" s="384"/>
      <c r="AC24" s="384"/>
      <c r="AD24" s="384"/>
      <c r="AE24" s="384"/>
      <c r="AF24" s="385"/>
      <c r="AG24" s="49">
        <f>COUNTIF(AG10:AG21,"=Met")</f>
        <v>0</v>
      </c>
      <c r="AH24" s="383"/>
      <c r="AI24" s="384"/>
      <c r="AJ24" s="384"/>
      <c r="AK24" s="384"/>
      <c r="AL24" s="384"/>
      <c r="AM24" s="384"/>
      <c r="AN24" s="384"/>
      <c r="AO24" s="384"/>
      <c r="AP24" s="385"/>
      <c r="AQ24" s="49">
        <f>COUNTIF(AQ10:AQ21,"=Met")</f>
        <v>0</v>
      </c>
      <c r="AR24" s="383"/>
      <c r="AS24" s="384"/>
      <c r="AT24" s="384"/>
      <c r="AU24" s="384"/>
      <c r="AV24" s="384"/>
      <c r="AW24" s="384"/>
      <c r="AX24" s="384"/>
      <c r="AY24" s="384"/>
      <c r="AZ24" s="385"/>
      <c r="BA24" s="49">
        <f>COUNTIF(BA10:BA21,"=Met")</f>
        <v>0</v>
      </c>
      <c r="BB24" s="383"/>
      <c r="BC24" s="384"/>
      <c r="BD24" s="384"/>
      <c r="BE24" s="384"/>
      <c r="BF24" s="384"/>
      <c r="BG24" s="384"/>
      <c r="BH24" s="384"/>
      <c r="BI24" s="384"/>
      <c r="BJ24" s="385"/>
      <c r="BK24" s="49">
        <f>COUNTIF(BK10:BK21,"=Met")</f>
        <v>0</v>
      </c>
      <c r="BL24" s="383"/>
      <c r="BM24" s="384"/>
      <c r="BN24" s="384"/>
      <c r="BO24" s="384"/>
      <c r="BP24" s="384"/>
      <c r="BQ24" s="384"/>
      <c r="BR24" s="384"/>
      <c r="BS24" s="384"/>
      <c r="BT24" s="385"/>
      <c r="BU24" s="49">
        <f>COUNTIF(BU10:BU21,"=Met")</f>
        <v>0</v>
      </c>
      <c r="BV24" s="383"/>
      <c r="BW24" s="384"/>
      <c r="BX24" s="384"/>
      <c r="BY24" s="384"/>
      <c r="BZ24" s="384"/>
      <c r="CA24" s="384"/>
      <c r="CB24" s="384"/>
      <c r="CC24" s="384"/>
      <c r="CD24" s="385"/>
      <c r="CE24" s="49">
        <f>COUNTIF(CE10:CE21,"=Met")</f>
        <v>0</v>
      </c>
      <c r="CF24" s="383"/>
      <c r="CG24" s="384"/>
      <c r="CH24" s="384"/>
      <c r="CI24" s="384"/>
      <c r="CJ24" s="384"/>
      <c r="CK24" s="384"/>
      <c r="CL24" s="384"/>
      <c r="CM24" s="384"/>
      <c r="CN24" s="385"/>
      <c r="CO24" s="49">
        <f>COUNTIF(CO10:CO21,"=Met")</f>
        <v>0</v>
      </c>
      <c r="CP24" s="383"/>
      <c r="CQ24" s="384"/>
      <c r="CR24" s="384"/>
      <c r="CS24" s="384"/>
      <c r="CT24" s="384"/>
      <c r="CU24" s="384"/>
      <c r="CV24" s="384"/>
      <c r="CW24" s="384"/>
      <c r="CX24" s="385"/>
      <c r="CY24" s="49">
        <f>COUNTIF(CY10:CY21,"=Met")</f>
        <v>0</v>
      </c>
      <c r="CZ24" s="383"/>
      <c r="DA24" s="384"/>
      <c r="DB24" s="384"/>
      <c r="DC24" s="384"/>
      <c r="DD24" s="384"/>
      <c r="DE24" s="384"/>
      <c r="DF24" s="384"/>
      <c r="DG24" s="384"/>
      <c r="DH24" s="385"/>
      <c r="DI24" s="49">
        <f>COUNTIF(DI10:DI21,"=Met")</f>
        <v>0</v>
      </c>
      <c r="DJ24" s="383"/>
      <c r="DK24" s="384"/>
      <c r="DL24" s="384"/>
      <c r="DM24" s="384"/>
      <c r="DN24" s="384"/>
      <c r="DO24" s="384"/>
      <c r="DP24" s="384"/>
      <c r="DQ24" s="384"/>
      <c r="DR24" s="385"/>
      <c r="DS24" s="49">
        <f>COUNTIF(DS10:DS21,"=Met")</f>
        <v>0</v>
      </c>
      <c r="DT24" s="383"/>
      <c r="DU24" s="384"/>
      <c r="DV24" s="384"/>
      <c r="DW24" s="384"/>
      <c r="DX24" s="384"/>
      <c r="DY24" s="384"/>
      <c r="DZ24" s="384"/>
      <c r="EA24" s="384"/>
      <c r="EB24" s="385"/>
      <c r="EC24" s="49">
        <f>COUNTIF(EC10:EC21,"=Met")</f>
        <v>0</v>
      </c>
      <c r="ED24" s="383"/>
      <c r="EE24" s="384"/>
      <c r="EF24" s="384"/>
      <c r="EG24" s="384"/>
      <c r="EH24" s="384"/>
      <c r="EI24" s="384"/>
      <c r="EJ24" s="384"/>
      <c r="EK24" s="384"/>
      <c r="EL24" s="385"/>
      <c r="EM24" s="49">
        <f>COUNTIF(EM10:EM21,"=Met")</f>
        <v>0</v>
      </c>
      <c r="EN24" s="383"/>
      <c r="EO24" s="384"/>
      <c r="EP24" s="384"/>
      <c r="EQ24" s="384"/>
      <c r="ER24" s="384"/>
      <c r="ES24" s="384"/>
      <c r="ET24" s="384"/>
      <c r="EU24" s="384"/>
      <c r="EV24" s="385"/>
      <c r="EW24" s="51"/>
      <c r="EX24" s="52"/>
      <c r="EY24" s="52"/>
      <c r="EZ24" s="52"/>
      <c r="FA24" s="52"/>
    </row>
    <row r="25" spans="1:202" s="10" customFormat="1" ht="13.9" customHeight="1">
      <c r="A25" s="125"/>
      <c r="B25" s="48" t="s">
        <v>34</v>
      </c>
      <c r="C25" s="53">
        <f>IF(SUM(C24,C26)=0,0,C24/SUM(C24,C26))</f>
        <v>0</v>
      </c>
      <c r="D25" s="386"/>
      <c r="E25" s="387"/>
      <c r="F25" s="387"/>
      <c r="G25" s="387"/>
      <c r="H25" s="387"/>
      <c r="I25" s="387"/>
      <c r="J25" s="387"/>
      <c r="K25" s="387"/>
      <c r="L25" s="388"/>
      <c r="M25" s="53">
        <f>IF(SUM(M24,M26)=0,0,M24/SUM(M24,M26))</f>
        <v>0</v>
      </c>
      <c r="N25" s="386"/>
      <c r="O25" s="387"/>
      <c r="P25" s="387"/>
      <c r="Q25" s="387"/>
      <c r="R25" s="387"/>
      <c r="S25" s="387"/>
      <c r="T25" s="387"/>
      <c r="U25" s="387"/>
      <c r="V25" s="388"/>
      <c r="W25" s="53">
        <f>IF(SUM(W24,W26)=0,0,W24/SUM(W24,W26))</f>
        <v>0</v>
      </c>
      <c r="X25" s="386"/>
      <c r="Y25" s="387"/>
      <c r="Z25" s="387"/>
      <c r="AA25" s="387"/>
      <c r="AB25" s="387"/>
      <c r="AC25" s="387"/>
      <c r="AD25" s="387"/>
      <c r="AE25" s="387"/>
      <c r="AF25" s="388"/>
      <c r="AG25" s="53">
        <f>IF(SUM(AG24,AG26)=0,0,AG24/SUM(AG24,AG26))</f>
        <v>0</v>
      </c>
      <c r="AH25" s="386"/>
      <c r="AI25" s="387"/>
      <c r="AJ25" s="387"/>
      <c r="AK25" s="387"/>
      <c r="AL25" s="387"/>
      <c r="AM25" s="387"/>
      <c r="AN25" s="387"/>
      <c r="AO25" s="387"/>
      <c r="AP25" s="388"/>
      <c r="AQ25" s="53">
        <f>IF(SUM(AQ24,AQ26)=0,0,AQ24/SUM(AQ24,AQ26))</f>
        <v>0</v>
      </c>
      <c r="AR25" s="386"/>
      <c r="AS25" s="387"/>
      <c r="AT25" s="387"/>
      <c r="AU25" s="387"/>
      <c r="AV25" s="387"/>
      <c r="AW25" s="387"/>
      <c r="AX25" s="387"/>
      <c r="AY25" s="387"/>
      <c r="AZ25" s="388"/>
      <c r="BA25" s="53">
        <f>IF(SUM(BA24,BA26)=0,0,BA24/SUM(BA24,BA26))</f>
        <v>0</v>
      </c>
      <c r="BB25" s="386"/>
      <c r="BC25" s="387"/>
      <c r="BD25" s="387"/>
      <c r="BE25" s="387"/>
      <c r="BF25" s="387"/>
      <c r="BG25" s="387"/>
      <c r="BH25" s="387"/>
      <c r="BI25" s="387"/>
      <c r="BJ25" s="388"/>
      <c r="BK25" s="53">
        <f>IF(SUM(BK24,BK26)=0,0,BK24/SUM(BK24,BK26))</f>
        <v>0</v>
      </c>
      <c r="BL25" s="386"/>
      <c r="BM25" s="387"/>
      <c r="BN25" s="387"/>
      <c r="BO25" s="387"/>
      <c r="BP25" s="387"/>
      <c r="BQ25" s="387"/>
      <c r="BR25" s="387"/>
      <c r="BS25" s="387"/>
      <c r="BT25" s="388"/>
      <c r="BU25" s="53">
        <f>IF(SUM(BU24,BU26)=0,0,BU24/SUM(BU24,BU26))</f>
        <v>0</v>
      </c>
      <c r="BV25" s="386"/>
      <c r="BW25" s="387"/>
      <c r="BX25" s="387"/>
      <c r="BY25" s="387"/>
      <c r="BZ25" s="387"/>
      <c r="CA25" s="387"/>
      <c r="CB25" s="387"/>
      <c r="CC25" s="387"/>
      <c r="CD25" s="388"/>
      <c r="CE25" s="53">
        <f>IF(SUM(CE24,CE26)=0,0,CE24/SUM(CE24,CE26))</f>
        <v>0</v>
      </c>
      <c r="CF25" s="386"/>
      <c r="CG25" s="387"/>
      <c r="CH25" s="387"/>
      <c r="CI25" s="387"/>
      <c r="CJ25" s="387"/>
      <c r="CK25" s="387"/>
      <c r="CL25" s="387"/>
      <c r="CM25" s="387"/>
      <c r="CN25" s="388"/>
      <c r="CO25" s="53">
        <f>IF(SUM(CO24,CO26)=0,0,CO24/SUM(CO24,CO26))</f>
        <v>0</v>
      </c>
      <c r="CP25" s="386"/>
      <c r="CQ25" s="387"/>
      <c r="CR25" s="387"/>
      <c r="CS25" s="387"/>
      <c r="CT25" s="387"/>
      <c r="CU25" s="387"/>
      <c r="CV25" s="387"/>
      <c r="CW25" s="387"/>
      <c r="CX25" s="388"/>
      <c r="CY25" s="53">
        <f>IF(SUM(CY24,CY26)=0,0,CY24/SUM(CY24,CY26))</f>
        <v>0</v>
      </c>
      <c r="CZ25" s="386"/>
      <c r="DA25" s="387"/>
      <c r="DB25" s="387"/>
      <c r="DC25" s="387"/>
      <c r="DD25" s="387"/>
      <c r="DE25" s="387"/>
      <c r="DF25" s="387"/>
      <c r="DG25" s="387"/>
      <c r="DH25" s="388"/>
      <c r="DI25" s="53">
        <f>IF(SUM(DI24,DI26)=0,0,DI24/SUM(DI24,DI26))</f>
        <v>0</v>
      </c>
      <c r="DJ25" s="386"/>
      <c r="DK25" s="387"/>
      <c r="DL25" s="387"/>
      <c r="DM25" s="387"/>
      <c r="DN25" s="387"/>
      <c r="DO25" s="387"/>
      <c r="DP25" s="387"/>
      <c r="DQ25" s="387"/>
      <c r="DR25" s="388"/>
      <c r="DS25" s="53">
        <f>IF(SUM(DS24,DS26)=0,0,DS24/SUM(DS24,DS26))</f>
        <v>0</v>
      </c>
      <c r="DT25" s="386"/>
      <c r="DU25" s="387"/>
      <c r="DV25" s="387"/>
      <c r="DW25" s="387"/>
      <c r="DX25" s="387"/>
      <c r="DY25" s="387"/>
      <c r="DZ25" s="387"/>
      <c r="EA25" s="387"/>
      <c r="EB25" s="388"/>
      <c r="EC25" s="53">
        <f>IF(SUM(EC24,EC26)=0,0,EC24/SUM(EC24,EC26))</f>
        <v>0</v>
      </c>
      <c r="ED25" s="386"/>
      <c r="EE25" s="387"/>
      <c r="EF25" s="387"/>
      <c r="EG25" s="387"/>
      <c r="EH25" s="387"/>
      <c r="EI25" s="387"/>
      <c r="EJ25" s="387"/>
      <c r="EK25" s="387"/>
      <c r="EL25" s="388"/>
      <c r="EM25" s="53">
        <f>IF(SUM(EM24,EM26)=0,0,EM24/SUM(EM24,EM26))</f>
        <v>0</v>
      </c>
      <c r="EN25" s="386"/>
      <c r="EO25" s="387"/>
      <c r="EP25" s="387"/>
      <c r="EQ25" s="387"/>
      <c r="ER25" s="387"/>
      <c r="ES25" s="387"/>
      <c r="ET25" s="387"/>
      <c r="EU25" s="387"/>
      <c r="EV25" s="388"/>
      <c r="EW25" s="51"/>
      <c r="EX25" s="52"/>
      <c r="EY25" s="52"/>
      <c r="EZ25" s="52"/>
      <c r="FA25" s="52"/>
    </row>
    <row r="26" spans="1:202" s="10" customFormat="1" ht="13.9" customHeight="1">
      <c r="A26" s="125"/>
      <c r="B26" s="48" t="s">
        <v>35</v>
      </c>
      <c r="C26" s="55">
        <f>COUNTIF(C10:C21,"=Not Met")</f>
        <v>0</v>
      </c>
      <c r="D26" s="389"/>
      <c r="E26" s="390"/>
      <c r="F26" s="390"/>
      <c r="G26" s="390"/>
      <c r="H26" s="390"/>
      <c r="I26" s="390"/>
      <c r="J26" s="390"/>
      <c r="K26" s="390"/>
      <c r="L26" s="391"/>
      <c r="M26" s="55">
        <f>COUNTIF(M10:M21,"=Not Met")</f>
        <v>0</v>
      </c>
      <c r="N26" s="389"/>
      <c r="O26" s="390"/>
      <c r="P26" s="390"/>
      <c r="Q26" s="390"/>
      <c r="R26" s="390"/>
      <c r="S26" s="390"/>
      <c r="T26" s="390"/>
      <c r="U26" s="390"/>
      <c r="V26" s="391"/>
      <c r="W26" s="55">
        <f>COUNTIF(W10:W21,"=Not Met")</f>
        <v>0</v>
      </c>
      <c r="X26" s="389"/>
      <c r="Y26" s="390"/>
      <c r="Z26" s="390"/>
      <c r="AA26" s="390"/>
      <c r="AB26" s="390"/>
      <c r="AC26" s="390"/>
      <c r="AD26" s="390"/>
      <c r="AE26" s="390"/>
      <c r="AF26" s="391"/>
      <c r="AG26" s="55">
        <f>COUNTIF(AG10:AG21,"=Not Met")</f>
        <v>0</v>
      </c>
      <c r="AH26" s="389"/>
      <c r="AI26" s="390"/>
      <c r="AJ26" s="390"/>
      <c r="AK26" s="390"/>
      <c r="AL26" s="390"/>
      <c r="AM26" s="390"/>
      <c r="AN26" s="390"/>
      <c r="AO26" s="390"/>
      <c r="AP26" s="391"/>
      <c r="AQ26" s="55">
        <f>COUNTIF(AQ10:AQ21,"=Not Met")</f>
        <v>0</v>
      </c>
      <c r="AR26" s="389"/>
      <c r="AS26" s="390"/>
      <c r="AT26" s="390"/>
      <c r="AU26" s="390"/>
      <c r="AV26" s="390"/>
      <c r="AW26" s="390"/>
      <c r="AX26" s="390"/>
      <c r="AY26" s="390"/>
      <c r="AZ26" s="391"/>
      <c r="BA26" s="55">
        <f>COUNTIF(BA10:BA21,"=Not Met")</f>
        <v>0</v>
      </c>
      <c r="BB26" s="389"/>
      <c r="BC26" s="390"/>
      <c r="BD26" s="390"/>
      <c r="BE26" s="390"/>
      <c r="BF26" s="390"/>
      <c r="BG26" s="390"/>
      <c r="BH26" s="390"/>
      <c r="BI26" s="390"/>
      <c r="BJ26" s="391"/>
      <c r="BK26" s="55">
        <f>COUNTIF(BK10:BK21,"=Not Met")</f>
        <v>0</v>
      </c>
      <c r="BL26" s="389"/>
      <c r="BM26" s="390"/>
      <c r="BN26" s="390"/>
      <c r="BO26" s="390"/>
      <c r="BP26" s="390"/>
      <c r="BQ26" s="390"/>
      <c r="BR26" s="390"/>
      <c r="BS26" s="390"/>
      <c r="BT26" s="391"/>
      <c r="BU26" s="55">
        <f>COUNTIF(BU10:BU21,"=Not Met")</f>
        <v>0</v>
      </c>
      <c r="BV26" s="389"/>
      <c r="BW26" s="390"/>
      <c r="BX26" s="390"/>
      <c r="BY26" s="390"/>
      <c r="BZ26" s="390"/>
      <c r="CA26" s="390"/>
      <c r="CB26" s="390"/>
      <c r="CC26" s="390"/>
      <c r="CD26" s="391"/>
      <c r="CE26" s="55">
        <f>COUNTIF(CE10:CE21,"=Not Met")</f>
        <v>0</v>
      </c>
      <c r="CF26" s="389"/>
      <c r="CG26" s="390"/>
      <c r="CH26" s="390"/>
      <c r="CI26" s="390"/>
      <c r="CJ26" s="390"/>
      <c r="CK26" s="390"/>
      <c r="CL26" s="390"/>
      <c r="CM26" s="390"/>
      <c r="CN26" s="391"/>
      <c r="CO26" s="55">
        <f>COUNTIF(CO10:CO21,"=Not Met")</f>
        <v>0</v>
      </c>
      <c r="CP26" s="389"/>
      <c r="CQ26" s="390"/>
      <c r="CR26" s="390"/>
      <c r="CS26" s="390"/>
      <c r="CT26" s="390"/>
      <c r="CU26" s="390"/>
      <c r="CV26" s="390"/>
      <c r="CW26" s="390"/>
      <c r="CX26" s="391"/>
      <c r="CY26" s="55">
        <f>COUNTIF(CY10:CY21,"=Not Met")</f>
        <v>0</v>
      </c>
      <c r="CZ26" s="389"/>
      <c r="DA26" s="390"/>
      <c r="DB26" s="390"/>
      <c r="DC26" s="390"/>
      <c r="DD26" s="390"/>
      <c r="DE26" s="390"/>
      <c r="DF26" s="390"/>
      <c r="DG26" s="390"/>
      <c r="DH26" s="391"/>
      <c r="DI26" s="55">
        <f>COUNTIF(DI10:DI21,"=Not Met")</f>
        <v>0</v>
      </c>
      <c r="DJ26" s="389"/>
      <c r="DK26" s="390"/>
      <c r="DL26" s="390"/>
      <c r="DM26" s="390"/>
      <c r="DN26" s="390"/>
      <c r="DO26" s="390"/>
      <c r="DP26" s="390"/>
      <c r="DQ26" s="390"/>
      <c r="DR26" s="391"/>
      <c r="DS26" s="55">
        <f>COUNTIF(DS10:DS21,"=Not Met")</f>
        <v>0</v>
      </c>
      <c r="DT26" s="389"/>
      <c r="DU26" s="390"/>
      <c r="DV26" s="390"/>
      <c r="DW26" s="390"/>
      <c r="DX26" s="390"/>
      <c r="DY26" s="390"/>
      <c r="DZ26" s="390"/>
      <c r="EA26" s="390"/>
      <c r="EB26" s="391"/>
      <c r="EC26" s="55">
        <f>COUNTIF(EC10:EC21,"=Not Met")</f>
        <v>0</v>
      </c>
      <c r="ED26" s="389"/>
      <c r="EE26" s="390"/>
      <c r="EF26" s="390"/>
      <c r="EG26" s="390"/>
      <c r="EH26" s="390"/>
      <c r="EI26" s="390"/>
      <c r="EJ26" s="390"/>
      <c r="EK26" s="390"/>
      <c r="EL26" s="391"/>
      <c r="EM26" s="55">
        <f>COUNTIF(EM10:EM21,"=Not Met")</f>
        <v>0</v>
      </c>
      <c r="EN26" s="389"/>
      <c r="EO26" s="390"/>
      <c r="EP26" s="390"/>
      <c r="EQ26" s="390"/>
      <c r="ER26" s="390"/>
      <c r="ES26" s="390"/>
      <c r="ET26" s="390"/>
      <c r="EU26" s="390"/>
      <c r="EV26" s="391"/>
      <c r="EW26" s="51"/>
      <c r="EX26" s="52"/>
      <c r="EY26" s="52"/>
      <c r="EZ26" s="52"/>
      <c r="FA26" s="52"/>
    </row>
    <row r="27" spans="1:202" s="10" customFormat="1" ht="13.9" customHeight="1">
      <c r="A27" s="125"/>
      <c r="B27" s="48" t="s">
        <v>36</v>
      </c>
      <c r="C27" s="53">
        <f>IF(SUM(C24,C26)=0,0,C26/SUM(C24,C26))</f>
        <v>0</v>
      </c>
      <c r="D27" s="386"/>
      <c r="E27" s="387"/>
      <c r="F27" s="387"/>
      <c r="G27" s="387"/>
      <c r="H27" s="387"/>
      <c r="I27" s="387"/>
      <c r="J27" s="387"/>
      <c r="K27" s="387"/>
      <c r="L27" s="388"/>
      <c r="M27" s="53">
        <f>IF(SUM(M24,M26)=0,0,M26/SUM(M24,M26))</f>
        <v>0</v>
      </c>
      <c r="N27" s="386"/>
      <c r="O27" s="387"/>
      <c r="P27" s="387"/>
      <c r="Q27" s="387"/>
      <c r="R27" s="387"/>
      <c r="S27" s="387"/>
      <c r="T27" s="387"/>
      <c r="U27" s="387"/>
      <c r="V27" s="388"/>
      <c r="W27" s="53">
        <f>IF(SUM(W24,W26)=0,0,W26/SUM(W24,W26))</f>
        <v>0</v>
      </c>
      <c r="X27" s="386"/>
      <c r="Y27" s="387"/>
      <c r="Z27" s="387"/>
      <c r="AA27" s="387"/>
      <c r="AB27" s="387"/>
      <c r="AC27" s="387"/>
      <c r="AD27" s="387"/>
      <c r="AE27" s="387"/>
      <c r="AF27" s="388"/>
      <c r="AG27" s="53">
        <f>IF(SUM(AG24,AG26)=0,0,AG26/SUM(AG24,AG26))</f>
        <v>0</v>
      </c>
      <c r="AH27" s="386"/>
      <c r="AI27" s="387"/>
      <c r="AJ27" s="387"/>
      <c r="AK27" s="387"/>
      <c r="AL27" s="387"/>
      <c r="AM27" s="387"/>
      <c r="AN27" s="387"/>
      <c r="AO27" s="387"/>
      <c r="AP27" s="388"/>
      <c r="AQ27" s="53">
        <f>IF(SUM(AQ24,AQ26)=0,0,AQ26/SUM(AQ24,AQ26))</f>
        <v>0</v>
      </c>
      <c r="AR27" s="386"/>
      <c r="AS27" s="387"/>
      <c r="AT27" s="387"/>
      <c r="AU27" s="387"/>
      <c r="AV27" s="387"/>
      <c r="AW27" s="387"/>
      <c r="AX27" s="387"/>
      <c r="AY27" s="387"/>
      <c r="AZ27" s="388"/>
      <c r="BA27" s="53">
        <f>IF(SUM(BA24,BA26)=0,0,BA26/SUM(BA24,BA26))</f>
        <v>0</v>
      </c>
      <c r="BB27" s="386"/>
      <c r="BC27" s="387"/>
      <c r="BD27" s="387"/>
      <c r="BE27" s="387"/>
      <c r="BF27" s="387"/>
      <c r="BG27" s="387"/>
      <c r="BH27" s="387"/>
      <c r="BI27" s="387"/>
      <c r="BJ27" s="388"/>
      <c r="BK27" s="53">
        <f>IF(SUM(BK24,BK26)=0,0,BK26/SUM(BK24,BK26))</f>
        <v>0</v>
      </c>
      <c r="BL27" s="386"/>
      <c r="BM27" s="387"/>
      <c r="BN27" s="387"/>
      <c r="BO27" s="387"/>
      <c r="BP27" s="387"/>
      <c r="BQ27" s="387"/>
      <c r="BR27" s="387"/>
      <c r="BS27" s="387"/>
      <c r="BT27" s="388"/>
      <c r="BU27" s="53">
        <f>IF(SUM(BU24,BU26)=0,0,BU26/SUM(BU24,BU26))</f>
        <v>0</v>
      </c>
      <c r="BV27" s="386"/>
      <c r="BW27" s="387"/>
      <c r="BX27" s="387"/>
      <c r="BY27" s="387"/>
      <c r="BZ27" s="387"/>
      <c r="CA27" s="387"/>
      <c r="CB27" s="387"/>
      <c r="CC27" s="387"/>
      <c r="CD27" s="388"/>
      <c r="CE27" s="53">
        <f>IF(SUM(CE24,CE26)=0,0,CE26/SUM(CE24,CE26))</f>
        <v>0</v>
      </c>
      <c r="CF27" s="386"/>
      <c r="CG27" s="387"/>
      <c r="CH27" s="387"/>
      <c r="CI27" s="387"/>
      <c r="CJ27" s="387"/>
      <c r="CK27" s="387"/>
      <c r="CL27" s="387"/>
      <c r="CM27" s="387"/>
      <c r="CN27" s="388"/>
      <c r="CO27" s="53">
        <f>IF(SUM(CO24,CO26)=0,0,CO26/SUM(CO24,CO26))</f>
        <v>0</v>
      </c>
      <c r="CP27" s="386"/>
      <c r="CQ27" s="387"/>
      <c r="CR27" s="387"/>
      <c r="CS27" s="387"/>
      <c r="CT27" s="387"/>
      <c r="CU27" s="387"/>
      <c r="CV27" s="387"/>
      <c r="CW27" s="387"/>
      <c r="CX27" s="388"/>
      <c r="CY27" s="53">
        <f>IF(SUM(CY24,CY26)=0,0,CY26/SUM(CY24,CY26))</f>
        <v>0</v>
      </c>
      <c r="CZ27" s="386"/>
      <c r="DA27" s="387"/>
      <c r="DB27" s="387"/>
      <c r="DC27" s="387"/>
      <c r="DD27" s="387"/>
      <c r="DE27" s="387"/>
      <c r="DF27" s="387"/>
      <c r="DG27" s="387"/>
      <c r="DH27" s="388"/>
      <c r="DI27" s="53">
        <f>IF(SUM(DI24,DI26)=0,0,DI26/SUM(DI24,DI26))</f>
        <v>0</v>
      </c>
      <c r="DJ27" s="386"/>
      <c r="DK27" s="387"/>
      <c r="DL27" s="387"/>
      <c r="DM27" s="387"/>
      <c r="DN27" s="387"/>
      <c r="DO27" s="387"/>
      <c r="DP27" s="387"/>
      <c r="DQ27" s="387"/>
      <c r="DR27" s="388"/>
      <c r="DS27" s="53">
        <f>IF(SUM(DS24,DS26)=0,0,DS26/SUM(DS24,DS26))</f>
        <v>0</v>
      </c>
      <c r="DT27" s="386"/>
      <c r="DU27" s="387"/>
      <c r="DV27" s="387"/>
      <c r="DW27" s="387"/>
      <c r="DX27" s="387"/>
      <c r="DY27" s="387"/>
      <c r="DZ27" s="387"/>
      <c r="EA27" s="387"/>
      <c r="EB27" s="388"/>
      <c r="EC27" s="53">
        <f>IF(SUM(EC24,EC26)=0,0,EC26/SUM(EC24,EC26))</f>
        <v>0</v>
      </c>
      <c r="ED27" s="386"/>
      <c r="EE27" s="387"/>
      <c r="EF27" s="387"/>
      <c r="EG27" s="387"/>
      <c r="EH27" s="387"/>
      <c r="EI27" s="387"/>
      <c r="EJ27" s="387"/>
      <c r="EK27" s="387"/>
      <c r="EL27" s="388"/>
      <c r="EM27" s="53">
        <f>IF(SUM(EM24,EM26)=0,0,EM26/SUM(EM24,EM26))</f>
        <v>0</v>
      </c>
      <c r="EN27" s="386"/>
      <c r="EO27" s="387"/>
      <c r="EP27" s="387"/>
      <c r="EQ27" s="387"/>
      <c r="ER27" s="387"/>
      <c r="ES27" s="387"/>
      <c r="ET27" s="387"/>
      <c r="EU27" s="387"/>
      <c r="EV27" s="388"/>
      <c r="EW27" s="51"/>
      <c r="EX27" s="52"/>
      <c r="EY27" s="52"/>
      <c r="EZ27" s="52"/>
      <c r="FA27" s="52"/>
    </row>
    <row r="28" spans="1:202" s="10" customFormat="1" ht="13.9" customHeight="1" thickBot="1">
      <c r="A28" s="125"/>
      <c r="B28" s="48" t="s">
        <v>37</v>
      </c>
      <c r="C28" s="57">
        <f>COUNTIF(C10:C21,"=N/A")</f>
        <v>0</v>
      </c>
      <c r="D28" s="392"/>
      <c r="E28" s="393"/>
      <c r="F28" s="393"/>
      <c r="G28" s="393"/>
      <c r="H28" s="393"/>
      <c r="I28" s="393"/>
      <c r="J28" s="393"/>
      <c r="K28" s="393"/>
      <c r="L28" s="394"/>
      <c r="M28" s="57">
        <f>COUNTIF(M10:M21,"=N/A")</f>
        <v>0</v>
      </c>
      <c r="N28" s="392"/>
      <c r="O28" s="393"/>
      <c r="P28" s="393"/>
      <c r="Q28" s="393"/>
      <c r="R28" s="393"/>
      <c r="S28" s="393"/>
      <c r="T28" s="393"/>
      <c r="U28" s="393"/>
      <c r="V28" s="394"/>
      <c r="W28" s="57">
        <f>COUNTIF(W10:W21,"=N/A")</f>
        <v>0</v>
      </c>
      <c r="X28" s="392"/>
      <c r="Y28" s="393"/>
      <c r="Z28" s="393"/>
      <c r="AA28" s="393"/>
      <c r="AB28" s="393"/>
      <c r="AC28" s="393"/>
      <c r="AD28" s="393"/>
      <c r="AE28" s="393"/>
      <c r="AF28" s="394"/>
      <c r="AG28" s="57">
        <f>COUNTIF(AG10:AG21,"=N/A")</f>
        <v>0</v>
      </c>
      <c r="AH28" s="392"/>
      <c r="AI28" s="393"/>
      <c r="AJ28" s="393"/>
      <c r="AK28" s="393"/>
      <c r="AL28" s="393"/>
      <c r="AM28" s="393"/>
      <c r="AN28" s="393"/>
      <c r="AO28" s="393"/>
      <c r="AP28" s="394"/>
      <c r="AQ28" s="57">
        <f>COUNTIF(AQ10:AQ21,"=N/A")</f>
        <v>0</v>
      </c>
      <c r="AR28" s="392"/>
      <c r="AS28" s="393"/>
      <c r="AT28" s="393"/>
      <c r="AU28" s="393"/>
      <c r="AV28" s="393"/>
      <c r="AW28" s="393"/>
      <c r="AX28" s="393"/>
      <c r="AY28" s="393"/>
      <c r="AZ28" s="394"/>
      <c r="BA28" s="57">
        <f>COUNTIF(BA10:BA21,"=N/A")</f>
        <v>0</v>
      </c>
      <c r="BB28" s="392"/>
      <c r="BC28" s="393"/>
      <c r="BD28" s="393"/>
      <c r="BE28" s="393"/>
      <c r="BF28" s="393"/>
      <c r="BG28" s="393"/>
      <c r="BH28" s="393"/>
      <c r="BI28" s="393"/>
      <c r="BJ28" s="394"/>
      <c r="BK28" s="57">
        <f>COUNTIF(BK10:BK21,"=N/A")</f>
        <v>0</v>
      </c>
      <c r="BL28" s="392"/>
      <c r="BM28" s="393"/>
      <c r="BN28" s="393"/>
      <c r="BO28" s="393"/>
      <c r="BP28" s="393"/>
      <c r="BQ28" s="393"/>
      <c r="BR28" s="393"/>
      <c r="BS28" s="393"/>
      <c r="BT28" s="394"/>
      <c r="BU28" s="57">
        <f>COUNTIF(BU10:BU21,"=N/A")</f>
        <v>0</v>
      </c>
      <c r="BV28" s="392"/>
      <c r="BW28" s="393"/>
      <c r="BX28" s="393"/>
      <c r="BY28" s="393"/>
      <c r="BZ28" s="393"/>
      <c r="CA28" s="393"/>
      <c r="CB28" s="393"/>
      <c r="CC28" s="393"/>
      <c r="CD28" s="394"/>
      <c r="CE28" s="57">
        <f>COUNTIF(CE10:CE21,"=N/A")</f>
        <v>0</v>
      </c>
      <c r="CF28" s="392"/>
      <c r="CG28" s="393"/>
      <c r="CH28" s="393"/>
      <c r="CI28" s="393"/>
      <c r="CJ28" s="393"/>
      <c r="CK28" s="393"/>
      <c r="CL28" s="393"/>
      <c r="CM28" s="393"/>
      <c r="CN28" s="394"/>
      <c r="CO28" s="57">
        <f>COUNTIF(CO10:CO21,"=N/A")</f>
        <v>0</v>
      </c>
      <c r="CP28" s="392"/>
      <c r="CQ28" s="393"/>
      <c r="CR28" s="393"/>
      <c r="CS28" s="393"/>
      <c r="CT28" s="393"/>
      <c r="CU28" s="393"/>
      <c r="CV28" s="393"/>
      <c r="CW28" s="393"/>
      <c r="CX28" s="394"/>
      <c r="CY28" s="57">
        <f>COUNTIF(CY10:CY21,"=N/A")</f>
        <v>0</v>
      </c>
      <c r="CZ28" s="392"/>
      <c r="DA28" s="393"/>
      <c r="DB28" s="393"/>
      <c r="DC28" s="393"/>
      <c r="DD28" s="393"/>
      <c r="DE28" s="393"/>
      <c r="DF28" s="393"/>
      <c r="DG28" s="393"/>
      <c r="DH28" s="394"/>
      <c r="DI28" s="57">
        <f>COUNTIF(DI10:DI21,"=N/A")</f>
        <v>0</v>
      </c>
      <c r="DJ28" s="392"/>
      <c r="DK28" s="393"/>
      <c r="DL28" s="393"/>
      <c r="DM28" s="393"/>
      <c r="DN28" s="393"/>
      <c r="DO28" s="393"/>
      <c r="DP28" s="393"/>
      <c r="DQ28" s="393"/>
      <c r="DR28" s="394"/>
      <c r="DS28" s="57">
        <f>COUNTIF(DS10:DS21,"=N/A")</f>
        <v>0</v>
      </c>
      <c r="DT28" s="392"/>
      <c r="DU28" s="393"/>
      <c r="DV28" s="393"/>
      <c r="DW28" s="393"/>
      <c r="DX28" s="393"/>
      <c r="DY28" s="393"/>
      <c r="DZ28" s="393"/>
      <c r="EA28" s="393"/>
      <c r="EB28" s="394"/>
      <c r="EC28" s="57">
        <f>COUNTIF(EC10:EC21,"=N/A")</f>
        <v>0</v>
      </c>
      <c r="ED28" s="392"/>
      <c r="EE28" s="393"/>
      <c r="EF28" s="393"/>
      <c r="EG28" s="393"/>
      <c r="EH28" s="393"/>
      <c r="EI28" s="393"/>
      <c r="EJ28" s="393"/>
      <c r="EK28" s="393"/>
      <c r="EL28" s="394"/>
      <c r="EM28" s="57">
        <f>COUNTIF(EM10:EM21,"=N/A")</f>
        <v>0</v>
      </c>
      <c r="EN28" s="392"/>
      <c r="EO28" s="393"/>
      <c r="EP28" s="393"/>
      <c r="EQ28" s="393"/>
      <c r="ER28" s="393"/>
      <c r="ES28" s="393"/>
      <c r="ET28" s="393"/>
      <c r="EU28" s="393"/>
      <c r="EV28" s="394"/>
      <c r="EW28" s="59"/>
      <c r="EX28" s="60"/>
      <c r="EY28" s="60"/>
      <c r="EZ28" s="60"/>
      <c r="FA28" s="60"/>
    </row>
    <row r="29" spans="1:202" s="10" customFormat="1" ht="24.95" customHeight="1">
      <c r="A29" s="156"/>
      <c r="B29" s="157"/>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3"/>
      <c r="EX29" s="63"/>
      <c r="EY29" s="63"/>
      <c r="EZ29" s="63"/>
      <c r="FA29" s="63"/>
    </row>
    <row r="30" spans="1:202" s="10" customFormat="1" ht="24.95" customHeight="1">
      <c r="A30" s="156"/>
      <c r="B30" s="158"/>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3"/>
      <c r="EX30" s="63"/>
      <c r="EY30" s="63"/>
      <c r="EZ30" s="63"/>
      <c r="FA30" s="63"/>
    </row>
    <row r="31" spans="1:202" s="10" customFormat="1" ht="24.95" customHeight="1">
      <c r="A31" s="156"/>
      <c r="B31" s="158"/>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3"/>
      <c r="EX31" s="63"/>
      <c r="EY31" s="63"/>
      <c r="EZ31" s="63"/>
      <c r="FA31" s="63"/>
    </row>
    <row r="32" spans="1:202" s="10" customFormat="1" ht="24.95" customHeight="1">
      <c r="A32" s="156"/>
      <c r="B32" s="158"/>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3"/>
      <c r="EX32" s="63"/>
      <c r="EY32" s="63"/>
      <c r="EZ32" s="63"/>
      <c r="FA32" s="63"/>
    </row>
    <row r="33" spans="1:202" s="10" customFormat="1" ht="24.95" customHeight="1">
      <c r="A33" s="156"/>
      <c r="B33" s="158"/>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3"/>
      <c r="EX33" s="63"/>
      <c r="EY33" s="63"/>
      <c r="EZ33" s="63"/>
      <c r="FA33" s="63"/>
    </row>
    <row r="34" spans="1:202" s="10" customFormat="1" ht="24.95" customHeight="1">
      <c r="A34" s="156"/>
      <c r="B34" s="158"/>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3"/>
      <c r="EX34" s="63"/>
      <c r="EY34" s="63"/>
      <c r="EZ34" s="63"/>
      <c r="FA34" s="63"/>
    </row>
    <row r="35" spans="1:202" s="10" customFormat="1" ht="24.95" customHeight="1">
      <c r="A35" s="156"/>
      <c r="B35" s="158"/>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3"/>
      <c r="EX35" s="63"/>
      <c r="EY35" s="63"/>
      <c r="EZ35" s="63"/>
      <c r="FA35" s="63"/>
    </row>
    <row r="36" spans="1:202" s="10" customFormat="1" ht="24.95" customHeight="1">
      <c r="A36" s="156"/>
      <c r="B36" s="158"/>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3"/>
      <c r="EX36" s="63"/>
      <c r="EY36" s="63"/>
      <c r="EZ36" s="63"/>
      <c r="FA36" s="63"/>
    </row>
    <row r="37" spans="1:202" s="10" customFormat="1" ht="24.95" customHeight="1">
      <c r="A37" s="156"/>
      <c r="B37" s="158"/>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3"/>
      <c r="EX37" s="63"/>
      <c r="EY37" s="63"/>
      <c r="EZ37" s="63"/>
      <c r="FA37" s="63"/>
    </row>
    <row r="38" spans="1:202" s="10" customFormat="1" ht="24.95" customHeight="1">
      <c r="A38" s="156"/>
      <c r="B38" s="158"/>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3"/>
      <c r="EX38" s="63"/>
      <c r="EY38" s="63"/>
      <c r="EZ38" s="63"/>
      <c r="FA38" s="63"/>
    </row>
    <row r="39" spans="1:202" s="10" customFormat="1" ht="24.95" customHeight="1">
      <c r="A39" s="156"/>
      <c r="B39" s="158"/>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3"/>
      <c r="EX39" s="63"/>
      <c r="EY39" s="63"/>
      <c r="EZ39" s="63"/>
      <c r="FA39" s="63"/>
    </row>
    <row r="40" spans="1:202" ht="24.95" customHeight="1">
      <c r="A40" s="156"/>
      <c r="B40" s="159"/>
    </row>
    <row r="41" spans="1:202">
      <c r="A41" s="155"/>
      <c r="B41" s="126"/>
    </row>
    <row r="42" spans="1:202">
      <c r="A42" s="155"/>
      <c r="B42" s="126"/>
    </row>
    <row r="43" spans="1:202">
      <c r="A43" s="155"/>
      <c r="B43" s="126"/>
    </row>
    <row r="44" spans="1:202" s="62" customFormat="1">
      <c r="A44" s="155"/>
      <c r="B44" s="126"/>
      <c r="EW44" s="63"/>
      <c r="EX44" s="63"/>
      <c r="EY44" s="63"/>
      <c r="EZ44" s="63"/>
      <c r="FA44" s="6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row>
  </sheetData>
  <sheetProtection sheet="1" objects="1" scenarios="1"/>
  <customSheetViews>
    <customSheetView guid="{801CCF84-17C4-4B0D-9367-AFC96EC2FF57}" showPageBreaks="1" printArea="1">
      <pane xSplit="2" ySplit="9" topLeftCell="C10" activePane="bottomRight" state="frozen"/>
      <selection pane="bottomRight" activeCell="C5" sqref="C5:L5"/>
      <pageMargins left="0.2" right="0.2" top="0.3" bottom="0.25" header="0.25" footer="0"/>
      <printOptions horizontalCentered="1"/>
      <pageSetup paperSize="5" scale="75" orientation="landscape" r:id="rId1"/>
      <headerFooter alignWithMargins="0">
        <oddFooter>&amp;L&amp;8&amp;K000000NC SAPTBG Funds CASAWORKS for Families Residential Initiative Program Monitoring&amp;R&amp;8&amp;K000000&amp;P</oddFooter>
      </headerFooter>
    </customSheetView>
  </customSheetViews>
  <mergeCells count="120">
    <mergeCell ref="AH11:AP22"/>
    <mergeCell ref="AR10:AZ10"/>
    <mergeCell ref="AR11:AZ22"/>
    <mergeCell ref="EN10:EV10"/>
    <mergeCell ref="EN11:EV22"/>
    <mergeCell ref="DJ10:DR10"/>
    <mergeCell ref="DJ11:DR22"/>
    <mergeCell ref="DT10:EB10"/>
    <mergeCell ref="DT11:EB22"/>
    <mergeCell ref="ED10:EL10"/>
    <mergeCell ref="ED11:EL22"/>
    <mergeCell ref="CF10:CN10"/>
    <mergeCell ref="CF11:CN22"/>
    <mergeCell ref="CP10:CX10"/>
    <mergeCell ref="CP11:CX22"/>
    <mergeCell ref="CZ10:DH10"/>
    <mergeCell ref="CZ11:DH22"/>
    <mergeCell ref="CY4:DH4"/>
    <mergeCell ref="DS2:EB2"/>
    <mergeCell ref="DS4:EB4"/>
    <mergeCell ref="DI2:DR2"/>
    <mergeCell ref="DI4:DR4"/>
    <mergeCell ref="CO2:CX2"/>
    <mergeCell ref="D10:L10"/>
    <mergeCell ref="D11:L22"/>
    <mergeCell ref="N10:V10"/>
    <mergeCell ref="N11:V22"/>
    <mergeCell ref="CE6:CN6"/>
    <mergeCell ref="CO6:CX6"/>
    <mergeCell ref="CY6:DH6"/>
    <mergeCell ref="DI6:DR6"/>
    <mergeCell ref="DS6:EB6"/>
    <mergeCell ref="BB10:BJ10"/>
    <mergeCell ref="BB11:BJ22"/>
    <mergeCell ref="BL10:BT10"/>
    <mergeCell ref="BL11:BT22"/>
    <mergeCell ref="BV10:CD10"/>
    <mergeCell ref="BV11:CD22"/>
    <mergeCell ref="X10:AF10"/>
    <mergeCell ref="X11:AF22"/>
    <mergeCell ref="AH10:AP10"/>
    <mergeCell ref="BK2:BT2"/>
    <mergeCell ref="BK4:BT4"/>
    <mergeCell ref="BU2:CD2"/>
    <mergeCell ref="BU4:CD4"/>
    <mergeCell ref="C8:L8"/>
    <mergeCell ref="M8:V8"/>
    <mergeCell ref="W8:AF8"/>
    <mergeCell ref="W2:AF2"/>
    <mergeCell ref="W4:AF4"/>
    <mergeCell ref="W7:AF7"/>
    <mergeCell ref="M5:V5"/>
    <mergeCell ref="W5:AF5"/>
    <mergeCell ref="C6:L6"/>
    <mergeCell ref="M6:V6"/>
    <mergeCell ref="W6:AF6"/>
    <mergeCell ref="C2:L2"/>
    <mergeCell ref="BA2:BJ2"/>
    <mergeCell ref="BA4:BJ4"/>
    <mergeCell ref="AG6:AP6"/>
    <mergeCell ref="AQ6:AZ6"/>
    <mergeCell ref="BA6:BJ6"/>
    <mergeCell ref="C7:L7"/>
    <mergeCell ref="M7:V7"/>
    <mergeCell ref="AG2:AP2"/>
    <mergeCell ref="AG4:AP4"/>
    <mergeCell ref="AQ2:AZ2"/>
    <mergeCell ref="AQ4:AZ4"/>
    <mergeCell ref="C4:L4"/>
    <mergeCell ref="M2:V2"/>
    <mergeCell ref="M4:V4"/>
    <mergeCell ref="C5:L5"/>
    <mergeCell ref="AG7:AP7"/>
    <mergeCell ref="AQ7:AZ7"/>
    <mergeCell ref="AG5:AP5"/>
    <mergeCell ref="AQ5:AZ5"/>
    <mergeCell ref="BK6:BT6"/>
    <mergeCell ref="BU6:CD6"/>
    <mergeCell ref="CE7:CN7"/>
    <mergeCell ref="BA7:BJ7"/>
    <mergeCell ref="BK7:BT7"/>
    <mergeCell ref="BU7:CD7"/>
    <mergeCell ref="BK5:BT5"/>
    <mergeCell ref="BU5:CD5"/>
    <mergeCell ref="BA5:BJ5"/>
    <mergeCell ref="AG8:AP8"/>
    <mergeCell ref="AQ8:AZ8"/>
    <mergeCell ref="BA8:BJ8"/>
    <mergeCell ref="BK8:BT8"/>
    <mergeCell ref="BU8:CD8"/>
    <mergeCell ref="CO8:CX8"/>
    <mergeCell ref="CY8:DH8"/>
    <mergeCell ref="DI8:DR8"/>
    <mergeCell ref="CO7:CX7"/>
    <mergeCell ref="DI7:DR7"/>
    <mergeCell ref="CY7:DH7"/>
    <mergeCell ref="CE2:CN2"/>
    <mergeCell ref="CE4:CN4"/>
    <mergeCell ref="EC8:EL8"/>
    <mergeCell ref="EM8:EV8"/>
    <mergeCell ref="DS5:EB5"/>
    <mergeCell ref="EC5:EL5"/>
    <mergeCell ref="EM5:EV5"/>
    <mergeCell ref="DS8:EB8"/>
    <mergeCell ref="DS7:EB7"/>
    <mergeCell ref="EC7:EL7"/>
    <mergeCell ref="EM7:EV7"/>
    <mergeCell ref="EC6:EL6"/>
    <mergeCell ref="EM6:EV6"/>
    <mergeCell ref="CE5:CN5"/>
    <mergeCell ref="CO5:CX5"/>
    <mergeCell ref="CY5:DH5"/>
    <mergeCell ref="DI5:DR5"/>
    <mergeCell ref="CE8:CN8"/>
    <mergeCell ref="EC2:EL2"/>
    <mergeCell ref="EC4:EL4"/>
    <mergeCell ref="EM2:EV2"/>
    <mergeCell ref="EM4:EV4"/>
    <mergeCell ref="CO4:CX4"/>
    <mergeCell ref="CY2:DH2"/>
  </mergeCells>
  <conditionalFormatting sqref="C10:C21">
    <cfRule type="cellIs" dxfId="3568" priority="297" stopIfTrue="1" operator="equal">
      <formula>"Not Met"</formula>
    </cfRule>
    <cfRule type="cellIs" dxfId="3567" priority="298" stopIfTrue="1" operator="equal">
      <formula>"N/A"</formula>
    </cfRule>
  </conditionalFormatting>
  <conditionalFormatting sqref="C11:C21">
    <cfRule type="expression" dxfId="3566" priority="296" stopIfTrue="1">
      <formula>AND(C$10&lt;&gt;"",C11="")</formula>
    </cfRule>
  </conditionalFormatting>
  <conditionalFormatting sqref="C1:C5 C7:C1048576 M7:M9 W7:W9 AG7:AG9 AQ7:AQ9 BA7:BA9 BK7:BK9 BU7:BU9 CE7:CE9 CY7:CY9 DI7:DI9 DS7:DS9 EC7:EC9 EM7:EM9 CO7:CO9 M23:M1048576 W23:W1048576 AG23:AG1048576 AQ23:AQ1048576 BA23:BA1048576 BK23:BK1048576 BU23:BU1048576 CE23:CE1048576 CO23:CO1048576 CY23:CY1048576 DI23:DI1048576 DS23:DS1048576 EC23:EC1048576 EM23:EM1048576">
    <cfRule type="cellIs" dxfId="3565" priority="249" operator="equal">
      <formula>"MET"</formula>
    </cfRule>
  </conditionalFormatting>
  <conditionalFormatting sqref="M1:M5">
    <cfRule type="cellIs" dxfId="3564" priority="244" operator="equal">
      <formula>"MET"</formula>
    </cfRule>
  </conditionalFormatting>
  <conditionalFormatting sqref="W1:W5">
    <cfRule type="cellIs" dxfId="3563" priority="239" operator="equal">
      <formula>"MET"</formula>
    </cfRule>
  </conditionalFormatting>
  <conditionalFormatting sqref="AG1:AG5">
    <cfRule type="cellIs" dxfId="3562" priority="234" operator="equal">
      <formula>"MET"</formula>
    </cfRule>
  </conditionalFormatting>
  <conditionalFormatting sqref="AQ1:AQ5">
    <cfRule type="cellIs" dxfId="3561" priority="229" operator="equal">
      <formula>"MET"</formula>
    </cfRule>
  </conditionalFormatting>
  <conditionalFormatting sqref="BA1:BA5">
    <cfRule type="cellIs" dxfId="3560" priority="224" operator="equal">
      <formula>"MET"</formula>
    </cfRule>
  </conditionalFormatting>
  <conditionalFormatting sqref="BK1:BK5">
    <cfRule type="cellIs" dxfId="3559" priority="219" operator="equal">
      <formula>"MET"</formula>
    </cfRule>
  </conditionalFormatting>
  <conditionalFormatting sqref="BU1:BU5">
    <cfRule type="cellIs" dxfId="3558" priority="214" operator="equal">
      <formula>"MET"</formula>
    </cfRule>
  </conditionalFormatting>
  <conditionalFormatting sqref="CE1:CE5">
    <cfRule type="cellIs" dxfId="3557" priority="209" operator="equal">
      <formula>"MET"</formula>
    </cfRule>
  </conditionalFormatting>
  <conditionalFormatting sqref="CY1:CY5">
    <cfRule type="cellIs" dxfId="3556" priority="204" operator="equal">
      <formula>"MET"</formula>
    </cfRule>
  </conditionalFormatting>
  <conditionalFormatting sqref="DI1:DI5">
    <cfRule type="cellIs" dxfId="3555" priority="199" operator="equal">
      <formula>"MET"</formula>
    </cfRule>
  </conditionalFormatting>
  <conditionalFormatting sqref="DS1:DS5">
    <cfRule type="cellIs" dxfId="3554" priority="194" operator="equal">
      <formula>"MET"</formula>
    </cfRule>
  </conditionalFormatting>
  <conditionalFormatting sqref="EC1:EC5">
    <cfRule type="cellIs" dxfId="3553" priority="189" operator="equal">
      <formula>"MET"</formula>
    </cfRule>
  </conditionalFormatting>
  <conditionalFormatting sqref="EM1:EM5">
    <cfRule type="cellIs" dxfId="3552" priority="184" operator="equal">
      <formula>"MET"</formula>
    </cfRule>
  </conditionalFormatting>
  <conditionalFormatting sqref="CO1:CO5">
    <cfRule type="cellIs" dxfId="3551" priority="179" operator="equal">
      <formula>"MET"</formula>
    </cfRule>
  </conditionalFormatting>
  <conditionalFormatting sqref="C6">
    <cfRule type="cellIs" dxfId="3550" priority="177" operator="equal">
      <formula>"NO"</formula>
    </cfRule>
    <cfRule type="cellIs" dxfId="3549" priority="178" operator="equal">
      <formula>"MET"</formula>
    </cfRule>
  </conditionalFormatting>
  <conditionalFormatting sqref="M6">
    <cfRule type="cellIs" dxfId="3548" priority="175" operator="equal">
      <formula>"NO"</formula>
    </cfRule>
    <cfRule type="cellIs" dxfId="3547" priority="176" operator="equal">
      <formula>"MET"</formula>
    </cfRule>
  </conditionalFormatting>
  <conditionalFormatting sqref="W6">
    <cfRule type="cellIs" dxfId="3546" priority="173" operator="equal">
      <formula>"NO"</formula>
    </cfRule>
    <cfRule type="cellIs" dxfId="3545" priority="174" operator="equal">
      <formula>"MET"</formula>
    </cfRule>
  </conditionalFormatting>
  <conditionalFormatting sqref="AG6">
    <cfRule type="cellIs" dxfId="3544" priority="171" operator="equal">
      <formula>"NO"</formula>
    </cfRule>
    <cfRule type="cellIs" dxfId="3543" priority="172" operator="equal">
      <formula>"MET"</formula>
    </cfRule>
  </conditionalFormatting>
  <conditionalFormatting sqref="AQ6">
    <cfRule type="cellIs" dxfId="3542" priority="169" operator="equal">
      <formula>"NO"</formula>
    </cfRule>
    <cfRule type="cellIs" dxfId="3541" priority="170" operator="equal">
      <formula>"MET"</formula>
    </cfRule>
  </conditionalFormatting>
  <conditionalFormatting sqref="BA6">
    <cfRule type="cellIs" dxfId="3540" priority="167" operator="equal">
      <formula>"NO"</formula>
    </cfRule>
    <cfRule type="cellIs" dxfId="3539" priority="168" operator="equal">
      <formula>"MET"</formula>
    </cfRule>
  </conditionalFormatting>
  <conditionalFormatting sqref="BK6">
    <cfRule type="cellIs" dxfId="3538" priority="165" operator="equal">
      <formula>"NO"</formula>
    </cfRule>
    <cfRule type="cellIs" dxfId="3537" priority="166" operator="equal">
      <formula>"MET"</formula>
    </cfRule>
  </conditionalFormatting>
  <conditionalFormatting sqref="BU6">
    <cfRule type="cellIs" dxfId="3536" priority="163" operator="equal">
      <formula>"NO"</formula>
    </cfRule>
    <cfRule type="cellIs" dxfId="3535" priority="164" operator="equal">
      <formula>"MET"</formula>
    </cfRule>
  </conditionalFormatting>
  <conditionalFormatting sqref="CE6">
    <cfRule type="cellIs" dxfId="3534" priority="161" operator="equal">
      <formula>"NO"</formula>
    </cfRule>
    <cfRule type="cellIs" dxfId="3533" priority="162" operator="equal">
      <formula>"MET"</formula>
    </cfRule>
  </conditionalFormatting>
  <conditionalFormatting sqref="CO6">
    <cfRule type="cellIs" dxfId="3532" priority="159" operator="equal">
      <formula>"NO"</formula>
    </cfRule>
    <cfRule type="cellIs" dxfId="3531" priority="160" operator="equal">
      <formula>"MET"</formula>
    </cfRule>
  </conditionalFormatting>
  <conditionalFormatting sqref="CY6">
    <cfRule type="cellIs" dxfId="3530" priority="157" operator="equal">
      <formula>"NO"</formula>
    </cfRule>
    <cfRule type="cellIs" dxfId="3529" priority="158" operator="equal">
      <formula>"MET"</formula>
    </cfRule>
  </conditionalFormatting>
  <conditionalFormatting sqref="DI6">
    <cfRule type="cellIs" dxfId="3528" priority="155" operator="equal">
      <formula>"NO"</formula>
    </cfRule>
    <cfRule type="cellIs" dxfId="3527" priority="156" operator="equal">
      <formula>"MET"</formula>
    </cfRule>
  </conditionalFormatting>
  <conditionalFormatting sqref="DS6">
    <cfRule type="cellIs" dxfId="3526" priority="153" operator="equal">
      <formula>"NO"</formula>
    </cfRule>
    <cfRule type="cellIs" dxfId="3525" priority="154" operator="equal">
      <formula>"MET"</formula>
    </cfRule>
  </conditionalFormatting>
  <conditionalFormatting sqref="EC6">
    <cfRule type="cellIs" dxfId="3524" priority="151" operator="equal">
      <formula>"NO"</formula>
    </cfRule>
    <cfRule type="cellIs" dxfId="3523" priority="152" operator="equal">
      <formula>"MET"</formula>
    </cfRule>
  </conditionalFormatting>
  <conditionalFormatting sqref="EM6">
    <cfRule type="cellIs" dxfId="3522" priority="149" operator="equal">
      <formula>"NO"</formula>
    </cfRule>
    <cfRule type="cellIs" dxfId="3521" priority="150" operator="equal">
      <formula>"MET"</formula>
    </cfRule>
  </conditionalFormatting>
  <conditionalFormatting sqref="D10:D11">
    <cfRule type="cellIs" dxfId="3520" priority="117" stopIfTrue="1" operator="equal">
      <formula>"Not Met"</formula>
    </cfRule>
    <cfRule type="cellIs" dxfId="3519" priority="118" stopIfTrue="1" operator="equal">
      <formula>"N/A"</formula>
    </cfRule>
  </conditionalFormatting>
  <conditionalFormatting sqref="D10:D11">
    <cfRule type="cellIs" dxfId="3518" priority="116" operator="equal">
      <formula>"MET"</formula>
    </cfRule>
  </conditionalFormatting>
  <conditionalFormatting sqref="EN10:EN11">
    <cfRule type="cellIs" dxfId="3517" priority="2" stopIfTrue="1" operator="equal">
      <formula>"Not Met"</formula>
    </cfRule>
    <cfRule type="cellIs" dxfId="3516" priority="3" stopIfTrue="1" operator="equal">
      <formula>"N/A"</formula>
    </cfRule>
  </conditionalFormatting>
  <conditionalFormatting sqref="EN10:EN11">
    <cfRule type="cellIs" dxfId="3515" priority="1" operator="equal">
      <formula>"MET"</formula>
    </cfRule>
  </conditionalFormatting>
  <conditionalFormatting sqref="M10:M21">
    <cfRule type="cellIs" dxfId="3514" priority="111" stopIfTrue="1" operator="equal">
      <formula>"Not Met"</formula>
    </cfRule>
    <cfRule type="cellIs" dxfId="3513" priority="112" stopIfTrue="1" operator="equal">
      <formula>"N/A"</formula>
    </cfRule>
  </conditionalFormatting>
  <conditionalFormatting sqref="M11:M21">
    <cfRule type="expression" dxfId="3512" priority="110" stopIfTrue="1">
      <formula>AND(M$10&lt;&gt;"",M11="")</formula>
    </cfRule>
  </conditionalFormatting>
  <conditionalFormatting sqref="M10:M22">
    <cfRule type="cellIs" dxfId="3511" priority="108" operator="equal">
      <formula>"MET"</formula>
    </cfRule>
  </conditionalFormatting>
  <conditionalFormatting sqref="N10:N11">
    <cfRule type="cellIs" dxfId="3510" priority="106" stopIfTrue="1" operator="equal">
      <formula>"Not Met"</formula>
    </cfRule>
    <cfRule type="cellIs" dxfId="3509" priority="107" stopIfTrue="1" operator="equal">
      <formula>"N/A"</formula>
    </cfRule>
  </conditionalFormatting>
  <conditionalFormatting sqref="N10:N11">
    <cfRule type="cellIs" dxfId="3508" priority="105" operator="equal">
      <formula>"MET"</formula>
    </cfRule>
  </conditionalFormatting>
  <conditionalFormatting sqref="W10:W21">
    <cfRule type="cellIs" dxfId="3507" priority="103" stopIfTrue="1" operator="equal">
      <formula>"Not Met"</formula>
    </cfRule>
    <cfRule type="cellIs" dxfId="3506" priority="104" stopIfTrue="1" operator="equal">
      <formula>"N/A"</formula>
    </cfRule>
  </conditionalFormatting>
  <conditionalFormatting sqref="W11:W21">
    <cfRule type="expression" dxfId="3505" priority="102" stopIfTrue="1">
      <formula>AND(W$10&lt;&gt;"",W11="")</formula>
    </cfRule>
  </conditionalFormatting>
  <conditionalFormatting sqref="W10:W22">
    <cfRule type="cellIs" dxfId="3504" priority="100" operator="equal">
      <formula>"MET"</formula>
    </cfRule>
  </conditionalFormatting>
  <conditionalFormatting sqref="X10:X11">
    <cfRule type="cellIs" dxfId="3503" priority="98" stopIfTrue="1" operator="equal">
      <formula>"Not Met"</formula>
    </cfRule>
    <cfRule type="cellIs" dxfId="3502" priority="99" stopIfTrue="1" operator="equal">
      <formula>"N/A"</formula>
    </cfRule>
  </conditionalFormatting>
  <conditionalFormatting sqref="X10:X11">
    <cfRule type="cellIs" dxfId="3501" priority="97" operator="equal">
      <formula>"MET"</formula>
    </cfRule>
  </conditionalFormatting>
  <conditionalFormatting sqref="AG10:AG21">
    <cfRule type="cellIs" dxfId="3500" priority="95" stopIfTrue="1" operator="equal">
      <formula>"Not Met"</formula>
    </cfRule>
    <cfRule type="cellIs" dxfId="3499" priority="96" stopIfTrue="1" operator="equal">
      <formula>"N/A"</formula>
    </cfRule>
  </conditionalFormatting>
  <conditionalFormatting sqref="AG11:AG21">
    <cfRule type="expression" dxfId="3498" priority="94" stopIfTrue="1">
      <formula>AND(AG$10&lt;&gt;"",AG11="")</formula>
    </cfRule>
  </conditionalFormatting>
  <conditionalFormatting sqref="AG10:AG22">
    <cfRule type="cellIs" dxfId="3497" priority="92" operator="equal">
      <formula>"MET"</formula>
    </cfRule>
  </conditionalFormatting>
  <conditionalFormatting sqref="AH10:AH11">
    <cfRule type="cellIs" dxfId="3496" priority="90" stopIfTrue="1" operator="equal">
      <formula>"Not Met"</formula>
    </cfRule>
    <cfRule type="cellIs" dxfId="3495" priority="91" stopIfTrue="1" operator="equal">
      <formula>"N/A"</formula>
    </cfRule>
  </conditionalFormatting>
  <conditionalFormatting sqref="AH10:AH11">
    <cfRule type="cellIs" dxfId="3494" priority="89" operator="equal">
      <formula>"MET"</formula>
    </cfRule>
  </conditionalFormatting>
  <conditionalFormatting sqref="AQ10:AQ21">
    <cfRule type="cellIs" dxfId="3493" priority="87" stopIfTrue="1" operator="equal">
      <formula>"Not Met"</formula>
    </cfRule>
    <cfRule type="cellIs" dxfId="3492" priority="88" stopIfTrue="1" operator="equal">
      <formula>"N/A"</formula>
    </cfRule>
  </conditionalFormatting>
  <conditionalFormatting sqref="AQ11:AQ21">
    <cfRule type="expression" dxfId="3491" priority="86" stopIfTrue="1">
      <formula>AND(AQ$10&lt;&gt;"",AQ11="")</formula>
    </cfRule>
  </conditionalFormatting>
  <conditionalFormatting sqref="AQ10:AQ22">
    <cfRule type="cellIs" dxfId="3490" priority="84" operator="equal">
      <formula>"MET"</formula>
    </cfRule>
  </conditionalFormatting>
  <conditionalFormatting sqref="AR10:AR11">
    <cfRule type="cellIs" dxfId="3489" priority="82" stopIfTrue="1" operator="equal">
      <formula>"Not Met"</formula>
    </cfRule>
    <cfRule type="cellIs" dxfId="3488" priority="83" stopIfTrue="1" operator="equal">
      <formula>"N/A"</formula>
    </cfRule>
  </conditionalFormatting>
  <conditionalFormatting sqref="AR10:AR11">
    <cfRule type="cellIs" dxfId="3487" priority="81" operator="equal">
      <formula>"MET"</formula>
    </cfRule>
  </conditionalFormatting>
  <conditionalFormatting sqref="BA10:BA21">
    <cfRule type="cellIs" dxfId="3486" priority="79" stopIfTrue="1" operator="equal">
      <formula>"Not Met"</formula>
    </cfRule>
    <cfRule type="cellIs" dxfId="3485" priority="80" stopIfTrue="1" operator="equal">
      <formula>"N/A"</formula>
    </cfRule>
  </conditionalFormatting>
  <conditionalFormatting sqref="BA11:BA21">
    <cfRule type="expression" dxfId="3484" priority="78" stopIfTrue="1">
      <formula>AND(BA$10&lt;&gt;"",BA11="")</formula>
    </cfRule>
  </conditionalFormatting>
  <conditionalFormatting sqref="BA10:BA22">
    <cfRule type="cellIs" dxfId="3483" priority="76" operator="equal">
      <formula>"MET"</formula>
    </cfRule>
  </conditionalFormatting>
  <conditionalFormatting sqref="BB10:BB11">
    <cfRule type="cellIs" dxfId="3482" priority="74" stopIfTrue="1" operator="equal">
      <formula>"Not Met"</formula>
    </cfRule>
    <cfRule type="cellIs" dxfId="3481" priority="75" stopIfTrue="1" operator="equal">
      <formula>"N/A"</formula>
    </cfRule>
  </conditionalFormatting>
  <conditionalFormatting sqref="BB10:BB11">
    <cfRule type="cellIs" dxfId="3480" priority="73" operator="equal">
      <formula>"MET"</formula>
    </cfRule>
  </conditionalFormatting>
  <conditionalFormatting sqref="BK10:BK21">
    <cfRule type="cellIs" dxfId="3479" priority="71" stopIfTrue="1" operator="equal">
      <formula>"Not Met"</formula>
    </cfRule>
    <cfRule type="cellIs" dxfId="3478" priority="72" stopIfTrue="1" operator="equal">
      <formula>"N/A"</formula>
    </cfRule>
  </conditionalFormatting>
  <conditionalFormatting sqref="BK11:BK21">
    <cfRule type="expression" dxfId="3477" priority="70" stopIfTrue="1">
      <formula>AND(BK$10&lt;&gt;"",BK11="")</formula>
    </cfRule>
  </conditionalFormatting>
  <conditionalFormatting sqref="BK10:BK22">
    <cfRule type="cellIs" dxfId="3476" priority="68" operator="equal">
      <formula>"MET"</formula>
    </cfRule>
  </conditionalFormatting>
  <conditionalFormatting sqref="BL10:BL11">
    <cfRule type="cellIs" dxfId="3475" priority="66" stopIfTrue="1" operator="equal">
      <formula>"Not Met"</formula>
    </cfRule>
    <cfRule type="cellIs" dxfId="3474" priority="67" stopIfTrue="1" operator="equal">
      <formula>"N/A"</formula>
    </cfRule>
  </conditionalFormatting>
  <conditionalFormatting sqref="BL10:BL11">
    <cfRule type="cellIs" dxfId="3473" priority="65" operator="equal">
      <formula>"MET"</formula>
    </cfRule>
  </conditionalFormatting>
  <conditionalFormatting sqref="BU10:BU21">
    <cfRule type="cellIs" dxfId="3472" priority="63" stopIfTrue="1" operator="equal">
      <formula>"Not Met"</formula>
    </cfRule>
    <cfRule type="cellIs" dxfId="3471" priority="64" stopIfTrue="1" operator="equal">
      <formula>"N/A"</formula>
    </cfRule>
  </conditionalFormatting>
  <conditionalFormatting sqref="BU11:BU21">
    <cfRule type="expression" dxfId="3470" priority="62" stopIfTrue="1">
      <formula>AND(BU$10&lt;&gt;"",BU11="")</formula>
    </cfRule>
  </conditionalFormatting>
  <conditionalFormatting sqref="BU10:BU22">
    <cfRule type="cellIs" dxfId="3469" priority="60" operator="equal">
      <formula>"MET"</formula>
    </cfRule>
  </conditionalFormatting>
  <conditionalFormatting sqref="BV10:BV11">
    <cfRule type="cellIs" dxfId="3468" priority="58" stopIfTrue="1" operator="equal">
      <formula>"Not Met"</formula>
    </cfRule>
    <cfRule type="cellIs" dxfId="3467" priority="59" stopIfTrue="1" operator="equal">
      <formula>"N/A"</formula>
    </cfRule>
  </conditionalFormatting>
  <conditionalFormatting sqref="BV10:BV11">
    <cfRule type="cellIs" dxfId="3466" priority="57" operator="equal">
      <formula>"MET"</formula>
    </cfRule>
  </conditionalFormatting>
  <conditionalFormatting sqref="CE10:CE21">
    <cfRule type="cellIs" dxfId="3465" priority="55" stopIfTrue="1" operator="equal">
      <formula>"Not Met"</formula>
    </cfRule>
    <cfRule type="cellIs" dxfId="3464" priority="56" stopIfTrue="1" operator="equal">
      <formula>"N/A"</formula>
    </cfRule>
  </conditionalFormatting>
  <conditionalFormatting sqref="CE11:CE21">
    <cfRule type="expression" dxfId="3463" priority="54" stopIfTrue="1">
      <formula>AND(CE$10&lt;&gt;"",CE11="")</formula>
    </cfRule>
  </conditionalFormatting>
  <conditionalFormatting sqref="CE10:CE22">
    <cfRule type="cellIs" dxfId="3462" priority="52" operator="equal">
      <formula>"MET"</formula>
    </cfRule>
  </conditionalFormatting>
  <conditionalFormatting sqref="CF10:CF11">
    <cfRule type="cellIs" dxfId="3461" priority="50" stopIfTrue="1" operator="equal">
      <formula>"Not Met"</formula>
    </cfRule>
    <cfRule type="cellIs" dxfId="3460" priority="51" stopIfTrue="1" operator="equal">
      <formula>"N/A"</formula>
    </cfRule>
  </conditionalFormatting>
  <conditionalFormatting sqref="CF10:CF11">
    <cfRule type="cellIs" dxfId="3459" priority="49" operator="equal">
      <formula>"MET"</formula>
    </cfRule>
  </conditionalFormatting>
  <conditionalFormatting sqref="CO10:CO21">
    <cfRule type="cellIs" dxfId="3458" priority="47" stopIfTrue="1" operator="equal">
      <formula>"Not Met"</formula>
    </cfRule>
    <cfRule type="cellIs" dxfId="3457" priority="48" stopIfTrue="1" operator="equal">
      <formula>"N/A"</formula>
    </cfRule>
  </conditionalFormatting>
  <conditionalFormatting sqref="CO11:CO21">
    <cfRule type="expression" dxfId="3456" priority="46" stopIfTrue="1">
      <formula>AND(CO$10&lt;&gt;"",CO11="")</formula>
    </cfRule>
  </conditionalFormatting>
  <conditionalFormatting sqref="CO10:CO22">
    <cfRule type="cellIs" dxfId="3455" priority="44" operator="equal">
      <formula>"MET"</formula>
    </cfRule>
  </conditionalFormatting>
  <conditionalFormatting sqref="CP10:CP11">
    <cfRule type="cellIs" dxfId="3454" priority="42" stopIfTrue="1" operator="equal">
      <formula>"Not Met"</formula>
    </cfRule>
    <cfRule type="cellIs" dxfId="3453" priority="43" stopIfTrue="1" operator="equal">
      <formula>"N/A"</formula>
    </cfRule>
  </conditionalFormatting>
  <conditionalFormatting sqref="CP10:CP11">
    <cfRule type="cellIs" dxfId="3452" priority="41" operator="equal">
      <formula>"MET"</formula>
    </cfRule>
  </conditionalFormatting>
  <conditionalFormatting sqref="CY10:CY21">
    <cfRule type="cellIs" dxfId="3451" priority="39" stopIfTrue="1" operator="equal">
      <formula>"Not Met"</formula>
    </cfRule>
    <cfRule type="cellIs" dxfId="3450" priority="40" stopIfTrue="1" operator="equal">
      <formula>"N/A"</formula>
    </cfRule>
  </conditionalFormatting>
  <conditionalFormatting sqref="CY11:CY21">
    <cfRule type="expression" dxfId="3449" priority="38" stopIfTrue="1">
      <formula>AND(CY$10&lt;&gt;"",CY11="")</formula>
    </cfRule>
  </conditionalFormatting>
  <conditionalFormatting sqref="CY10:CY22">
    <cfRule type="cellIs" dxfId="3448" priority="36" operator="equal">
      <formula>"MET"</formula>
    </cfRule>
  </conditionalFormatting>
  <conditionalFormatting sqref="CZ10:CZ11">
    <cfRule type="cellIs" dxfId="3447" priority="34" stopIfTrue="1" operator="equal">
      <formula>"Not Met"</formula>
    </cfRule>
    <cfRule type="cellIs" dxfId="3446" priority="35" stopIfTrue="1" operator="equal">
      <formula>"N/A"</formula>
    </cfRule>
  </conditionalFormatting>
  <conditionalFormatting sqref="CZ10:CZ11">
    <cfRule type="cellIs" dxfId="3445" priority="33" operator="equal">
      <formula>"MET"</formula>
    </cfRule>
  </conditionalFormatting>
  <conditionalFormatting sqref="DI10:DI21">
    <cfRule type="cellIs" dxfId="3444" priority="31" stopIfTrue="1" operator="equal">
      <formula>"Not Met"</formula>
    </cfRule>
    <cfRule type="cellIs" dxfId="3443" priority="32" stopIfTrue="1" operator="equal">
      <formula>"N/A"</formula>
    </cfRule>
  </conditionalFormatting>
  <conditionalFormatting sqref="DI11:DI21">
    <cfRule type="expression" dxfId="3442" priority="30" stopIfTrue="1">
      <formula>AND(DI$10&lt;&gt;"",DI11="")</formula>
    </cfRule>
  </conditionalFormatting>
  <conditionalFormatting sqref="DI10:DI22">
    <cfRule type="cellIs" dxfId="3441" priority="28" operator="equal">
      <formula>"MET"</formula>
    </cfRule>
  </conditionalFormatting>
  <conditionalFormatting sqref="DJ10:DJ11">
    <cfRule type="cellIs" dxfId="3440" priority="26" stopIfTrue="1" operator="equal">
      <formula>"Not Met"</formula>
    </cfRule>
    <cfRule type="cellIs" dxfId="3439" priority="27" stopIfTrue="1" operator="equal">
      <formula>"N/A"</formula>
    </cfRule>
  </conditionalFormatting>
  <conditionalFormatting sqref="DJ10:DJ11">
    <cfRule type="cellIs" dxfId="3438" priority="25" operator="equal">
      <formula>"MET"</formula>
    </cfRule>
  </conditionalFormatting>
  <conditionalFormatting sqref="DS10:DS21">
    <cfRule type="cellIs" dxfId="3437" priority="23" stopIfTrue="1" operator="equal">
      <formula>"Not Met"</formula>
    </cfRule>
    <cfRule type="cellIs" dxfId="3436" priority="24" stopIfTrue="1" operator="equal">
      <formula>"N/A"</formula>
    </cfRule>
  </conditionalFormatting>
  <conditionalFormatting sqref="DS11:DS21">
    <cfRule type="expression" dxfId="3435" priority="22" stopIfTrue="1">
      <formula>AND(DS$10&lt;&gt;"",DS11="")</formula>
    </cfRule>
  </conditionalFormatting>
  <conditionalFormatting sqref="DS10:DS22">
    <cfRule type="cellIs" dxfId="3434" priority="20" operator="equal">
      <formula>"MET"</formula>
    </cfRule>
  </conditionalFormatting>
  <conditionalFormatting sqref="DT10:DT11">
    <cfRule type="cellIs" dxfId="3433" priority="18" stopIfTrue="1" operator="equal">
      <formula>"Not Met"</formula>
    </cfRule>
    <cfRule type="cellIs" dxfId="3432" priority="19" stopIfTrue="1" operator="equal">
      <formula>"N/A"</formula>
    </cfRule>
  </conditionalFormatting>
  <conditionalFormatting sqref="DT10:DT11">
    <cfRule type="cellIs" dxfId="3431" priority="17" operator="equal">
      <formula>"MET"</formula>
    </cfRule>
  </conditionalFormatting>
  <conditionalFormatting sqref="EC10:EC21">
    <cfRule type="cellIs" dxfId="3430" priority="15" stopIfTrue="1" operator="equal">
      <formula>"Not Met"</formula>
    </cfRule>
    <cfRule type="cellIs" dxfId="3429" priority="16" stopIfTrue="1" operator="equal">
      <formula>"N/A"</formula>
    </cfRule>
  </conditionalFormatting>
  <conditionalFormatting sqref="EC11:EC21">
    <cfRule type="expression" dxfId="3428" priority="14" stopIfTrue="1">
      <formula>AND(EC$10&lt;&gt;"",EC11="")</formula>
    </cfRule>
  </conditionalFormatting>
  <conditionalFormatting sqref="EC10:EC22">
    <cfRule type="cellIs" dxfId="3427" priority="12" operator="equal">
      <formula>"MET"</formula>
    </cfRule>
  </conditionalFormatting>
  <conditionalFormatting sqref="ED10:ED11">
    <cfRule type="cellIs" dxfId="3426" priority="10" stopIfTrue="1" operator="equal">
      <formula>"Not Met"</formula>
    </cfRule>
    <cfRule type="cellIs" dxfId="3425" priority="11" stopIfTrue="1" operator="equal">
      <formula>"N/A"</formula>
    </cfRule>
  </conditionalFormatting>
  <conditionalFormatting sqref="ED10:ED11">
    <cfRule type="cellIs" dxfId="3424" priority="9" operator="equal">
      <formula>"MET"</formula>
    </cfRule>
  </conditionalFormatting>
  <conditionalFormatting sqref="EM10:EM21">
    <cfRule type="cellIs" dxfId="3423" priority="7" stopIfTrue="1" operator="equal">
      <formula>"Not Met"</formula>
    </cfRule>
    <cfRule type="cellIs" dxfId="3422" priority="8" stopIfTrue="1" operator="equal">
      <formula>"N/A"</formula>
    </cfRule>
  </conditionalFormatting>
  <conditionalFormatting sqref="EM11:EM21">
    <cfRule type="expression" dxfId="3421" priority="6" stopIfTrue="1">
      <formula>AND(EM$10&lt;&gt;"",EM11="")</formula>
    </cfRule>
  </conditionalFormatting>
  <conditionalFormatting sqref="EM10:EM22">
    <cfRule type="cellIs" dxfId="3420" priority="4" operator="equal">
      <formula>"MET"</formula>
    </cfRule>
  </conditionalFormatting>
  <dataValidations count="3">
    <dataValidation type="list" allowBlank="1" showInputMessage="1" showErrorMessage="1" sqref="C10:C21 AG10:AG21 CO10:CO21 W10:W21 EC10:EC21 CY10:CY21 DI10:DI21 BU10:BU21 BA10:BA21 AQ10:AQ21 DS10:DS21 M10:M21 CE10:CE21 BK10:BK21 EM10:EM21" xr:uid="{00000000-0002-0000-0900-000000000000}">
      <formula1>"Met, Not Met, N/A"</formula1>
    </dataValidation>
    <dataValidation type="list" allowBlank="1" showInputMessage="1" showErrorMessage="1" sqref="C8:EV8" xr:uid="{00000000-0002-0000-0900-000001000000}">
      <formula1>"YES, NO"</formula1>
    </dataValidation>
    <dataValidation type="list" allowBlank="1" showInputMessage="1" showErrorMessage="1" sqref="M5 W5 AG5 AQ5 BA5 BK5 BU5 EM5 CE5 CY5 DI5 DS5 CO5 C5 EC5" xr:uid="{00000000-0002-0000-0900-000002000000}">
      <formula1>CASAWORKS</formula1>
    </dataValidation>
  </dataValidations>
  <printOptions horizontalCentered="1"/>
  <pageMargins left="0.2" right="0.2" top="0.3" bottom="0.25" header="0.25" footer="0"/>
  <pageSetup paperSize="5" scale="75" orientation="landscape" r:id="rId2"/>
  <headerFooter alignWithMargins="0">
    <oddFooter>&amp;L&amp;8&amp;K000000NC SAPTBG Funds CASAWORKS for Families Residential Initiative Program Monitoring&amp;R&amp;8&amp;K000000&amp;P</oddFooter>
  </headerFooter>
  <ignoredErrors>
    <ignoredError sqref="C24 C26 C28" formulaRange="1"/>
  </ignoredError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8" tint="-0.249977111117893"/>
  </sheetPr>
  <dimension ref="A1:GT53"/>
  <sheetViews>
    <sheetView zoomScaleNormal="100" zoomScaleSheetLayoutView="50" workbookViewId="0">
      <pane xSplit="2" ySplit="11" topLeftCell="C12"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7" customWidth="1"/>
    <col min="2" max="2" width="75.7109375" style="61" customWidth="1"/>
    <col min="3" max="152" width="7.7109375" style="62" customWidth="1"/>
    <col min="153" max="157" width="7.7109375" style="63" customWidth="1"/>
    <col min="158" max="16384" width="8.85546875" style="3"/>
  </cols>
  <sheetData>
    <row r="1" spans="1:157" ht="36" customHeight="1">
      <c r="A1" s="90"/>
      <c r="B1" s="91"/>
      <c r="C1" s="223" t="s">
        <v>351</v>
      </c>
      <c r="D1" s="222"/>
      <c r="E1" s="222"/>
      <c r="F1" s="222"/>
      <c r="G1" s="222"/>
      <c r="H1" s="222"/>
      <c r="I1" s="222"/>
      <c r="J1" s="222"/>
      <c r="K1" s="222"/>
      <c r="L1" s="272"/>
      <c r="M1" s="223" t="s">
        <v>351</v>
      </c>
      <c r="N1" s="222"/>
      <c r="O1" s="222"/>
      <c r="P1" s="222"/>
      <c r="Q1" s="222"/>
      <c r="R1" s="222"/>
      <c r="S1" s="222"/>
      <c r="T1" s="222"/>
      <c r="U1" s="222"/>
      <c r="V1" s="272"/>
      <c r="W1" s="223" t="s">
        <v>351</v>
      </c>
      <c r="X1" s="222"/>
      <c r="Y1" s="222"/>
      <c r="Z1" s="222"/>
      <c r="AA1" s="222"/>
      <c r="AB1" s="222"/>
      <c r="AC1" s="222"/>
      <c r="AD1" s="222"/>
      <c r="AE1" s="222"/>
      <c r="AF1" s="272"/>
      <c r="AG1" s="223" t="s">
        <v>351</v>
      </c>
      <c r="AH1" s="222"/>
      <c r="AI1" s="222"/>
      <c r="AJ1" s="222"/>
      <c r="AK1" s="222"/>
      <c r="AL1" s="222"/>
      <c r="AM1" s="222"/>
      <c r="AN1" s="222"/>
      <c r="AO1" s="222"/>
      <c r="AP1" s="272"/>
      <c r="AQ1" s="223" t="s">
        <v>351</v>
      </c>
      <c r="AR1" s="222"/>
      <c r="AS1" s="222"/>
      <c r="AT1" s="222"/>
      <c r="AU1" s="222"/>
      <c r="AV1" s="222"/>
      <c r="AW1" s="222"/>
      <c r="AX1" s="222"/>
      <c r="AY1" s="222"/>
      <c r="AZ1" s="272"/>
      <c r="BA1" s="223" t="s">
        <v>351</v>
      </c>
      <c r="BB1" s="222"/>
      <c r="BC1" s="222"/>
      <c r="BD1" s="222"/>
      <c r="BE1" s="222"/>
      <c r="BF1" s="222"/>
      <c r="BG1" s="222"/>
      <c r="BH1" s="222"/>
      <c r="BI1" s="222"/>
      <c r="BJ1" s="272"/>
      <c r="BK1" s="223" t="s">
        <v>351</v>
      </c>
      <c r="BL1" s="222"/>
      <c r="BM1" s="222"/>
      <c r="BN1" s="222"/>
      <c r="BO1" s="222"/>
      <c r="BP1" s="222"/>
      <c r="BQ1" s="222"/>
      <c r="BR1" s="222"/>
      <c r="BS1" s="222"/>
      <c r="BT1" s="272"/>
      <c r="BU1" s="223" t="s">
        <v>351</v>
      </c>
      <c r="BV1" s="222"/>
      <c r="BW1" s="222"/>
      <c r="BX1" s="222"/>
      <c r="BY1" s="222"/>
      <c r="BZ1" s="222"/>
      <c r="CA1" s="222"/>
      <c r="CB1" s="222"/>
      <c r="CC1" s="222"/>
      <c r="CD1" s="272"/>
      <c r="CE1" s="223" t="s">
        <v>351</v>
      </c>
      <c r="CF1" s="222"/>
      <c r="CG1" s="222"/>
      <c r="CH1" s="222"/>
      <c r="CI1" s="222"/>
      <c r="CJ1" s="222"/>
      <c r="CK1" s="222"/>
      <c r="CL1" s="222"/>
      <c r="CM1" s="222"/>
      <c r="CN1" s="272"/>
      <c r="CO1" s="223" t="s">
        <v>351</v>
      </c>
      <c r="CP1" s="222"/>
      <c r="CQ1" s="222"/>
      <c r="CR1" s="222"/>
      <c r="CS1" s="222"/>
      <c r="CT1" s="222"/>
      <c r="CU1" s="222"/>
      <c r="CV1" s="222"/>
      <c r="CW1" s="222"/>
      <c r="CX1" s="272"/>
      <c r="CY1" s="223" t="s">
        <v>351</v>
      </c>
      <c r="CZ1" s="222"/>
      <c r="DA1" s="222"/>
      <c r="DB1" s="222"/>
      <c r="DC1" s="222"/>
      <c r="DD1" s="222"/>
      <c r="DE1" s="222"/>
      <c r="DF1" s="222"/>
      <c r="DG1" s="222"/>
      <c r="DH1" s="272"/>
      <c r="DI1" s="223" t="s">
        <v>351</v>
      </c>
      <c r="DJ1" s="222"/>
      <c r="DK1" s="222"/>
      <c r="DL1" s="222"/>
      <c r="DM1" s="222"/>
      <c r="DN1" s="222"/>
      <c r="DO1" s="222"/>
      <c r="DP1" s="222"/>
      <c r="DQ1" s="222"/>
      <c r="DR1" s="272"/>
      <c r="DS1" s="223" t="s">
        <v>351</v>
      </c>
      <c r="DT1" s="222"/>
      <c r="DU1" s="222"/>
      <c r="DV1" s="222"/>
      <c r="DW1" s="222"/>
      <c r="DX1" s="222"/>
      <c r="DY1" s="222"/>
      <c r="DZ1" s="222"/>
      <c r="EA1" s="222"/>
      <c r="EB1" s="272"/>
      <c r="EC1" s="223" t="s">
        <v>351</v>
      </c>
      <c r="ED1" s="222"/>
      <c r="EE1" s="222"/>
      <c r="EF1" s="222"/>
      <c r="EG1" s="222"/>
      <c r="EH1" s="222"/>
      <c r="EI1" s="222"/>
      <c r="EJ1" s="222"/>
      <c r="EK1" s="222"/>
      <c r="EL1" s="272"/>
      <c r="EM1" s="223" t="s">
        <v>351</v>
      </c>
      <c r="EN1" s="222"/>
      <c r="EO1" s="222"/>
      <c r="EP1" s="222"/>
      <c r="EQ1" s="222"/>
      <c r="ER1" s="222"/>
      <c r="ES1" s="222"/>
      <c r="ET1" s="222"/>
      <c r="EU1" s="222"/>
      <c r="EV1" s="272"/>
      <c r="EW1" s="281"/>
      <c r="EX1" s="281"/>
      <c r="EY1" s="281"/>
      <c r="EZ1" s="281"/>
      <c r="FA1" s="282"/>
    </row>
    <row r="2" spans="1:157"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93"/>
      <c r="EX2" s="93"/>
      <c r="EY2" s="93"/>
      <c r="EZ2" s="93"/>
      <c r="FA2" s="101"/>
    </row>
    <row r="3" spans="1:157" ht="36"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845"/>
      <c r="Y3" s="845"/>
      <c r="Z3" s="845"/>
      <c r="AA3" s="845"/>
      <c r="AB3" s="845"/>
      <c r="AC3" s="845"/>
      <c r="AD3" s="845"/>
      <c r="AE3" s="845"/>
      <c r="AF3" s="846"/>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845"/>
      <c r="AS3" s="845"/>
      <c r="AT3" s="845"/>
      <c r="AU3" s="845"/>
      <c r="AV3" s="845"/>
      <c r="AW3" s="845"/>
      <c r="AX3" s="845"/>
      <c r="AY3" s="845"/>
      <c r="AZ3" s="846"/>
      <c r="BA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845"/>
      <c r="BC3" s="845"/>
      <c r="BD3" s="845"/>
      <c r="BE3" s="845"/>
      <c r="BF3" s="845"/>
      <c r="BG3" s="845"/>
      <c r="BH3" s="845"/>
      <c r="BI3" s="845"/>
      <c r="BJ3" s="846"/>
      <c r="BK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845"/>
      <c r="BM3" s="845"/>
      <c r="BN3" s="845"/>
      <c r="BO3" s="845"/>
      <c r="BP3" s="845"/>
      <c r="BQ3" s="845"/>
      <c r="BR3" s="845"/>
      <c r="BS3" s="845"/>
      <c r="BT3" s="846"/>
      <c r="BU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845"/>
      <c r="BW3" s="845"/>
      <c r="BX3" s="845"/>
      <c r="BY3" s="845"/>
      <c r="BZ3" s="845"/>
      <c r="CA3" s="845"/>
      <c r="CB3" s="845"/>
      <c r="CC3" s="845"/>
      <c r="CD3" s="846"/>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845"/>
      <c r="CQ3" s="845"/>
      <c r="CR3" s="845"/>
      <c r="CS3" s="845"/>
      <c r="CT3" s="845"/>
      <c r="CU3" s="845"/>
      <c r="CV3" s="845"/>
      <c r="CW3" s="845"/>
      <c r="CX3" s="846"/>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845"/>
      <c r="DK3" s="845"/>
      <c r="DL3" s="845"/>
      <c r="DM3" s="845"/>
      <c r="DN3" s="845"/>
      <c r="DO3" s="845"/>
      <c r="DP3" s="845"/>
      <c r="DQ3" s="845"/>
      <c r="DR3" s="846"/>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845"/>
      <c r="EE3" s="845"/>
      <c r="EF3" s="845"/>
      <c r="EG3" s="845"/>
      <c r="EH3" s="845"/>
      <c r="EI3" s="845"/>
      <c r="EJ3" s="845"/>
      <c r="EK3" s="845"/>
      <c r="EL3" s="846"/>
      <c r="EM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845"/>
      <c r="EO3" s="845"/>
      <c r="EP3" s="845"/>
      <c r="EQ3" s="845"/>
      <c r="ER3" s="845"/>
      <c r="ES3" s="845"/>
      <c r="ET3" s="845"/>
      <c r="EU3" s="845"/>
      <c r="EV3" s="846"/>
      <c r="EW3" s="249"/>
      <c r="EX3" s="249"/>
      <c r="EY3" s="249"/>
      <c r="EZ3" s="249"/>
      <c r="FA3" s="250"/>
    </row>
    <row r="4" spans="1:157"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97"/>
      <c r="EX4" s="102"/>
      <c r="EY4" s="102"/>
      <c r="EZ4" s="102"/>
      <c r="FA4" s="103"/>
    </row>
    <row r="5" spans="1:157" s="479" customFormat="1" ht="15" customHeight="1">
      <c r="A5" s="478"/>
      <c r="B5" s="488" t="s">
        <v>3</v>
      </c>
      <c r="C5" s="890"/>
      <c r="D5" s="891"/>
      <c r="E5" s="891"/>
      <c r="F5" s="891"/>
      <c r="G5" s="891"/>
      <c r="H5" s="891"/>
      <c r="I5" s="891"/>
      <c r="J5" s="891"/>
      <c r="K5" s="891"/>
      <c r="L5" s="892"/>
      <c r="M5" s="890"/>
      <c r="N5" s="891"/>
      <c r="O5" s="891"/>
      <c r="P5" s="891"/>
      <c r="Q5" s="891"/>
      <c r="R5" s="891"/>
      <c r="S5" s="891"/>
      <c r="T5" s="891"/>
      <c r="U5" s="891"/>
      <c r="V5" s="892"/>
      <c r="W5" s="890"/>
      <c r="X5" s="891"/>
      <c r="Y5" s="891"/>
      <c r="Z5" s="891"/>
      <c r="AA5" s="891"/>
      <c r="AB5" s="891"/>
      <c r="AC5" s="891"/>
      <c r="AD5" s="891"/>
      <c r="AE5" s="891"/>
      <c r="AF5" s="892"/>
      <c r="AG5" s="890"/>
      <c r="AH5" s="891"/>
      <c r="AI5" s="891"/>
      <c r="AJ5" s="891"/>
      <c r="AK5" s="891"/>
      <c r="AL5" s="891"/>
      <c r="AM5" s="891"/>
      <c r="AN5" s="891"/>
      <c r="AO5" s="891"/>
      <c r="AP5" s="892"/>
      <c r="AQ5" s="890"/>
      <c r="AR5" s="891"/>
      <c r="AS5" s="891"/>
      <c r="AT5" s="891"/>
      <c r="AU5" s="891"/>
      <c r="AV5" s="891"/>
      <c r="AW5" s="891"/>
      <c r="AX5" s="891"/>
      <c r="AY5" s="891"/>
      <c r="AZ5" s="892"/>
      <c r="BA5" s="890"/>
      <c r="BB5" s="891"/>
      <c r="BC5" s="891"/>
      <c r="BD5" s="891"/>
      <c r="BE5" s="891"/>
      <c r="BF5" s="891"/>
      <c r="BG5" s="891"/>
      <c r="BH5" s="891"/>
      <c r="BI5" s="891"/>
      <c r="BJ5" s="892"/>
      <c r="BK5" s="890"/>
      <c r="BL5" s="891"/>
      <c r="BM5" s="891"/>
      <c r="BN5" s="891"/>
      <c r="BO5" s="891"/>
      <c r="BP5" s="891"/>
      <c r="BQ5" s="891"/>
      <c r="BR5" s="891"/>
      <c r="BS5" s="891"/>
      <c r="BT5" s="892"/>
      <c r="BU5" s="890"/>
      <c r="BV5" s="891"/>
      <c r="BW5" s="891"/>
      <c r="BX5" s="891"/>
      <c r="BY5" s="891"/>
      <c r="BZ5" s="891"/>
      <c r="CA5" s="891"/>
      <c r="CB5" s="891"/>
      <c r="CC5" s="891"/>
      <c r="CD5" s="892"/>
      <c r="CE5" s="890"/>
      <c r="CF5" s="891"/>
      <c r="CG5" s="891"/>
      <c r="CH5" s="891"/>
      <c r="CI5" s="891"/>
      <c r="CJ5" s="891"/>
      <c r="CK5" s="891"/>
      <c r="CL5" s="891"/>
      <c r="CM5" s="891"/>
      <c r="CN5" s="892"/>
      <c r="CO5" s="890"/>
      <c r="CP5" s="891"/>
      <c r="CQ5" s="891"/>
      <c r="CR5" s="891"/>
      <c r="CS5" s="891"/>
      <c r="CT5" s="891"/>
      <c r="CU5" s="891"/>
      <c r="CV5" s="891"/>
      <c r="CW5" s="891"/>
      <c r="CX5" s="892"/>
      <c r="CY5" s="890"/>
      <c r="CZ5" s="891"/>
      <c r="DA5" s="891"/>
      <c r="DB5" s="891"/>
      <c r="DC5" s="891"/>
      <c r="DD5" s="891"/>
      <c r="DE5" s="891"/>
      <c r="DF5" s="891"/>
      <c r="DG5" s="891"/>
      <c r="DH5" s="892"/>
      <c r="DI5" s="890"/>
      <c r="DJ5" s="891"/>
      <c r="DK5" s="891"/>
      <c r="DL5" s="891"/>
      <c r="DM5" s="891"/>
      <c r="DN5" s="891"/>
      <c r="DO5" s="891"/>
      <c r="DP5" s="891"/>
      <c r="DQ5" s="891"/>
      <c r="DR5" s="892"/>
      <c r="DS5" s="890"/>
      <c r="DT5" s="891"/>
      <c r="DU5" s="891"/>
      <c r="DV5" s="891"/>
      <c r="DW5" s="891"/>
      <c r="DX5" s="891"/>
      <c r="DY5" s="891"/>
      <c r="DZ5" s="891"/>
      <c r="EA5" s="891"/>
      <c r="EB5" s="892"/>
      <c r="EC5" s="890"/>
      <c r="ED5" s="891"/>
      <c r="EE5" s="891"/>
      <c r="EF5" s="891"/>
      <c r="EG5" s="891"/>
      <c r="EH5" s="891"/>
      <c r="EI5" s="891"/>
      <c r="EJ5" s="891"/>
      <c r="EK5" s="891"/>
      <c r="EL5" s="892"/>
      <c r="EM5" s="890"/>
      <c r="EN5" s="891"/>
      <c r="EO5" s="891"/>
      <c r="EP5" s="891"/>
      <c r="EQ5" s="891"/>
      <c r="ER5" s="891"/>
      <c r="ES5" s="891"/>
      <c r="ET5" s="891"/>
      <c r="EU5" s="891"/>
      <c r="EV5" s="892"/>
      <c r="EW5" s="472"/>
      <c r="EX5" s="473"/>
      <c r="EY5" s="473"/>
      <c r="EZ5" s="473"/>
      <c r="FA5" s="474"/>
    </row>
    <row r="6" spans="1:15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157" s="479" customFormat="1" ht="15" customHeight="1">
      <c r="A7" s="480"/>
      <c r="B7" s="489" t="s">
        <v>246</v>
      </c>
      <c r="C7" s="802"/>
      <c r="D7" s="803"/>
      <c r="E7" s="803"/>
      <c r="F7" s="803"/>
      <c r="G7" s="803"/>
      <c r="H7" s="803"/>
      <c r="I7" s="803"/>
      <c r="J7" s="803"/>
      <c r="K7" s="803"/>
      <c r="L7" s="804"/>
      <c r="M7" s="802"/>
      <c r="N7" s="803"/>
      <c r="O7" s="803"/>
      <c r="P7" s="803"/>
      <c r="Q7" s="803"/>
      <c r="R7" s="803"/>
      <c r="S7" s="803"/>
      <c r="T7" s="803"/>
      <c r="U7" s="803"/>
      <c r="V7" s="804"/>
      <c r="W7" s="802"/>
      <c r="X7" s="803"/>
      <c r="Y7" s="803"/>
      <c r="Z7" s="803"/>
      <c r="AA7" s="803"/>
      <c r="AB7" s="803"/>
      <c r="AC7" s="803"/>
      <c r="AD7" s="803"/>
      <c r="AE7" s="803"/>
      <c r="AF7" s="804"/>
      <c r="AG7" s="802"/>
      <c r="AH7" s="803"/>
      <c r="AI7" s="803"/>
      <c r="AJ7" s="803"/>
      <c r="AK7" s="803"/>
      <c r="AL7" s="803"/>
      <c r="AM7" s="803"/>
      <c r="AN7" s="803"/>
      <c r="AO7" s="803"/>
      <c r="AP7" s="804"/>
      <c r="AQ7" s="802"/>
      <c r="AR7" s="803"/>
      <c r="AS7" s="803"/>
      <c r="AT7" s="803"/>
      <c r="AU7" s="803"/>
      <c r="AV7" s="803"/>
      <c r="AW7" s="803"/>
      <c r="AX7" s="803"/>
      <c r="AY7" s="803"/>
      <c r="AZ7" s="804"/>
      <c r="BA7" s="802"/>
      <c r="BB7" s="803"/>
      <c r="BC7" s="803"/>
      <c r="BD7" s="803"/>
      <c r="BE7" s="803"/>
      <c r="BF7" s="803"/>
      <c r="BG7" s="803"/>
      <c r="BH7" s="803"/>
      <c r="BI7" s="803"/>
      <c r="BJ7" s="804"/>
      <c r="BK7" s="802"/>
      <c r="BL7" s="803"/>
      <c r="BM7" s="803"/>
      <c r="BN7" s="803"/>
      <c r="BO7" s="803"/>
      <c r="BP7" s="803"/>
      <c r="BQ7" s="803"/>
      <c r="BR7" s="803"/>
      <c r="BS7" s="803"/>
      <c r="BT7" s="804"/>
      <c r="BU7" s="802"/>
      <c r="BV7" s="803"/>
      <c r="BW7" s="803"/>
      <c r="BX7" s="803"/>
      <c r="BY7" s="803"/>
      <c r="BZ7" s="803"/>
      <c r="CA7" s="803"/>
      <c r="CB7" s="803"/>
      <c r="CC7" s="803"/>
      <c r="CD7" s="804"/>
      <c r="CE7" s="802"/>
      <c r="CF7" s="803"/>
      <c r="CG7" s="803"/>
      <c r="CH7" s="803"/>
      <c r="CI7" s="803"/>
      <c r="CJ7" s="803"/>
      <c r="CK7" s="803"/>
      <c r="CL7" s="803"/>
      <c r="CM7" s="803"/>
      <c r="CN7" s="804"/>
      <c r="CO7" s="802"/>
      <c r="CP7" s="803"/>
      <c r="CQ7" s="803"/>
      <c r="CR7" s="803"/>
      <c r="CS7" s="803"/>
      <c r="CT7" s="803"/>
      <c r="CU7" s="803"/>
      <c r="CV7" s="803"/>
      <c r="CW7" s="803"/>
      <c r="CX7" s="804"/>
      <c r="CY7" s="802"/>
      <c r="CZ7" s="803"/>
      <c r="DA7" s="803"/>
      <c r="DB7" s="803"/>
      <c r="DC7" s="803"/>
      <c r="DD7" s="803"/>
      <c r="DE7" s="803"/>
      <c r="DF7" s="803"/>
      <c r="DG7" s="803"/>
      <c r="DH7" s="804"/>
      <c r="DI7" s="802"/>
      <c r="DJ7" s="803"/>
      <c r="DK7" s="803"/>
      <c r="DL7" s="803"/>
      <c r="DM7" s="803"/>
      <c r="DN7" s="803"/>
      <c r="DO7" s="803"/>
      <c r="DP7" s="803"/>
      <c r="DQ7" s="803"/>
      <c r="DR7" s="804"/>
      <c r="DS7" s="802"/>
      <c r="DT7" s="803"/>
      <c r="DU7" s="803"/>
      <c r="DV7" s="803"/>
      <c r="DW7" s="803"/>
      <c r="DX7" s="803"/>
      <c r="DY7" s="803"/>
      <c r="DZ7" s="803"/>
      <c r="EA7" s="803"/>
      <c r="EB7" s="804"/>
      <c r="EC7" s="802"/>
      <c r="ED7" s="803"/>
      <c r="EE7" s="803"/>
      <c r="EF7" s="803"/>
      <c r="EG7" s="803"/>
      <c r="EH7" s="803"/>
      <c r="EI7" s="803"/>
      <c r="EJ7" s="803"/>
      <c r="EK7" s="803"/>
      <c r="EL7" s="804"/>
      <c r="EM7" s="802"/>
      <c r="EN7" s="803"/>
      <c r="EO7" s="803"/>
      <c r="EP7" s="803"/>
      <c r="EQ7" s="803"/>
      <c r="ER7" s="803"/>
      <c r="ES7" s="803"/>
      <c r="ET7" s="803"/>
      <c r="EU7" s="803"/>
      <c r="EV7" s="804"/>
      <c r="EW7" s="475"/>
      <c r="EX7" s="476"/>
      <c r="EY7" s="476"/>
      <c r="EZ7" s="476"/>
      <c r="FA7" s="477"/>
    </row>
    <row r="8" spans="1:157" s="495" customFormat="1" ht="15" customHeight="1">
      <c r="A8" s="514"/>
      <c r="B8" s="541" t="s">
        <v>60</v>
      </c>
      <c r="C8" s="504"/>
      <c r="D8" s="516"/>
      <c r="E8" s="516"/>
      <c r="F8" s="516"/>
      <c r="G8" s="516"/>
      <c r="H8" s="516"/>
      <c r="I8" s="516"/>
      <c r="J8" s="516"/>
      <c r="K8" s="516"/>
      <c r="L8" s="505"/>
      <c r="M8" s="504"/>
      <c r="N8" s="516"/>
      <c r="O8" s="516"/>
      <c r="P8" s="516"/>
      <c r="Q8" s="516"/>
      <c r="R8" s="516"/>
      <c r="S8" s="516"/>
      <c r="T8" s="516"/>
      <c r="U8" s="516"/>
      <c r="V8" s="505"/>
      <c r="W8" s="504"/>
      <c r="X8" s="516"/>
      <c r="Y8" s="516"/>
      <c r="Z8" s="516"/>
      <c r="AA8" s="516"/>
      <c r="AB8" s="516"/>
      <c r="AC8" s="516"/>
      <c r="AD8" s="516"/>
      <c r="AE8" s="516"/>
      <c r="AF8" s="505"/>
      <c r="AG8" s="504"/>
      <c r="AH8" s="516"/>
      <c r="AI8" s="516"/>
      <c r="AJ8" s="516"/>
      <c r="AK8" s="516"/>
      <c r="AL8" s="516"/>
      <c r="AM8" s="516"/>
      <c r="AN8" s="516"/>
      <c r="AO8" s="516"/>
      <c r="AP8" s="505"/>
      <c r="AQ8" s="504"/>
      <c r="AR8" s="516"/>
      <c r="AS8" s="516"/>
      <c r="AT8" s="516"/>
      <c r="AU8" s="516"/>
      <c r="AV8" s="516"/>
      <c r="AW8" s="516"/>
      <c r="AX8" s="516"/>
      <c r="AY8" s="516"/>
      <c r="AZ8" s="505"/>
      <c r="BA8" s="504"/>
      <c r="BB8" s="516"/>
      <c r="BC8" s="516"/>
      <c r="BD8" s="516"/>
      <c r="BE8" s="516"/>
      <c r="BF8" s="516"/>
      <c r="BG8" s="516"/>
      <c r="BH8" s="516"/>
      <c r="BI8" s="516"/>
      <c r="BJ8" s="505"/>
      <c r="BK8" s="504"/>
      <c r="BL8" s="516"/>
      <c r="BM8" s="516"/>
      <c r="BN8" s="516"/>
      <c r="BO8" s="516"/>
      <c r="BP8" s="516"/>
      <c r="BQ8" s="516"/>
      <c r="BR8" s="516"/>
      <c r="BS8" s="516"/>
      <c r="BT8" s="505"/>
      <c r="BU8" s="504"/>
      <c r="BV8" s="516"/>
      <c r="BW8" s="516"/>
      <c r="BX8" s="516"/>
      <c r="BY8" s="516"/>
      <c r="BZ8" s="516"/>
      <c r="CA8" s="516"/>
      <c r="CB8" s="516"/>
      <c r="CC8" s="516"/>
      <c r="CD8" s="505"/>
      <c r="CE8" s="504"/>
      <c r="CF8" s="516"/>
      <c r="CG8" s="516"/>
      <c r="CH8" s="516"/>
      <c r="CI8" s="516"/>
      <c r="CJ8" s="516"/>
      <c r="CK8" s="516"/>
      <c r="CL8" s="516"/>
      <c r="CM8" s="516"/>
      <c r="CN8" s="505"/>
      <c r="CO8" s="504"/>
      <c r="CP8" s="516"/>
      <c r="CQ8" s="516"/>
      <c r="CR8" s="516"/>
      <c r="CS8" s="516"/>
      <c r="CT8" s="516"/>
      <c r="CU8" s="516"/>
      <c r="CV8" s="516"/>
      <c r="CW8" s="516"/>
      <c r="CX8" s="505"/>
      <c r="CY8" s="504"/>
      <c r="CZ8" s="516"/>
      <c r="DA8" s="516"/>
      <c r="DB8" s="516"/>
      <c r="DC8" s="516"/>
      <c r="DD8" s="516"/>
      <c r="DE8" s="516"/>
      <c r="DF8" s="516"/>
      <c r="DG8" s="516"/>
      <c r="DH8" s="505"/>
      <c r="DI8" s="504"/>
      <c r="DJ8" s="516"/>
      <c r="DK8" s="516"/>
      <c r="DL8" s="516"/>
      <c r="DM8" s="516"/>
      <c r="DN8" s="516"/>
      <c r="DO8" s="516"/>
      <c r="DP8" s="516"/>
      <c r="DQ8" s="516"/>
      <c r="DR8" s="505"/>
      <c r="DS8" s="504"/>
      <c r="DT8" s="516"/>
      <c r="DU8" s="516"/>
      <c r="DV8" s="516"/>
      <c r="DW8" s="516"/>
      <c r="DX8" s="516"/>
      <c r="DY8" s="516"/>
      <c r="DZ8" s="516"/>
      <c r="EA8" s="516"/>
      <c r="EB8" s="505"/>
      <c r="EC8" s="504"/>
      <c r="ED8" s="516"/>
      <c r="EE8" s="516"/>
      <c r="EF8" s="516"/>
      <c r="EG8" s="516"/>
      <c r="EH8" s="516"/>
      <c r="EI8" s="516"/>
      <c r="EJ8" s="516"/>
      <c r="EK8" s="516"/>
      <c r="EL8" s="505"/>
      <c r="EM8" s="504"/>
      <c r="EN8" s="516"/>
      <c r="EO8" s="516"/>
      <c r="EP8" s="516"/>
      <c r="EQ8" s="516"/>
      <c r="ER8" s="516"/>
      <c r="ES8" s="516"/>
      <c r="ET8" s="516"/>
      <c r="EU8" s="516"/>
      <c r="EV8" s="505"/>
      <c r="EW8" s="492"/>
      <c r="EX8" s="493"/>
      <c r="EY8" s="493"/>
      <c r="EZ8" s="493"/>
      <c r="FA8" s="494"/>
    </row>
    <row r="9" spans="1:157" s="479" customFormat="1" ht="15" customHeight="1">
      <c r="A9" s="506"/>
      <c r="B9" s="540" t="s">
        <v>62</v>
      </c>
      <c r="C9" s="475"/>
      <c r="D9" s="556"/>
      <c r="E9" s="556"/>
      <c r="F9" s="556"/>
      <c r="G9" s="556"/>
      <c r="H9" s="556"/>
      <c r="I9" s="556"/>
      <c r="J9" s="556"/>
      <c r="K9" s="556"/>
      <c r="L9" s="477"/>
      <c r="M9" s="475"/>
      <c r="N9" s="556"/>
      <c r="O9" s="556"/>
      <c r="P9" s="556"/>
      <c r="Q9" s="556"/>
      <c r="R9" s="556"/>
      <c r="S9" s="556"/>
      <c r="T9" s="556"/>
      <c r="U9" s="556"/>
      <c r="V9" s="477"/>
      <c r="W9" s="475"/>
      <c r="X9" s="556"/>
      <c r="Y9" s="556"/>
      <c r="Z9" s="556"/>
      <c r="AA9" s="556"/>
      <c r="AB9" s="556"/>
      <c r="AC9" s="556"/>
      <c r="AD9" s="556"/>
      <c r="AE9" s="556"/>
      <c r="AF9" s="477"/>
      <c r="AG9" s="475"/>
      <c r="AH9" s="556"/>
      <c r="AI9" s="556"/>
      <c r="AJ9" s="556"/>
      <c r="AK9" s="556"/>
      <c r="AL9" s="556"/>
      <c r="AM9" s="556"/>
      <c r="AN9" s="556"/>
      <c r="AO9" s="556"/>
      <c r="AP9" s="477"/>
      <c r="AQ9" s="475"/>
      <c r="AR9" s="556"/>
      <c r="AS9" s="556"/>
      <c r="AT9" s="556"/>
      <c r="AU9" s="556"/>
      <c r="AV9" s="556"/>
      <c r="AW9" s="556"/>
      <c r="AX9" s="556"/>
      <c r="AY9" s="556"/>
      <c r="AZ9" s="477"/>
      <c r="BA9" s="475"/>
      <c r="BB9" s="556"/>
      <c r="BC9" s="556"/>
      <c r="BD9" s="556"/>
      <c r="BE9" s="556"/>
      <c r="BF9" s="556"/>
      <c r="BG9" s="556"/>
      <c r="BH9" s="556"/>
      <c r="BI9" s="556"/>
      <c r="BJ9" s="477"/>
      <c r="BK9" s="475"/>
      <c r="BL9" s="556"/>
      <c r="BM9" s="556"/>
      <c r="BN9" s="556"/>
      <c r="BO9" s="556"/>
      <c r="BP9" s="556"/>
      <c r="BQ9" s="556"/>
      <c r="BR9" s="556"/>
      <c r="BS9" s="556"/>
      <c r="BT9" s="477"/>
      <c r="BU9" s="475"/>
      <c r="BV9" s="556"/>
      <c r="BW9" s="556"/>
      <c r="BX9" s="556"/>
      <c r="BY9" s="556"/>
      <c r="BZ9" s="556"/>
      <c r="CA9" s="556"/>
      <c r="CB9" s="556"/>
      <c r="CC9" s="556"/>
      <c r="CD9" s="477"/>
      <c r="CE9" s="475"/>
      <c r="CF9" s="556"/>
      <c r="CG9" s="556"/>
      <c r="CH9" s="556"/>
      <c r="CI9" s="556"/>
      <c r="CJ9" s="556"/>
      <c r="CK9" s="556"/>
      <c r="CL9" s="556"/>
      <c r="CM9" s="556"/>
      <c r="CN9" s="477"/>
      <c r="CO9" s="475"/>
      <c r="CP9" s="556"/>
      <c r="CQ9" s="556"/>
      <c r="CR9" s="556"/>
      <c r="CS9" s="556"/>
      <c r="CT9" s="556"/>
      <c r="CU9" s="556"/>
      <c r="CV9" s="556"/>
      <c r="CW9" s="556"/>
      <c r="CX9" s="477"/>
      <c r="CY9" s="475"/>
      <c r="CZ9" s="556"/>
      <c r="DA9" s="556"/>
      <c r="DB9" s="556"/>
      <c r="DC9" s="556"/>
      <c r="DD9" s="556"/>
      <c r="DE9" s="556"/>
      <c r="DF9" s="556"/>
      <c r="DG9" s="556"/>
      <c r="DH9" s="477"/>
      <c r="DI9" s="475"/>
      <c r="DJ9" s="556"/>
      <c r="DK9" s="556"/>
      <c r="DL9" s="556"/>
      <c r="DM9" s="556"/>
      <c r="DN9" s="556"/>
      <c r="DO9" s="556"/>
      <c r="DP9" s="556"/>
      <c r="DQ9" s="556"/>
      <c r="DR9" s="477"/>
      <c r="DS9" s="475"/>
      <c r="DT9" s="556"/>
      <c r="DU9" s="556"/>
      <c r="DV9" s="556"/>
      <c r="DW9" s="556"/>
      <c r="DX9" s="556"/>
      <c r="DY9" s="556"/>
      <c r="DZ9" s="556"/>
      <c r="EA9" s="556"/>
      <c r="EB9" s="477"/>
      <c r="EC9" s="475"/>
      <c r="ED9" s="556"/>
      <c r="EE9" s="556"/>
      <c r="EF9" s="556"/>
      <c r="EG9" s="556"/>
      <c r="EH9" s="556"/>
      <c r="EI9" s="556"/>
      <c r="EJ9" s="556"/>
      <c r="EK9" s="556"/>
      <c r="EL9" s="477"/>
      <c r="EM9" s="475"/>
      <c r="EN9" s="556"/>
      <c r="EO9" s="556"/>
      <c r="EP9" s="556"/>
      <c r="EQ9" s="556"/>
      <c r="ER9" s="556"/>
      <c r="ES9" s="556"/>
      <c r="ET9" s="556"/>
      <c r="EU9" s="556"/>
      <c r="EV9" s="477"/>
      <c r="EW9" s="475"/>
      <c r="EX9" s="476"/>
      <c r="EY9" s="476"/>
      <c r="EZ9" s="476"/>
      <c r="FA9" s="477"/>
    </row>
    <row r="10" spans="1:157" s="479" customFormat="1" ht="15" customHeight="1" thickBot="1">
      <c r="A10" s="487"/>
      <c r="B10" s="558" t="s">
        <v>555</v>
      </c>
      <c r="C10" s="537"/>
      <c r="D10" s="538"/>
      <c r="E10" s="538"/>
      <c r="F10" s="538"/>
      <c r="G10" s="538"/>
      <c r="H10" s="538"/>
      <c r="I10" s="538"/>
      <c r="J10" s="538"/>
      <c r="K10" s="538"/>
      <c r="L10" s="557"/>
      <c r="M10" s="537"/>
      <c r="N10" s="538"/>
      <c r="O10" s="538"/>
      <c r="P10" s="538"/>
      <c r="Q10" s="538"/>
      <c r="R10" s="538"/>
      <c r="S10" s="538"/>
      <c r="T10" s="538"/>
      <c r="U10" s="538"/>
      <c r="V10" s="557"/>
      <c r="W10" s="537"/>
      <c r="X10" s="538"/>
      <c r="Y10" s="538"/>
      <c r="Z10" s="538"/>
      <c r="AA10" s="538"/>
      <c r="AB10" s="538"/>
      <c r="AC10" s="538"/>
      <c r="AD10" s="538"/>
      <c r="AE10" s="538"/>
      <c r="AF10" s="557"/>
      <c r="AG10" s="537"/>
      <c r="AH10" s="538"/>
      <c r="AI10" s="538"/>
      <c r="AJ10" s="538"/>
      <c r="AK10" s="538"/>
      <c r="AL10" s="538"/>
      <c r="AM10" s="538"/>
      <c r="AN10" s="538"/>
      <c r="AO10" s="538"/>
      <c r="AP10" s="557"/>
      <c r="AQ10" s="537"/>
      <c r="AR10" s="538"/>
      <c r="AS10" s="538"/>
      <c r="AT10" s="538"/>
      <c r="AU10" s="538"/>
      <c r="AV10" s="538"/>
      <c r="AW10" s="538"/>
      <c r="AX10" s="538"/>
      <c r="AY10" s="538"/>
      <c r="AZ10" s="557"/>
      <c r="BA10" s="537"/>
      <c r="BB10" s="538"/>
      <c r="BC10" s="538"/>
      <c r="BD10" s="538"/>
      <c r="BE10" s="538"/>
      <c r="BF10" s="538"/>
      <c r="BG10" s="538"/>
      <c r="BH10" s="538"/>
      <c r="BI10" s="538"/>
      <c r="BJ10" s="557"/>
      <c r="BK10" s="537"/>
      <c r="BL10" s="538"/>
      <c r="BM10" s="538"/>
      <c r="BN10" s="538"/>
      <c r="BO10" s="538"/>
      <c r="BP10" s="538"/>
      <c r="BQ10" s="538"/>
      <c r="BR10" s="538"/>
      <c r="BS10" s="538"/>
      <c r="BT10" s="557"/>
      <c r="BU10" s="537"/>
      <c r="BV10" s="538"/>
      <c r="BW10" s="538"/>
      <c r="BX10" s="538"/>
      <c r="BY10" s="538"/>
      <c r="BZ10" s="538"/>
      <c r="CA10" s="538"/>
      <c r="CB10" s="538"/>
      <c r="CC10" s="538"/>
      <c r="CD10" s="557"/>
      <c r="CE10" s="537"/>
      <c r="CF10" s="538"/>
      <c r="CG10" s="538"/>
      <c r="CH10" s="538"/>
      <c r="CI10" s="538"/>
      <c r="CJ10" s="538"/>
      <c r="CK10" s="538"/>
      <c r="CL10" s="538"/>
      <c r="CM10" s="538"/>
      <c r="CN10" s="557"/>
      <c r="CO10" s="537"/>
      <c r="CP10" s="538"/>
      <c r="CQ10" s="538"/>
      <c r="CR10" s="538"/>
      <c r="CS10" s="538"/>
      <c r="CT10" s="538"/>
      <c r="CU10" s="538"/>
      <c r="CV10" s="538"/>
      <c r="CW10" s="538"/>
      <c r="CX10" s="557"/>
      <c r="CY10" s="537"/>
      <c r="CZ10" s="538"/>
      <c r="DA10" s="538"/>
      <c r="DB10" s="538"/>
      <c r="DC10" s="538"/>
      <c r="DD10" s="538"/>
      <c r="DE10" s="538"/>
      <c r="DF10" s="538"/>
      <c r="DG10" s="538"/>
      <c r="DH10" s="557"/>
      <c r="DI10" s="537"/>
      <c r="DJ10" s="538"/>
      <c r="DK10" s="538"/>
      <c r="DL10" s="538"/>
      <c r="DM10" s="538"/>
      <c r="DN10" s="538"/>
      <c r="DO10" s="538"/>
      <c r="DP10" s="538"/>
      <c r="DQ10" s="538"/>
      <c r="DR10" s="557"/>
      <c r="DS10" s="537"/>
      <c r="DT10" s="538"/>
      <c r="DU10" s="538"/>
      <c r="DV10" s="538"/>
      <c r="DW10" s="538"/>
      <c r="DX10" s="538"/>
      <c r="DY10" s="538"/>
      <c r="DZ10" s="538"/>
      <c r="EA10" s="538"/>
      <c r="EB10" s="557"/>
      <c r="EC10" s="537"/>
      <c r="ED10" s="538"/>
      <c r="EE10" s="538"/>
      <c r="EF10" s="538"/>
      <c r="EG10" s="538"/>
      <c r="EH10" s="538"/>
      <c r="EI10" s="538"/>
      <c r="EJ10" s="538"/>
      <c r="EK10" s="538"/>
      <c r="EL10" s="557"/>
      <c r="EM10" s="537"/>
      <c r="EN10" s="538"/>
      <c r="EO10" s="538"/>
      <c r="EP10" s="538"/>
      <c r="EQ10" s="538"/>
      <c r="ER10" s="538"/>
      <c r="ES10" s="538"/>
      <c r="ET10" s="538"/>
      <c r="EU10" s="538"/>
      <c r="EV10" s="557"/>
      <c r="EW10" s="635" t="s">
        <v>12</v>
      </c>
      <c r="EX10" s="639"/>
      <c r="EY10" s="639"/>
      <c r="EZ10" s="639"/>
      <c r="FA10" s="640"/>
    </row>
    <row r="11" spans="1:15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4">
        <v>1</v>
      </c>
      <c r="CZ11" s="25">
        <v>2</v>
      </c>
      <c r="DA11" s="25">
        <v>3</v>
      </c>
      <c r="DB11" s="25">
        <v>4</v>
      </c>
      <c r="DC11" s="25">
        <v>5</v>
      </c>
      <c r="DD11" s="25">
        <v>6</v>
      </c>
      <c r="DE11" s="25">
        <v>7</v>
      </c>
      <c r="DF11" s="25">
        <v>8</v>
      </c>
      <c r="DG11" s="25">
        <v>9</v>
      </c>
      <c r="DH11" s="27">
        <v>10</v>
      </c>
      <c r="DI11" s="24">
        <v>1</v>
      </c>
      <c r="DJ11" s="25">
        <v>2</v>
      </c>
      <c r="DK11" s="25">
        <v>3</v>
      </c>
      <c r="DL11" s="25">
        <v>4</v>
      </c>
      <c r="DM11" s="25">
        <v>5</v>
      </c>
      <c r="DN11" s="25">
        <v>6</v>
      </c>
      <c r="DO11" s="25">
        <v>7</v>
      </c>
      <c r="DP11" s="25">
        <v>8</v>
      </c>
      <c r="DQ11" s="25">
        <v>9</v>
      </c>
      <c r="DR11" s="27">
        <v>10</v>
      </c>
      <c r="DS11" s="24">
        <v>1</v>
      </c>
      <c r="DT11" s="25">
        <v>2</v>
      </c>
      <c r="DU11" s="25">
        <v>3</v>
      </c>
      <c r="DV11" s="25">
        <v>4</v>
      </c>
      <c r="DW11" s="25">
        <v>5</v>
      </c>
      <c r="DX11" s="25">
        <v>6</v>
      </c>
      <c r="DY11" s="25">
        <v>7</v>
      </c>
      <c r="DZ11" s="25">
        <v>8</v>
      </c>
      <c r="EA11" s="25">
        <v>9</v>
      </c>
      <c r="EB11" s="27">
        <v>10</v>
      </c>
      <c r="EC11" s="24">
        <v>1</v>
      </c>
      <c r="ED11" s="25">
        <v>2</v>
      </c>
      <c r="EE11" s="25">
        <v>3</v>
      </c>
      <c r="EF11" s="25">
        <v>4</v>
      </c>
      <c r="EG11" s="25">
        <v>5</v>
      </c>
      <c r="EH11" s="25">
        <v>6</v>
      </c>
      <c r="EI11" s="25">
        <v>7</v>
      </c>
      <c r="EJ11" s="25">
        <v>8</v>
      </c>
      <c r="EK11" s="25">
        <v>9</v>
      </c>
      <c r="EL11" s="27">
        <v>10</v>
      </c>
      <c r="EM11" s="24">
        <v>1</v>
      </c>
      <c r="EN11" s="25">
        <v>2</v>
      </c>
      <c r="EO11" s="25">
        <v>3</v>
      </c>
      <c r="EP11" s="25">
        <v>4</v>
      </c>
      <c r="EQ11" s="25">
        <v>5</v>
      </c>
      <c r="ER11" s="25">
        <v>6</v>
      </c>
      <c r="ES11" s="25">
        <v>7</v>
      </c>
      <c r="ET11" s="25">
        <v>8</v>
      </c>
      <c r="EU11" s="25">
        <v>9</v>
      </c>
      <c r="EV11" s="27">
        <v>10</v>
      </c>
      <c r="EW11" s="28" t="s">
        <v>15</v>
      </c>
      <c r="EX11" s="29" t="s">
        <v>16</v>
      </c>
      <c r="EY11" s="30" t="s">
        <v>17</v>
      </c>
      <c r="EZ11" s="31" t="s">
        <v>18</v>
      </c>
      <c r="FA11" s="32" t="s">
        <v>19</v>
      </c>
    </row>
    <row r="12" spans="1:157" s="35" customFormat="1" ht="36" customHeight="1">
      <c r="A12" s="654" t="s">
        <v>20</v>
      </c>
      <c r="B12" s="84" t="s">
        <v>207</v>
      </c>
      <c r="C12" s="449"/>
      <c r="D12" s="450"/>
      <c r="E12" s="450"/>
      <c r="F12" s="450"/>
      <c r="G12" s="450"/>
      <c r="H12" s="450"/>
      <c r="I12" s="450"/>
      <c r="J12" s="450"/>
      <c r="K12" s="450"/>
      <c r="L12" s="192"/>
      <c r="M12" s="449"/>
      <c r="N12" s="450"/>
      <c r="O12" s="450"/>
      <c r="P12" s="450"/>
      <c r="Q12" s="450"/>
      <c r="R12" s="450"/>
      <c r="S12" s="450"/>
      <c r="T12" s="450"/>
      <c r="U12" s="450"/>
      <c r="V12" s="192"/>
      <c r="W12" s="470"/>
      <c r="X12" s="570"/>
      <c r="Y12" s="570"/>
      <c r="Z12" s="570"/>
      <c r="AA12" s="570"/>
      <c r="AB12" s="570"/>
      <c r="AC12" s="570"/>
      <c r="AD12" s="570"/>
      <c r="AE12" s="570"/>
      <c r="AF12" s="661"/>
      <c r="AG12" s="470"/>
      <c r="AH12" s="570"/>
      <c r="AI12" s="570"/>
      <c r="AJ12" s="570"/>
      <c r="AK12" s="570"/>
      <c r="AL12" s="570"/>
      <c r="AM12" s="570"/>
      <c r="AN12" s="570"/>
      <c r="AO12" s="570"/>
      <c r="AP12" s="661"/>
      <c r="AQ12" s="470"/>
      <c r="AR12" s="570"/>
      <c r="AS12" s="570"/>
      <c r="AT12" s="570"/>
      <c r="AU12" s="570"/>
      <c r="AV12" s="570"/>
      <c r="AW12" s="570"/>
      <c r="AX12" s="570"/>
      <c r="AY12" s="570"/>
      <c r="AZ12" s="661"/>
      <c r="BA12" s="470"/>
      <c r="BB12" s="570"/>
      <c r="BC12" s="570"/>
      <c r="BD12" s="570"/>
      <c r="BE12" s="570"/>
      <c r="BF12" s="570"/>
      <c r="BG12" s="570"/>
      <c r="BH12" s="570"/>
      <c r="BI12" s="570"/>
      <c r="BJ12" s="661"/>
      <c r="BK12" s="470"/>
      <c r="BL12" s="570"/>
      <c r="BM12" s="570"/>
      <c r="BN12" s="570"/>
      <c r="BO12" s="570"/>
      <c r="BP12" s="570"/>
      <c r="BQ12" s="570"/>
      <c r="BR12" s="570"/>
      <c r="BS12" s="570"/>
      <c r="BT12" s="661"/>
      <c r="BU12" s="470"/>
      <c r="BV12" s="570"/>
      <c r="BW12" s="570"/>
      <c r="BX12" s="570"/>
      <c r="BY12" s="570"/>
      <c r="BZ12" s="570"/>
      <c r="CA12" s="570"/>
      <c r="CB12" s="570"/>
      <c r="CC12" s="570"/>
      <c r="CD12" s="661"/>
      <c r="CE12" s="470"/>
      <c r="CF12" s="570"/>
      <c r="CG12" s="570"/>
      <c r="CH12" s="570"/>
      <c r="CI12" s="570"/>
      <c r="CJ12" s="570"/>
      <c r="CK12" s="570"/>
      <c r="CL12" s="570"/>
      <c r="CM12" s="570"/>
      <c r="CN12" s="661"/>
      <c r="CO12" s="470"/>
      <c r="CP12" s="570"/>
      <c r="CQ12" s="570"/>
      <c r="CR12" s="570"/>
      <c r="CS12" s="570"/>
      <c r="CT12" s="570"/>
      <c r="CU12" s="570"/>
      <c r="CV12" s="570"/>
      <c r="CW12" s="570"/>
      <c r="CX12" s="661"/>
      <c r="CY12" s="470"/>
      <c r="CZ12" s="570"/>
      <c r="DA12" s="570"/>
      <c r="DB12" s="570"/>
      <c r="DC12" s="570"/>
      <c r="DD12" s="570"/>
      <c r="DE12" s="570"/>
      <c r="DF12" s="570"/>
      <c r="DG12" s="570"/>
      <c r="DH12" s="661"/>
      <c r="DI12" s="470"/>
      <c r="DJ12" s="570"/>
      <c r="DK12" s="570"/>
      <c r="DL12" s="570"/>
      <c r="DM12" s="570"/>
      <c r="DN12" s="570"/>
      <c r="DO12" s="570"/>
      <c r="DP12" s="570"/>
      <c r="DQ12" s="570"/>
      <c r="DR12" s="661"/>
      <c r="DS12" s="470"/>
      <c r="DT12" s="570"/>
      <c r="DU12" s="570"/>
      <c r="DV12" s="570"/>
      <c r="DW12" s="570"/>
      <c r="DX12" s="570"/>
      <c r="DY12" s="570"/>
      <c r="DZ12" s="570"/>
      <c r="EA12" s="570"/>
      <c r="EB12" s="661"/>
      <c r="EC12" s="470"/>
      <c r="ED12" s="570"/>
      <c r="EE12" s="570"/>
      <c r="EF12" s="570"/>
      <c r="EG12" s="570"/>
      <c r="EH12" s="570"/>
      <c r="EI12" s="570"/>
      <c r="EJ12" s="570"/>
      <c r="EK12" s="570"/>
      <c r="EL12" s="661"/>
      <c r="EM12" s="470"/>
      <c r="EN12" s="570"/>
      <c r="EO12" s="570"/>
      <c r="EP12" s="570"/>
      <c r="EQ12" s="570"/>
      <c r="ER12" s="570"/>
      <c r="ES12" s="570"/>
      <c r="ET12" s="570"/>
      <c r="EU12" s="570"/>
      <c r="EV12" s="661"/>
      <c r="EW12" s="283">
        <f t="shared" ref="EW12:EW19" si="0">COUNTIF(C12:EV12,"=Met")</f>
        <v>0</v>
      </c>
      <c r="EX12" s="284">
        <f t="shared" ref="EX12:EX19" si="1">IF(SUM(EW12,EY12)=0,0,EW12/SUM(EW12,EY12))</f>
        <v>0</v>
      </c>
      <c r="EY12" s="285">
        <f t="shared" ref="EY12:EY19" si="2">COUNTIF(C12:EV12,"=Not Met")</f>
        <v>0</v>
      </c>
      <c r="EZ12" s="284">
        <f t="shared" ref="EZ12:EZ19" si="3">IF(SUM(EW12,EY12)=0,0,EY12/SUM(EW12,EY12))</f>
        <v>0</v>
      </c>
      <c r="FA12" s="291">
        <f t="shared" ref="FA12:FA19" si="4">COUNTIF(C12:EV12,"=N/A")</f>
        <v>0</v>
      </c>
    </row>
    <row r="13" spans="1:157" s="35" customFormat="1" ht="27.75" customHeight="1">
      <c r="A13" s="655" t="s">
        <v>21</v>
      </c>
      <c r="B13" s="84" t="s">
        <v>200</v>
      </c>
      <c r="C13" s="188"/>
      <c r="D13" s="44"/>
      <c r="E13" s="44"/>
      <c r="F13" s="44"/>
      <c r="G13" s="44"/>
      <c r="H13" s="44"/>
      <c r="I13" s="44"/>
      <c r="J13" s="44"/>
      <c r="K13" s="44"/>
      <c r="L13" s="153"/>
      <c r="M13" s="188"/>
      <c r="N13" s="44"/>
      <c r="O13" s="44"/>
      <c r="P13" s="44"/>
      <c r="Q13" s="44"/>
      <c r="R13" s="44"/>
      <c r="S13" s="44"/>
      <c r="T13" s="44"/>
      <c r="U13" s="44"/>
      <c r="V13" s="153"/>
      <c r="W13" s="188"/>
      <c r="X13" s="44"/>
      <c r="Y13" s="44"/>
      <c r="Z13" s="44"/>
      <c r="AA13" s="44"/>
      <c r="AB13" s="44"/>
      <c r="AC13" s="44"/>
      <c r="AD13" s="44"/>
      <c r="AE13" s="44"/>
      <c r="AF13" s="153"/>
      <c r="AG13" s="188"/>
      <c r="AH13" s="44"/>
      <c r="AI13" s="44"/>
      <c r="AJ13" s="44"/>
      <c r="AK13" s="44"/>
      <c r="AL13" s="44"/>
      <c r="AM13" s="44"/>
      <c r="AN13" s="44"/>
      <c r="AO13" s="44"/>
      <c r="AP13" s="153"/>
      <c r="AQ13" s="188"/>
      <c r="AR13" s="44"/>
      <c r="AS13" s="44"/>
      <c r="AT13" s="44"/>
      <c r="AU13" s="44"/>
      <c r="AV13" s="44"/>
      <c r="AW13" s="44"/>
      <c r="AX13" s="44"/>
      <c r="AY13" s="44"/>
      <c r="AZ13" s="153"/>
      <c r="BA13" s="188"/>
      <c r="BB13" s="44"/>
      <c r="BC13" s="44"/>
      <c r="BD13" s="44"/>
      <c r="BE13" s="44"/>
      <c r="BF13" s="44"/>
      <c r="BG13" s="44"/>
      <c r="BH13" s="44"/>
      <c r="BI13" s="44"/>
      <c r="BJ13" s="153"/>
      <c r="BK13" s="188"/>
      <c r="BL13" s="44"/>
      <c r="BM13" s="44"/>
      <c r="BN13" s="44"/>
      <c r="BO13" s="44"/>
      <c r="BP13" s="44"/>
      <c r="BQ13" s="44"/>
      <c r="BR13" s="44"/>
      <c r="BS13" s="44"/>
      <c r="BT13" s="153"/>
      <c r="BU13" s="188"/>
      <c r="BV13" s="44"/>
      <c r="BW13" s="44"/>
      <c r="BX13" s="44"/>
      <c r="BY13" s="44"/>
      <c r="BZ13" s="44"/>
      <c r="CA13" s="44"/>
      <c r="CB13" s="44"/>
      <c r="CC13" s="44"/>
      <c r="CD13" s="153"/>
      <c r="CE13" s="188"/>
      <c r="CF13" s="44"/>
      <c r="CG13" s="44"/>
      <c r="CH13" s="44"/>
      <c r="CI13" s="44"/>
      <c r="CJ13" s="44"/>
      <c r="CK13" s="44"/>
      <c r="CL13" s="44"/>
      <c r="CM13" s="44"/>
      <c r="CN13" s="153"/>
      <c r="CO13" s="188"/>
      <c r="CP13" s="44"/>
      <c r="CQ13" s="44"/>
      <c r="CR13" s="44"/>
      <c r="CS13" s="44"/>
      <c r="CT13" s="44"/>
      <c r="CU13" s="44"/>
      <c r="CV13" s="44"/>
      <c r="CW13" s="44"/>
      <c r="CX13" s="153"/>
      <c r="CY13" s="188"/>
      <c r="CZ13" s="44"/>
      <c r="DA13" s="44"/>
      <c r="DB13" s="44"/>
      <c r="DC13" s="44"/>
      <c r="DD13" s="44"/>
      <c r="DE13" s="44"/>
      <c r="DF13" s="44"/>
      <c r="DG13" s="44"/>
      <c r="DH13" s="153"/>
      <c r="DI13" s="188"/>
      <c r="DJ13" s="44"/>
      <c r="DK13" s="44"/>
      <c r="DL13" s="44"/>
      <c r="DM13" s="44"/>
      <c r="DN13" s="44"/>
      <c r="DO13" s="44"/>
      <c r="DP13" s="44"/>
      <c r="DQ13" s="44"/>
      <c r="DR13" s="153"/>
      <c r="DS13" s="188"/>
      <c r="DT13" s="44"/>
      <c r="DU13" s="44"/>
      <c r="DV13" s="44"/>
      <c r="DW13" s="44"/>
      <c r="DX13" s="44"/>
      <c r="DY13" s="44"/>
      <c r="DZ13" s="44"/>
      <c r="EA13" s="44"/>
      <c r="EB13" s="153"/>
      <c r="EC13" s="188"/>
      <c r="ED13" s="44"/>
      <c r="EE13" s="44"/>
      <c r="EF13" s="44"/>
      <c r="EG13" s="44"/>
      <c r="EH13" s="44"/>
      <c r="EI13" s="44"/>
      <c r="EJ13" s="44"/>
      <c r="EK13" s="44"/>
      <c r="EL13" s="153"/>
      <c r="EM13" s="188"/>
      <c r="EN13" s="44"/>
      <c r="EO13" s="44"/>
      <c r="EP13" s="44"/>
      <c r="EQ13" s="44"/>
      <c r="ER13" s="44"/>
      <c r="ES13" s="44"/>
      <c r="ET13" s="44"/>
      <c r="EU13" s="44"/>
      <c r="EV13" s="153"/>
      <c r="EW13" s="276">
        <f t="shared" si="0"/>
        <v>0</v>
      </c>
      <c r="EX13" s="277">
        <f t="shared" si="1"/>
        <v>0</v>
      </c>
      <c r="EY13" s="278">
        <f t="shared" si="2"/>
        <v>0</v>
      </c>
      <c r="EZ13" s="277">
        <f t="shared" si="3"/>
        <v>0</v>
      </c>
      <c r="FA13" s="279">
        <f t="shared" si="4"/>
        <v>0</v>
      </c>
    </row>
    <row r="14" spans="1:157" s="35" customFormat="1" ht="27.75" customHeight="1">
      <c r="A14" s="655" t="s">
        <v>22</v>
      </c>
      <c r="B14" s="84" t="s">
        <v>608</v>
      </c>
      <c r="C14" s="188"/>
      <c r="D14" s="44"/>
      <c r="E14" s="44"/>
      <c r="F14" s="44"/>
      <c r="G14" s="44"/>
      <c r="H14" s="44"/>
      <c r="I14" s="44"/>
      <c r="J14" s="44"/>
      <c r="K14" s="44"/>
      <c r="L14" s="192"/>
      <c r="M14" s="188"/>
      <c r="N14" s="44"/>
      <c r="O14" s="44"/>
      <c r="P14" s="44"/>
      <c r="Q14" s="44"/>
      <c r="R14" s="44"/>
      <c r="S14" s="44"/>
      <c r="T14" s="44"/>
      <c r="U14" s="44"/>
      <c r="V14" s="192"/>
      <c r="W14" s="188"/>
      <c r="X14" s="44"/>
      <c r="Y14" s="44"/>
      <c r="Z14" s="44"/>
      <c r="AA14" s="44"/>
      <c r="AB14" s="44"/>
      <c r="AC14" s="44"/>
      <c r="AD14" s="44"/>
      <c r="AE14" s="44"/>
      <c r="AF14" s="192"/>
      <c r="AG14" s="188"/>
      <c r="AH14" s="44"/>
      <c r="AI14" s="44"/>
      <c r="AJ14" s="44"/>
      <c r="AK14" s="44"/>
      <c r="AL14" s="44"/>
      <c r="AM14" s="44"/>
      <c r="AN14" s="44"/>
      <c r="AO14" s="44"/>
      <c r="AP14" s="192"/>
      <c r="AQ14" s="188"/>
      <c r="AR14" s="44"/>
      <c r="AS14" s="44"/>
      <c r="AT14" s="44"/>
      <c r="AU14" s="44"/>
      <c r="AV14" s="44"/>
      <c r="AW14" s="44"/>
      <c r="AX14" s="44"/>
      <c r="AY14" s="44"/>
      <c r="AZ14" s="192"/>
      <c r="BA14" s="188"/>
      <c r="BB14" s="44"/>
      <c r="BC14" s="44"/>
      <c r="BD14" s="44"/>
      <c r="BE14" s="44"/>
      <c r="BF14" s="44"/>
      <c r="BG14" s="44"/>
      <c r="BH14" s="44"/>
      <c r="BI14" s="44"/>
      <c r="BJ14" s="192"/>
      <c r="BK14" s="188"/>
      <c r="BL14" s="44"/>
      <c r="BM14" s="44"/>
      <c r="BN14" s="44"/>
      <c r="BO14" s="44"/>
      <c r="BP14" s="44"/>
      <c r="BQ14" s="44"/>
      <c r="BR14" s="44"/>
      <c r="BS14" s="44"/>
      <c r="BT14" s="192"/>
      <c r="BU14" s="188"/>
      <c r="BV14" s="44"/>
      <c r="BW14" s="44"/>
      <c r="BX14" s="44"/>
      <c r="BY14" s="44"/>
      <c r="BZ14" s="44"/>
      <c r="CA14" s="44"/>
      <c r="CB14" s="44"/>
      <c r="CC14" s="44"/>
      <c r="CD14" s="192"/>
      <c r="CE14" s="188"/>
      <c r="CF14" s="44"/>
      <c r="CG14" s="44"/>
      <c r="CH14" s="44"/>
      <c r="CI14" s="44"/>
      <c r="CJ14" s="44"/>
      <c r="CK14" s="44"/>
      <c r="CL14" s="44"/>
      <c r="CM14" s="44"/>
      <c r="CN14" s="192"/>
      <c r="CO14" s="188"/>
      <c r="CP14" s="44"/>
      <c r="CQ14" s="44"/>
      <c r="CR14" s="44"/>
      <c r="CS14" s="44"/>
      <c r="CT14" s="44"/>
      <c r="CU14" s="44"/>
      <c r="CV14" s="44"/>
      <c r="CW14" s="44"/>
      <c r="CX14" s="192"/>
      <c r="CY14" s="188"/>
      <c r="CZ14" s="44"/>
      <c r="DA14" s="44"/>
      <c r="DB14" s="44"/>
      <c r="DC14" s="44"/>
      <c r="DD14" s="44"/>
      <c r="DE14" s="44"/>
      <c r="DF14" s="44"/>
      <c r="DG14" s="44"/>
      <c r="DH14" s="192"/>
      <c r="DI14" s="188"/>
      <c r="DJ14" s="44"/>
      <c r="DK14" s="44"/>
      <c r="DL14" s="44"/>
      <c r="DM14" s="44"/>
      <c r="DN14" s="44"/>
      <c r="DO14" s="44"/>
      <c r="DP14" s="44"/>
      <c r="DQ14" s="44"/>
      <c r="DR14" s="192"/>
      <c r="DS14" s="188"/>
      <c r="DT14" s="44"/>
      <c r="DU14" s="44"/>
      <c r="DV14" s="44"/>
      <c r="DW14" s="44"/>
      <c r="DX14" s="44"/>
      <c r="DY14" s="44"/>
      <c r="DZ14" s="44"/>
      <c r="EA14" s="44"/>
      <c r="EB14" s="192"/>
      <c r="EC14" s="188"/>
      <c r="ED14" s="44"/>
      <c r="EE14" s="44"/>
      <c r="EF14" s="44"/>
      <c r="EG14" s="44"/>
      <c r="EH14" s="44"/>
      <c r="EI14" s="44"/>
      <c r="EJ14" s="44"/>
      <c r="EK14" s="44"/>
      <c r="EL14" s="192"/>
      <c r="EM14" s="188"/>
      <c r="EN14" s="44"/>
      <c r="EO14" s="44"/>
      <c r="EP14" s="44"/>
      <c r="EQ14" s="44"/>
      <c r="ER14" s="44"/>
      <c r="ES14" s="44"/>
      <c r="ET14" s="44"/>
      <c r="EU14" s="44"/>
      <c r="EV14" s="192"/>
      <c r="EW14" s="276">
        <f t="shared" si="0"/>
        <v>0</v>
      </c>
      <c r="EX14" s="277">
        <f t="shared" si="1"/>
        <v>0</v>
      </c>
      <c r="EY14" s="278">
        <f t="shared" si="2"/>
        <v>0</v>
      </c>
      <c r="EZ14" s="277">
        <f t="shared" si="3"/>
        <v>0</v>
      </c>
      <c r="FA14" s="279">
        <f t="shared" si="4"/>
        <v>0</v>
      </c>
    </row>
    <row r="15" spans="1:157" s="35" customFormat="1" ht="27.75" customHeight="1">
      <c r="A15" s="655" t="s">
        <v>23</v>
      </c>
      <c r="B15" s="84" t="s">
        <v>609</v>
      </c>
      <c r="C15" s="188"/>
      <c r="D15" s="44"/>
      <c r="E15" s="44"/>
      <c r="F15" s="44"/>
      <c r="G15" s="44"/>
      <c r="H15" s="44"/>
      <c r="I15" s="44"/>
      <c r="J15" s="44"/>
      <c r="K15" s="44"/>
      <c r="L15" s="192"/>
      <c r="M15" s="188"/>
      <c r="N15" s="44"/>
      <c r="O15" s="44"/>
      <c r="P15" s="44"/>
      <c r="Q15" s="44"/>
      <c r="R15" s="44"/>
      <c r="S15" s="44"/>
      <c r="T15" s="44"/>
      <c r="U15" s="44"/>
      <c r="V15" s="192"/>
      <c r="W15" s="188"/>
      <c r="X15" s="44"/>
      <c r="Y15" s="44"/>
      <c r="Z15" s="44"/>
      <c r="AA15" s="44"/>
      <c r="AB15" s="44"/>
      <c r="AC15" s="44"/>
      <c r="AD15" s="44"/>
      <c r="AE15" s="44"/>
      <c r="AF15" s="192"/>
      <c r="AG15" s="188"/>
      <c r="AH15" s="44"/>
      <c r="AI15" s="44"/>
      <c r="AJ15" s="44"/>
      <c r="AK15" s="44"/>
      <c r="AL15" s="44"/>
      <c r="AM15" s="44"/>
      <c r="AN15" s="44"/>
      <c r="AO15" s="44"/>
      <c r="AP15" s="192"/>
      <c r="AQ15" s="188"/>
      <c r="AR15" s="44"/>
      <c r="AS15" s="44"/>
      <c r="AT15" s="44"/>
      <c r="AU15" s="44"/>
      <c r="AV15" s="44"/>
      <c r="AW15" s="44"/>
      <c r="AX15" s="44"/>
      <c r="AY15" s="44"/>
      <c r="AZ15" s="192"/>
      <c r="BA15" s="188"/>
      <c r="BB15" s="44"/>
      <c r="BC15" s="44"/>
      <c r="BD15" s="44"/>
      <c r="BE15" s="44"/>
      <c r="BF15" s="44"/>
      <c r="BG15" s="44"/>
      <c r="BH15" s="44"/>
      <c r="BI15" s="44"/>
      <c r="BJ15" s="192"/>
      <c r="BK15" s="188"/>
      <c r="BL15" s="44"/>
      <c r="BM15" s="44"/>
      <c r="BN15" s="44"/>
      <c r="BO15" s="44"/>
      <c r="BP15" s="44"/>
      <c r="BQ15" s="44"/>
      <c r="BR15" s="44"/>
      <c r="BS15" s="44"/>
      <c r="BT15" s="192"/>
      <c r="BU15" s="188"/>
      <c r="BV15" s="44"/>
      <c r="BW15" s="44"/>
      <c r="BX15" s="44"/>
      <c r="BY15" s="44"/>
      <c r="BZ15" s="44"/>
      <c r="CA15" s="44"/>
      <c r="CB15" s="44"/>
      <c r="CC15" s="44"/>
      <c r="CD15" s="192"/>
      <c r="CE15" s="188"/>
      <c r="CF15" s="44"/>
      <c r="CG15" s="44"/>
      <c r="CH15" s="44"/>
      <c r="CI15" s="44"/>
      <c r="CJ15" s="44"/>
      <c r="CK15" s="44"/>
      <c r="CL15" s="44"/>
      <c r="CM15" s="44"/>
      <c r="CN15" s="192"/>
      <c r="CO15" s="188"/>
      <c r="CP15" s="44"/>
      <c r="CQ15" s="44"/>
      <c r="CR15" s="44"/>
      <c r="CS15" s="44"/>
      <c r="CT15" s="44"/>
      <c r="CU15" s="44"/>
      <c r="CV15" s="44"/>
      <c r="CW15" s="44"/>
      <c r="CX15" s="192"/>
      <c r="CY15" s="188"/>
      <c r="CZ15" s="44"/>
      <c r="DA15" s="44"/>
      <c r="DB15" s="44"/>
      <c r="DC15" s="44"/>
      <c r="DD15" s="44"/>
      <c r="DE15" s="44"/>
      <c r="DF15" s="44"/>
      <c r="DG15" s="44"/>
      <c r="DH15" s="192"/>
      <c r="DI15" s="188"/>
      <c r="DJ15" s="44"/>
      <c r="DK15" s="44"/>
      <c r="DL15" s="44"/>
      <c r="DM15" s="44"/>
      <c r="DN15" s="44"/>
      <c r="DO15" s="44"/>
      <c r="DP15" s="44"/>
      <c r="DQ15" s="44"/>
      <c r="DR15" s="192"/>
      <c r="DS15" s="188"/>
      <c r="DT15" s="44"/>
      <c r="DU15" s="44"/>
      <c r="DV15" s="44"/>
      <c r="DW15" s="44"/>
      <c r="DX15" s="44"/>
      <c r="DY15" s="44"/>
      <c r="DZ15" s="44"/>
      <c r="EA15" s="44"/>
      <c r="EB15" s="192"/>
      <c r="EC15" s="188"/>
      <c r="ED15" s="44"/>
      <c r="EE15" s="44"/>
      <c r="EF15" s="44"/>
      <c r="EG15" s="44"/>
      <c r="EH15" s="44"/>
      <c r="EI15" s="44"/>
      <c r="EJ15" s="44"/>
      <c r="EK15" s="44"/>
      <c r="EL15" s="192"/>
      <c r="EM15" s="188"/>
      <c r="EN15" s="44"/>
      <c r="EO15" s="44"/>
      <c r="EP15" s="44"/>
      <c r="EQ15" s="44"/>
      <c r="ER15" s="44"/>
      <c r="ES15" s="44"/>
      <c r="ET15" s="44"/>
      <c r="EU15" s="44"/>
      <c r="EV15" s="192"/>
      <c r="EW15" s="276">
        <f t="shared" si="0"/>
        <v>0</v>
      </c>
      <c r="EX15" s="277">
        <f t="shared" si="1"/>
        <v>0</v>
      </c>
      <c r="EY15" s="278">
        <f t="shared" si="2"/>
        <v>0</v>
      </c>
      <c r="EZ15" s="277">
        <f t="shared" si="3"/>
        <v>0</v>
      </c>
      <c r="FA15" s="279">
        <f t="shared" si="4"/>
        <v>0</v>
      </c>
    </row>
    <row r="16" spans="1:157" s="35" customFormat="1" ht="27.75" customHeight="1">
      <c r="A16" s="654" t="s">
        <v>24</v>
      </c>
      <c r="B16" s="84" t="s">
        <v>201</v>
      </c>
      <c r="C16" s="188"/>
      <c r="D16" s="44"/>
      <c r="E16" s="44"/>
      <c r="F16" s="44"/>
      <c r="G16" s="44"/>
      <c r="H16" s="44"/>
      <c r="I16" s="44"/>
      <c r="J16" s="44"/>
      <c r="K16" s="44"/>
      <c r="L16" s="192"/>
      <c r="M16" s="188"/>
      <c r="N16" s="44"/>
      <c r="O16" s="44"/>
      <c r="P16" s="44"/>
      <c r="Q16" s="44"/>
      <c r="R16" s="44"/>
      <c r="S16" s="44"/>
      <c r="T16" s="44"/>
      <c r="U16" s="44"/>
      <c r="V16" s="192"/>
      <c r="W16" s="188"/>
      <c r="X16" s="44"/>
      <c r="Y16" s="44"/>
      <c r="Z16" s="44"/>
      <c r="AA16" s="44"/>
      <c r="AB16" s="44"/>
      <c r="AC16" s="44"/>
      <c r="AD16" s="44"/>
      <c r="AE16" s="44"/>
      <c r="AF16" s="192"/>
      <c r="AG16" s="188"/>
      <c r="AH16" s="44"/>
      <c r="AI16" s="44"/>
      <c r="AJ16" s="44"/>
      <c r="AK16" s="44"/>
      <c r="AL16" s="44"/>
      <c r="AM16" s="44"/>
      <c r="AN16" s="44"/>
      <c r="AO16" s="44"/>
      <c r="AP16" s="192"/>
      <c r="AQ16" s="188"/>
      <c r="AR16" s="44"/>
      <c r="AS16" s="44"/>
      <c r="AT16" s="44"/>
      <c r="AU16" s="44"/>
      <c r="AV16" s="44"/>
      <c r="AW16" s="44"/>
      <c r="AX16" s="44"/>
      <c r="AY16" s="44"/>
      <c r="AZ16" s="192"/>
      <c r="BA16" s="188"/>
      <c r="BB16" s="44"/>
      <c r="BC16" s="44"/>
      <c r="BD16" s="44"/>
      <c r="BE16" s="44"/>
      <c r="BF16" s="44"/>
      <c r="BG16" s="44"/>
      <c r="BH16" s="44"/>
      <c r="BI16" s="44"/>
      <c r="BJ16" s="192"/>
      <c r="BK16" s="188"/>
      <c r="BL16" s="44"/>
      <c r="BM16" s="44"/>
      <c r="BN16" s="44"/>
      <c r="BO16" s="44"/>
      <c r="BP16" s="44"/>
      <c r="BQ16" s="44"/>
      <c r="BR16" s="44"/>
      <c r="BS16" s="44"/>
      <c r="BT16" s="192"/>
      <c r="BU16" s="188"/>
      <c r="BV16" s="44"/>
      <c r="BW16" s="44"/>
      <c r="BX16" s="44"/>
      <c r="BY16" s="44"/>
      <c r="BZ16" s="44"/>
      <c r="CA16" s="44"/>
      <c r="CB16" s="44"/>
      <c r="CC16" s="44"/>
      <c r="CD16" s="192"/>
      <c r="CE16" s="188"/>
      <c r="CF16" s="44"/>
      <c r="CG16" s="44"/>
      <c r="CH16" s="44"/>
      <c r="CI16" s="44"/>
      <c r="CJ16" s="44"/>
      <c r="CK16" s="44"/>
      <c r="CL16" s="44"/>
      <c r="CM16" s="44"/>
      <c r="CN16" s="192"/>
      <c r="CO16" s="188"/>
      <c r="CP16" s="44"/>
      <c r="CQ16" s="44"/>
      <c r="CR16" s="44"/>
      <c r="CS16" s="44"/>
      <c r="CT16" s="44"/>
      <c r="CU16" s="44"/>
      <c r="CV16" s="44"/>
      <c r="CW16" s="44"/>
      <c r="CX16" s="192"/>
      <c r="CY16" s="188"/>
      <c r="CZ16" s="44"/>
      <c r="DA16" s="44"/>
      <c r="DB16" s="44"/>
      <c r="DC16" s="44"/>
      <c r="DD16" s="44"/>
      <c r="DE16" s="44"/>
      <c r="DF16" s="44"/>
      <c r="DG16" s="44"/>
      <c r="DH16" s="192"/>
      <c r="DI16" s="188"/>
      <c r="DJ16" s="44"/>
      <c r="DK16" s="44"/>
      <c r="DL16" s="44"/>
      <c r="DM16" s="44"/>
      <c r="DN16" s="44"/>
      <c r="DO16" s="44"/>
      <c r="DP16" s="44"/>
      <c r="DQ16" s="44"/>
      <c r="DR16" s="192"/>
      <c r="DS16" s="188"/>
      <c r="DT16" s="44"/>
      <c r="DU16" s="44"/>
      <c r="DV16" s="44"/>
      <c r="DW16" s="44"/>
      <c r="DX16" s="44"/>
      <c r="DY16" s="44"/>
      <c r="DZ16" s="44"/>
      <c r="EA16" s="44"/>
      <c r="EB16" s="192"/>
      <c r="EC16" s="188"/>
      <c r="ED16" s="44"/>
      <c r="EE16" s="44"/>
      <c r="EF16" s="44"/>
      <c r="EG16" s="44"/>
      <c r="EH16" s="44"/>
      <c r="EI16" s="44"/>
      <c r="EJ16" s="44"/>
      <c r="EK16" s="44"/>
      <c r="EL16" s="192"/>
      <c r="EM16" s="188"/>
      <c r="EN16" s="44"/>
      <c r="EO16" s="44"/>
      <c r="EP16" s="44"/>
      <c r="EQ16" s="44"/>
      <c r="ER16" s="44"/>
      <c r="ES16" s="44"/>
      <c r="ET16" s="44"/>
      <c r="EU16" s="44"/>
      <c r="EV16" s="192"/>
      <c r="EW16" s="283">
        <f t="shared" si="0"/>
        <v>0</v>
      </c>
      <c r="EX16" s="284">
        <f t="shared" si="1"/>
        <v>0</v>
      </c>
      <c r="EY16" s="285">
        <f t="shared" si="2"/>
        <v>0</v>
      </c>
      <c r="EZ16" s="284">
        <f t="shared" si="3"/>
        <v>0</v>
      </c>
      <c r="FA16" s="291">
        <f t="shared" si="4"/>
        <v>0</v>
      </c>
    </row>
    <row r="17" spans="1:202" s="39" customFormat="1" ht="27.75" customHeight="1">
      <c r="A17" s="655" t="s">
        <v>25</v>
      </c>
      <c r="B17" s="34" t="s">
        <v>356</v>
      </c>
      <c r="C17" s="189"/>
      <c r="D17" s="44"/>
      <c r="E17" s="44"/>
      <c r="F17" s="44"/>
      <c r="G17" s="44"/>
      <c r="H17" s="44"/>
      <c r="I17" s="44"/>
      <c r="J17" s="44"/>
      <c r="K17" s="44"/>
      <c r="L17" s="453"/>
      <c r="M17" s="189"/>
      <c r="N17" s="44"/>
      <c r="O17" s="44"/>
      <c r="P17" s="44"/>
      <c r="Q17" s="44"/>
      <c r="R17" s="44"/>
      <c r="S17" s="44"/>
      <c r="T17" s="44"/>
      <c r="U17" s="44"/>
      <c r="V17" s="453"/>
      <c r="W17" s="189"/>
      <c r="X17" s="44"/>
      <c r="Y17" s="44"/>
      <c r="Z17" s="44"/>
      <c r="AA17" s="44"/>
      <c r="AB17" s="44"/>
      <c r="AC17" s="44"/>
      <c r="AD17" s="44"/>
      <c r="AE17" s="44"/>
      <c r="AF17" s="453"/>
      <c r="AG17" s="189"/>
      <c r="AH17" s="44"/>
      <c r="AI17" s="44"/>
      <c r="AJ17" s="44"/>
      <c r="AK17" s="44"/>
      <c r="AL17" s="44"/>
      <c r="AM17" s="44"/>
      <c r="AN17" s="44"/>
      <c r="AO17" s="44"/>
      <c r="AP17" s="453"/>
      <c r="AQ17" s="189"/>
      <c r="AR17" s="44"/>
      <c r="AS17" s="44"/>
      <c r="AT17" s="44"/>
      <c r="AU17" s="44"/>
      <c r="AV17" s="44"/>
      <c r="AW17" s="44"/>
      <c r="AX17" s="44"/>
      <c r="AY17" s="44"/>
      <c r="AZ17" s="453"/>
      <c r="BA17" s="189"/>
      <c r="BB17" s="44"/>
      <c r="BC17" s="44"/>
      <c r="BD17" s="44"/>
      <c r="BE17" s="44"/>
      <c r="BF17" s="44"/>
      <c r="BG17" s="44"/>
      <c r="BH17" s="44"/>
      <c r="BI17" s="44"/>
      <c r="BJ17" s="453"/>
      <c r="BK17" s="189"/>
      <c r="BL17" s="44"/>
      <c r="BM17" s="44"/>
      <c r="BN17" s="44"/>
      <c r="BO17" s="44"/>
      <c r="BP17" s="44"/>
      <c r="BQ17" s="44"/>
      <c r="BR17" s="44"/>
      <c r="BS17" s="44"/>
      <c r="BT17" s="453"/>
      <c r="BU17" s="189"/>
      <c r="BV17" s="44"/>
      <c r="BW17" s="44"/>
      <c r="BX17" s="44"/>
      <c r="BY17" s="44"/>
      <c r="BZ17" s="44"/>
      <c r="CA17" s="44"/>
      <c r="CB17" s="44"/>
      <c r="CC17" s="44"/>
      <c r="CD17" s="453"/>
      <c r="CE17" s="189"/>
      <c r="CF17" s="44"/>
      <c r="CG17" s="44"/>
      <c r="CH17" s="44"/>
      <c r="CI17" s="44"/>
      <c r="CJ17" s="44"/>
      <c r="CK17" s="44"/>
      <c r="CL17" s="44"/>
      <c r="CM17" s="44"/>
      <c r="CN17" s="453"/>
      <c r="CO17" s="189"/>
      <c r="CP17" s="44"/>
      <c r="CQ17" s="44"/>
      <c r="CR17" s="44"/>
      <c r="CS17" s="44"/>
      <c r="CT17" s="44"/>
      <c r="CU17" s="44"/>
      <c r="CV17" s="44"/>
      <c r="CW17" s="44"/>
      <c r="CX17" s="453"/>
      <c r="CY17" s="189"/>
      <c r="CZ17" s="44"/>
      <c r="DA17" s="44"/>
      <c r="DB17" s="44"/>
      <c r="DC17" s="44"/>
      <c r="DD17" s="44"/>
      <c r="DE17" s="44"/>
      <c r="DF17" s="44"/>
      <c r="DG17" s="44"/>
      <c r="DH17" s="453"/>
      <c r="DI17" s="189"/>
      <c r="DJ17" s="44"/>
      <c r="DK17" s="44"/>
      <c r="DL17" s="44"/>
      <c r="DM17" s="44"/>
      <c r="DN17" s="44"/>
      <c r="DO17" s="44"/>
      <c r="DP17" s="44"/>
      <c r="DQ17" s="44"/>
      <c r="DR17" s="453"/>
      <c r="DS17" s="189"/>
      <c r="DT17" s="44"/>
      <c r="DU17" s="44"/>
      <c r="DV17" s="44"/>
      <c r="DW17" s="44"/>
      <c r="DX17" s="44"/>
      <c r="DY17" s="44"/>
      <c r="DZ17" s="44"/>
      <c r="EA17" s="44"/>
      <c r="EB17" s="453"/>
      <c r="EC17" s="189"/>
      <c r="ED17" s="44"/>
      <c r="EE17" s="44"/>
      <c r="EF17" s="44"/>
      <c r="EG17" s="44"/>
      <c r="EH17" s="44"/>
      <c r="EI17" s="44"/>
      <c r="EJ17" s="44"/>
      <c r="EK17" s="44"/>
      <c r="EL17" s="453"/>
      <c r="EM17" s="189"/>
      <c r="EN17" s="44"/>
      <c r="EO17" s="44"/>
      <c r="EP17" s="44"/>
      <c r="EQ17" s="44"/>
      <c r="ER17" s="44"/>
      <c r="ES17" s="44"/>
      <c r="ET17" s="44"/>
      <c r="EU17" s="44"/>
      <c r="EV17" s="453"/>
      <c r="EW17" s="276">
        <f t="shared" si="0"/>
        <v>0</v>
      </c>
      <c r="EX17" s="277">
        <f t="shared" si="1"/>
        <v>0</v>
      </c>
      <c r="EY17" s="278">
        <f t="shared" si="2"/>
        <v>0</v>
      </c>
      <c r="EZ17" s="277">
        <f t="shared" si="3"/>
        <v>0</v>
      </c>
      <c r="FA17" s="279">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39" customFormat="1" ht="27.75" customHeight="1">
      <c r="A18" s="655" t="s">
        <v>26</v>
      </c>
      <c r="B18" s="34" t="s">
        <v>357</v>
      </c>
      <c r="C18" s="189"/>
      <c r="D18" s="44"/>
      <c r="E18" s="44"/>
      <c r="F18" s="44"/>
      <c r="G18" s="44"/>
      <c r="H18" s="44"/>
      <c r="I18" s="44"/>
      <c r="J18" s="44"/>
      <c r="K18" s="44"/>
      <c r="L18" s="453"/>
      <c r="M18" s="189"/>
      <c r="N18" s="44"/>
      <c r="O18" s="44"/>
      <c r="P18" s="44"/>
      <c r="Q18" s="44"/>
      <c r="R18" s="44"/>
      <c r="S18" s="44"/>
      <c r="T18" s="44"/>
      <c r="U18" s="44"/>
      <c r="V18" s="453"/>
      <c r="W18" s="189"/>
      <c r="X18" s="44"/>
      <c r="Y18" s="44"/>
      <c r="Z18" s="44"/>
      <c r="AA18" s="44"/>
      <c r="AB18" s="44"/>
      <c r="AC18" s="44"/>
      <c r="AD18" s="44"/>
      <c r="AE18" s="44"/>
      <c r="AF18" s="453"/>
      <c r="AG18" s="189"/>
      <c r="AH18" s="44"/>
      <c r="AI18" s="44"/>
      <c r="AJ18" s="44"/>
      <c r="AK18" s="44"/>
      <c r="AL18" s="44"/>
      <c r="AM18" s="44"/>
      <c r="AN18" s="44"/>
      <c r="AO18" s="44"/>
      <c r="AP18" s="453"/>
      <c r="AQ18" s="189"/>
      <c r="AR18" s="44"/>
      <c r="AS18" s="44"/>
      <c r="AT18" s="44"/>
      <c r="AU18" s="44"/>
      <c r="AV18" s="44"/>
      <c r="AW18" s="44"/>
      <c r="AX18" s="44"/>
      <c r="AY18" s="44"/>
      <c r="AZ18" s="453"/>
      <c r="BA18" s="189"/>
      <c r="BB18" s="44"/>
      <c r="BC18" s="44"/>
      <c r="BD18" s="44"/>
      <c r="BE18" s="44"/>
      <c r="BF18" s="44"/>
      <c r="BG18" s="44"/>
      <c r="BH18" s="44"/>
      <c r="BI18" s="44"/>
      <c r="BJ18" s="453"/>
      <c r="BK18" s="189"/>
      <c r="BL18" s="44"/>
      <c r="BM18" s="44"/>
      <c r="BN18" s="44"/>
      <c r="BO18" s="44"/>
      <c r="BP18" s="44"/>
      <c r="BQ18" s="44"/>
      <c r="BR18" s="44"/>
      <c r="BS18" s="44"/>
      <c r="BT18" s="453"/>
      <c r="BU18" s="189"/>
      <c r="BV18" s="44"/>
      <c r="BW18" s="44"/>
      <c r="BX18" s="44"/>
      <c r="BY18" s="44"/>
      <c r="BZ18" s="44"/>
      <c r="CA18" s="44"/>
      <c r="CB18" s="44"/>
      <c r="CC18" s="44"/>
      <c r="CD18" s="453"/>
      <c r="CE18" s="189"/>
      <c r="CF18" s="44"/>
      <c r="CG18" s="44"/>
      <c r="CH18" s="44"/>
      <c r="CI18" s="44"/>
      <c r="CJ18" s="44"/>
      <c r="CK18" s="44"/>
      <c r="CL18" s="44"/>
      <c r="CM18" s="44"/>
      <c r="CN18" s="453"/>
      <c r="CO18" s="189"/>
      <c r="CP18" s="44"/>
      <c r="CQ18" s="44"/>
      <c r="CR18" s="44"/>
      <c r="CS18" s="44"/>
      <c r="CT18" s="44"/>
      <c r="CU18" s="44"/>
      <c r="CV18" s="44"/>
      <c r="CW18" s="44"/>
      <c r="CX18" s="453"/>
      <c r="CY18" s="189"/>
      <c r="CZ18" s="44"/>
      <c r="DA18" s="44"/>
      <c r="DB18" s="44"/>
      <c r="DC18" s="44"/>
      <c r="DD18" s="44"/>
      <c r="DE18" s="44"/>
      <c r="DF18" s="44"/>
      <c r="DG18" s="44"/>
      <c r="DH18" s="453"/>
      <c r="DI18" s="189"/>
      <c r="DJ18" s="44"/>
      <c r="DK18" s="44"/>
      <c r="DL18" s="44"/>
      <c r="DM18" s="44"/>
      <c r="DN18" s="44"/>
      <c r="DO18" s="44"/>
      <c r="DP18" s="44"/>
      <c r="DQ18" s="44"/>
      <c r="DR18" s="453"/>
      <c r="DS18" s="189"/>
      <c r="DT18" s="44"/>
      <c r="DU18" s="44"/>
      <c r="DV18" s="44"/>
      <c r="DW18" s="44"/>
      <c r="DX18" s="44"/>
      <c r="DY18" s="44"/>
      <c r="DZ18" s="44"/>
      <c r="EA18" s="44"/>
      <c r="EB18" s="453"/>
      <c r="EC18" s="189"/>
      <c r="ED18" s="44"/>
      <c r="EE18" s="44"/>
      <c r="EF18" s="44"/>
      <c r="EG18" s="44"/>
      <c r="EH18" s="44"/>
      <c r="EI18" s="44"/>
      <c r="EJ18" s="44"/>
      <c r="EK18" s="44"/>
      <c r="EL18" s="453"/>
      <c r="EM18" s="189"/>
      <c r="EN18" s="44"/>
      <c r="EO18" s="44"/>
      <c r="EP18" s="44"/>
      <c r="EQ18" s="44"/>
      <c r="ER18" s="44"/>
      <c r="ES18" s="44"/>
      <c r="ET18" s="44"/>
      <c r="EU18" s="44"/>
      <c r="EV18" s="453"/>
      <c r="EW18" s="276">
        <f t="shared" si="0"/>
        <v>0</v>
      </c>
      <c r="EX18" s="277">
        <f t="shared" si="1"/>
        <v>0</v>
      </c>
      <c r="EY18" s="278">
        <f t="shared" si="2"/>
        <v>0</v>
      </c>
      <c r="EZ18" s="277">
        <f t="shared" si="3"/>
        <v>0</v>
      </c>
      <c r="FA18" s="279">
        <f t="shared" si="4"/>
        <v>0</v>
      </c>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row>
    <row r="19" spans="1:202" s="39" customFormat="1" ht="27.75" customHeight="1">
      <c r="A19" s="655" t="s">
        <v>27</v>
      </c>
      <c r="B19" s="304" t="s">
        <v>610</v>
      </c>
      <c r="C19" s="447" t="str">
        <f t="shared" ref="C19:AH19" si="5">IF(COUNTIF(C20:C29, "YES")=10, "MET", IF(COUNTIF(C20:C29, "NO")&gt;=1, "NOT MET",IF(COUNTIF(C20:C29,"=N/A")=10,"N/A","")))</f>
        <v/>
      </c>
      <c r="D19" s="381" t="str">
        <f t="shared" si="5"/>
        <v/>
      </c>
      <c r="E19" s="381" t="str">
        <f t="shared" si="5"/>
        <v/>
      </c>
      <c r="F19" s="381" t="str">
        <f t="shared" si="5"/>
        <v/>
      </c>
      <c r="G19" s="381" t="str">
        <f t="shared" si="5"/>
        <v/>
      </c>
      <c r="H19" s="381" t="str">
        <f t="shared" si="5"/>
        <v/>
      </c>
      <c r="I19" s="381" t="str">
        <f t="shared" si="5"/>
        <v/>
      </c>
      <c r="J19" s="381" t="str">
        <f t="shared" si="5"/>
        <v/>
      </c>
      <c r="K19" s="381" t="str">
        <f t="shared" si="5"/>
        <v/>
      </c>
      <c r="L19" s="454" t="str">
        <f t="shared" si="5"/>
        <v/>
      </c>
      <c r="M19" s="447" t="str">
        <f t="shared" si="5"/>
        <v/>
      </c>
      <c r="N19" s="381" t="str">
        <f t="shared" si="5"/>
        <v/>
      </c>
      <c r="O19" s="381" t="str">
        <f t="shared" si="5"/>
        <v/>
      </c>
      <c r="P19" s="381" t="str">
        <f t="shared" si="5"/>
        <v/>
      </c>
      <c r="Q19" s="381" t="str">
        <f t="shared" si="5"/>
        <v/>
      </c>
      <c r="R19" s="381" t="str">
        <f t="shared" si="5"/>
        <v/>
      </c>
      <c r="S19" s="381" t="str">
        <f t="shared" si="5"/>
        <v/>
      </c>
      <c r="T19" s="381" t="str">
        <f t="shared" si="5"/>
        <v/>
      </c>
      <c r="U19" s="381" t="str">
        <f t="shared" si="5"/>
        <v/>
      </c>
      <c r="V19" s="454" t="str">
        <f t="shared" si="5"/>
        <v/>
      </c>
      <c r="W19" s="447" t="str">
        <f t="shared" si="5"/>
        <v/>
      </c>
      <c r="X19" s="381" t="str">
        <f t="shared" si="5"/>
        <v/>
      </c>
      <c r="Y19" s="381" t="str">
        <f t="shared" si="5"/>
        <v/>
      </c>
      <c r="Z19" s="381" t="str">
        <f t="shared" si="5"/>
        <v/>
      </c>
      <c r="AA19" s="381" t="str">
        <f t="shared" si="5"/>
        <v/>
      </c>
      <c r="AB19" s="381" t="str">
        <f t="shared" si="5"/>
        <v/>
      </c>
      <c r="AC19" s="381" t="str">
        <f t="shared" si="5"/>
        <v/>
      </c>
      <c r="AD19" s="381" t="str">
        <f t="shared" si="5"/>
        <v/>
      </c>
      <c r="AE19" s="381" t="str">
        <f t="shared" si="5"/>
        <v/>
      </c>
      <c r="AF19" s="454" t="str">
        <f t="shared" si="5"/>
        <v/>
      </c>
      <c r="AG19" s="447" t="str">
        <f t="shared" si="5"/>
        <v/>
      </c>
      <c r="AH19" s="381" t="str">
        <f t="shared" si="5"/>
        <v/>
      </c>
      <c r="AI19" s="381" t="str">
        <f t="shared" ref="AI19:BN19" si="6">IF(COUNTIF(AI20:AI29, "YES")=10, "MET", IF(COUNTIF(AI20:AI29, "NO")&gt;=1, "NOT MET",IF(COUNTIF(AI20:AI29,"=N/A")=10,"N/A","")))</f>
        <v/>
      </c>
      <c r="AJ19" s="381" t="str">
        <f t="shared" si="6"/>
        <v/>
      </c>
      <c r="AK19" s="381" t="str">
        <f t="shared" si="6"/>
        <v/>
      </c>
      <c r="AL19" s="381" t="str">
        <f t="shared" si="6"/>
        <v/>
      </c>
      <c r="AM19" s="381" t="str">
        <f t="shared" si="6"/>
        <v/>
      </c>
      <c r="AN19" s="381" t="str">
        <f t="shared" si="6"/>
        <v/>
      </c>
      <c r="AO19" s="381" t="str">
        <f t="shared" si="6"/>
        <v/>
      </c>
      <c r="AP19" s="454" t="str">
        <f t="shared" si="6"/>
        <v/>
      </c>
      <c r="AQ19" s="447" t="str">
        <f t="shared" si="6"/>
        <v/>
      </c>
      <c r="AR19" s="381" t="str">
        <f t="shared" si="6"/>
        <v/>
      </c>
      <c r="AS19" s="381" t="str">
        <f t="shared" si="6"/>
        <v/>
      </c>
      <c r="AT19" s="381" t="str">
        <f t="shared" si="6"/>
        <v/>
      </c>
      <c r="AU19" s="381" t="str">
        <f t="shared" si="6"/>
        <v/>
      </c>
      <c r="AV19" s="381" t="str">
        <f t="shared" si="6"/>
        <v/>
      </c>
      <c r="AW19" s="381" t="str">
        <f t="shared" si="6"/>
        <v/>
      </c>
      <c r="AX19" s="381" t="str">
        <f t="shared" si="6"/>
        <v/>
      </c>
      <c r="AY19" s="381" t="str">
        <f t="shared" si="6"/>
        <v/>
      </c>
      <c r="AZ19" s="454" t="str">
        <f t="shared" si="6"/>
        <v/>
      </c>
      <c r="BA19" s="447" t="str">
        <f t="shared" si="6"/>
        <v/>
      </c>
      <c r="BB19" s="381" t="str">
        <f t="shared" si="6"/>
        <v/>
      </c>
      <c r="BC19" s="381" t="str">
        <f t="shared" si="6"/>
        <v/>
      </c>
      <c r="BD19" s="381" t="str">
        <f t="shared" si="6"/>
        <v/>
      </c>
      <c r="BE19" s="381" t="str">
        <f t="shared" si="6"/>
        <v/>
      </c>
      <c r="BF19" s="381" t="str">
        <f t="shared" si="6"/>
        <v/>
      </c>
      <c r="BG19" s="381" t="str">
        <f t="shared" si="6"/>
        <v/>
      </c>
      <c r="BH19" s="381" t="str">
        <f t="shared" si="6"/>
        <v/>
      </c>
      <c r="BI19" s="381" t="str">
        <f t="shared" si="6"/>
        <v/>
      </c>
      <c r="BJ19" s="454" t="str">
        <f t="shared" si="6"/>
        <v/>
      </c>
      <c r="BK19" s="447" t="str">
        <f t="shared" si="6"/>
        <v/>
      </c>
      <c r="BL19" s="381" t="str">
        <f t="shared" si="6"/>
        <v/>
      </c>
      <c r="BM19" s="381" t="str">
        <f t="shared" si="6"/>
        <v/>
      </c>
      <c r="BN19" s="381" t="str">
        <f t="shared" si="6"/>
        <v/>
      </c>
      <c r="BO19" s="381" t="str">
        <f t="shared" ref="BO19:CT19" si="7">IF(COUNTIF(BO20:BO29, "YES")=10, "MET", IF(COUNTIF(BO20:BO29, "NO")&gt;=1, "NOT MET",IF(COUNTIF(BO20:BO29,"=N/A")=10,"N/A","")))</f>
        <v/>
      </c>
      <c r="BP19" s="381" t="str">
        <f t="shared" si="7"/>
        <v/>
      </c>
      <c r="BQ19" s="381" t="str">
        <f t="shared" si="7"/>
        <v/>
      </c>
      <c r="BR19" s="381" t="str">
        <f t="shared" si="7"/>
        <v/>
      </c>
      <c r="BS19" s="381" t="str">
        <f t="shared" si="7"/>
        <v/>
      </c>
      <c r="BT19" s="454" t="str">
        <f t="shared" si="7"/>
        <v/>
      </c>
      <c r="BU19" s="447" t="str">
        <f t="shared" si="7"/>
        <v/>
      </c>
      <c r="BV19" s="381" t="str">
        <f t="shared" si="7"/>
        <v/>
      </c>
      <c r="BW19" s="381" t="str">
        <f t="shared" si="7"/>
        <v/>
      </c>
      <c r="BX19" s="381" t="str">
        <f t="shared" si="7"/>
        <v/>
      </c>
      <c r="BY19" s="381" t="str">
        <f t="shared" si="7"/>
        <v/>
      </c>
      <c r="BZ19" s="381" t="str">
        <f t="shared" si="7"/>
        <v/>
      </c>
      <c r="CA19" s="381" t="str">
        <f t="shared" si="7"/>
        <v/>
      </c>
      <c r="CB19" s="381" t="str">
        <f t="shared" si="7"/>
        <v/>
      </c>
      <c r="CC19" s="381" t="str">
        <f t="shared" si="7"/>
        <v/>
      </c>
      <c r="CD19" s="454" t="str">
        <f t="shared" si="7"/>
        <v/>
      </c>
      <c r="CE19" s="447" t="str">
        <f t="shared" si="7"/>
        <v/>
      </c>
      <c r="CF19" s="381" t="str">
        <f t="shared" si="7"/>
        <v/>
      </c>
      <c r="CG19" s="381" t="str">
        <f t="shared" si="7"/>
        <v/>
      </c>
      <c r="CH19" s="381" t="str">
        <f t="shared" si="7"/>
        <v/>
      </c>
      <c r="CI19" s="381" t="str">
        <f t="shared" si="7"/>
        <v/>
      </c>
      <c r="CJ19" s="381" t="str">
        <f t="shared" si="7"/>
        <v/>
      </c>
      <c r="CK19" s="381" t="str">
        <f t="shared" si="7"/>
        <v/>
      </c>
      <c r="CL19" s="381" t="str">
        <f t="shared" si="7"/>
        <v/>
      </c>
      <c r="CM19" s="381" t="str">
        <f t="shared" si="7"/>
        <v/>
      </c>
      <c r="CN19" s="454" t="str">
        <f t="shared" si="7"/>
        <v/>
      </c>
      <c r="CO19" s="447" t="str">
        <f t="shared" si="7"/>
        <v/>
      </c>
      <c r="CP19" s="381" t="str">
        <f t="shared" si="7"/>
        <v/>
      </c>
      <c r="CQ19" s="381" t="str">
        <f t="shared" si="7"/>
        <v/>
      </c>
      <c r="CR19" s="381" t="str">
        <f t="shared" si="7"/>
        <v/>
      </c>
      <c r="CS19" s="381" t="str">
        <f t="shared" si="7"/>
        <v/>
      </c>
      <c r="CT19" s="381" t="str">
        <f t="shared" si="7"/>
        <v/>
      </c>
      <c r="CU19" s="381" t="str">
        <f t="shared" ref="CU19:DZ19" si="8">IF(COUNTIF(CU20:CU29, "YES")=10, "MET", IF(COUNTIF(CU20:CU29, "NO")&gt;=1, "NOT MET",IF(COUNTIF(CU20:CU29,"=N/A")=10,"N/A","")))</f>
        <v/>
      </c>
      <c r="CV19" s="381" t="str">
        <f t="shared" si="8"/>
        <v/>
      </c>
      <c r="CW19" s="381" t="str">
        <f t="shared" si="8"/>
        <v/>
      </c>
      <c r="CX19" s="454" t="str">
        <f t="shared" si="8"/>
        <v/>
      </c>
      <c r="CY19" s="447" t="str">
        <f t="shared" si="8"/>
        <v/>
      </c>
      <c r="CZ19" s="381" t="str">
        <f t="shared" si="8"/>
        <v/>
      </c>
      <c r="DA19" s="381" t="str">
        <f t="shared" si="8"/>
        <v/>
      </c>
      <c r="DB19" s="381" t="str">
        <f t="shared" si="8"/>
        <v/>
      </c>
      <c r="DC19" s="381" t="str">
        <f t="shared" si="8"/>
        <v/>
      </c>
      <c r="DD19" s="381" t="str">
        <f t="shared" si="8"/>
        <v/>
      </c>
      <c r="DE19" s="381" t="str">
        <f t="shared" si="8"/>
        <v/>
      </c>
      <c r="DF19" s="381" t="str">
        <f t="shared" si="8"/>
        <v/>
      </c>
      <c r="DG19" s="381" t="str">
        <f t="shared" si="8"/>
        <v/>
      </c>
      <c r="DH19" s="454" t="str">
        <f t="shared" si="8"/>
        <v/>
      </c>
      <c r="DI19" s="447" t="str">
        <f t="shared" si="8"/>
        <v/>
      </c>
      <c r="DJ19" s="381" t="str">
        <f t="shared" si="8"/>
        <v/>
      </c>
      <c r="DK19" s="381" t="str">
        <f t="shared" si="8"/>
        <v/>
      </c>
      <c r="DL19" s="381" t="str">
        <f t="shared" si="8"/>
        <v/>
      </c>
      <c r="DM19" s="381" t="str">
        <f t="shared" si="8"/>
        <v/>
      </c>
      <c r="DN19" s="381" t="str">
        <f t="shared" si="8"/>
        <v/>
      </c>
      <c r="DO19" s="381" t="str">
        <f t="shared" si="8"/>
        <v/>
      </c>
      <c r="DP19" s="381" t="str">
        <f t="shared" si="8"/>
        <v/>
      </c>
      <c r="DQ19" s="381" t="str">
        <f t="shared" si="8"/>
        <v/>
      </c>
      <c r="DR19" s="454" t="str">
        <f t="shared" si="8"/>
        <v/>
      </c>
      <c r="DS19" s="447" t="str">
        <f t="shared" si="8"/>
        <v/>
      </c>
      <c r="DT19" s="381" t="str">
        <f t="shared" si="8"/>
        <v/>
      </c>
      <c r="DU19" s="381" t="str">
        <f t="shared" si="8"/>
        <v/>
      </c>
      <c r="DV19" s="381" t="str">
        <f t="shared" si="8"/>
        <v/>
      </c>
      <c r="DW19" s="381" t="str">
        <f t="shared" si="8"/>
        <v/>
      </c>
      <c r="DX19" s="381" t="str">
        <f t="shared" si="8"/>
        <v/>
      </c>
      <c r="DY19" s="381" t="str">
        <f t="shared" si="8"/>
        <v/>
      </c>
      <c r="DZ19" s="381" t="str">
        <f t="shared" si="8"/>
        <v/>
      </c>
      <c r="EA19" s="381" t="str">
        <f t="shared" ref="EA19:EV19" si="9">IF(COUNTIF(EA20:EA29, "YES")=10, "MET", IF(COUNTIF(EA20:EA29, "NO")&gt;=1, "NOT MET",IF(COUNTIF(EA20:EA29,"=N/A")=10,"N/A","")))</f>
        <v/>
      </c>
      <c r="EB19" s="454" t="str">
        <f t="shared" si="9"/>
        <v/>
      </c>
      <c r="EC19" s="447" t="str">
        <f t="shared" si="9"/>
        <v/>
      </c>
      <c r="ED19" s="381" t="str">
        <f t="shared" si="9"/>
        <v/>
      </c>
      <c r="EE19" s="381" t="str">
        <f t="shared" si="9"/>
        <v/>
      </c>
      <c r="EF19" s="381" t="str">
        <f t="shared" si="9"/>
        <v/>
      </c>
      <c r="EG19" s="381" t="str">
        <f t="shared" si="9"/>
        <v/>
      </c>
      <c r="EH19" s="381" t="str">
        <f t="shared" si="9"/>
        <v/>
      </c>
      <c r="EI19" s="381" t="str">
        <f t="shared" si="9"/>
        <v/>
      </c>
      <c r="EJ19" s="381" t="str">
        <f t="shared" si="9"/>
        <v/>
      </c>
      <c r="EK19" s="381" t="str">
        <f t="shared" si="9"/>
        <v/>
      </c>
      <c r="EL19" s="454" t="str">
        <f t="shared" si="9"/>
        <v/>
      </c>
      <c r="EM19" s="447" t="str">
        <f t="shared" si="9"/>
        <v/>
      </c>
      <c r="EN19" s="381" t="str">
        <f t="shared" si="9"/>
        <v/>
      </c>
      <c r="EO19" s="381" t="str">
        <f t="shared" si="9"/>
        <v/>
      </c>
      <c r="EP19" s="381" t="str">
        <f t="shared" si="9"/>
        <v/>
      </c>
      <c r="EQ19" s="381" t="str">
        <f t="shared" si="9"/>
        <v/>
      </c>
      <c r="ER19" s="381" t="str">
        <f t="shared" si="9"/>
        <v/>
      </c>
      <c r="ES19" s="381" t="str">
        <f t="shared" si="9"/>
        <v/>
      </c>
      <c r="ET19" s="381" t="str">
        <f t="shared" si="9"/>
        <v/>
      </c>
      <c r="EU19" s="381" t="str">
        <f t="shared" si="9"/>
        <v/>
      </c>
      <c r="EV19" s="454" t="str">
        <f t="shared" si="9"/>
        <v/>
      </c>
      <c r="EW19" s="276">
        <f t="shared" si="0"/>
        <v>0</v>
      </c>
      <c r="EX19" s="277">
        <f t="shared" si="1"/>
        <v>0</v>
      </c>
      <c r="EY19" s="278">
        <f t="shared" si="2"/>
        <v>0</v>
      </c>
      <c r="EZ19" s="277">
        <f t="shared" si="3"/>
        <v>0</v>
      </c>
      <c r="FA19" s="279">
        <f t="shared" si="4"/>
        <v>0</v>
      </c>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row>
    <row r="20" spans="1:202" s="39" customFormat="1">
      <c r="A20" s="656" t="s">
        <v>367</v>
      </c>
      <c r="B20" s="630" t="s">
        <v>358</v>
      </c>
      <c r="C20" s="188"/>
      <c r="D20" s="44"/>
      <c r="E20" s="44"/>
      <c r="F20" s="44"/>
      <c r="G20" s="44"/>
      <c r="H20" s="44"/>
      <c r="I20" s="44"/>
      <c r="J20" s="44"/>
      <c r="K20" s="44"/>
      <c r="L20" s="192"/>
      <c r="M20" s="188"/>
      <c r="N20" s="44"/>
      <c r="O20" s="44"/>
      <c r="P20" s="44"/>
      <c r="Q20" s="44"/>
      <c r="R20" s="44"/>
      <c r="S20" s="44"/>
      <c r="T20" s="44"/>
      <c r="U20" s="44"/>
      <c r="V20" s="192"/>
      <c r="W20" s="188"/>
      <c r="X20" s="44"/>
      <c r="Y20" s="44"/>
      <c r="Z20" s="44"/>
      <c r="AA20" s="44"/>
      <c r="AB20" s="44"/>
      <c r="AC20" s="44"/>
      <c r="AD20" s="44"/>
      <c r="AE20" s="44"/>
      <c r="AF20" s="192"/>
      <c r="AG20" s="188"/>
      <c r="AH20" s="44"/>
      <c r="AI20" s="44"/>
      <c r="AJ20" s="44"/>
      <c r="AK20" s="44"/>
      <c r="AL20" s="44"/>
      <c r="AM20" s="44"/>
      <c r="AN20" s="44"/>
      <c r="AO20" s="44"/>
      <c r="AP20" s="192"/>
      <c r="AQ20" s="188"/>
      <c r="AR20" s="44"/>
      <c r="AS20" s="44"/>
      <c r="AT20" s="44"/>
      <c r="AU20" s="44"/>
      <c r="AV20" s="44"/>
      <c r="AW20" s="44"/>
      <c r="AX20" s="44"/>
      <c r="AY20" s="44"/>
      <c r="AZ20" s="192"/>
      <c r="BA20" s="188"/>
      <c r="BB20" s="44"/>
      <c r="BC20" s="44"/>
      <c r="BD20" s="44"/>
      <c r="BE20" s="44"/>
      <c r="BF20" s="44"/>
      <c r="BG20" s="44"/>
      <c r="BH20" s="44"/>
      <c r="BI20" s="44"/>
      <c r="BJ20" s="192"/>
      <c r="BK20" s="188"/>
      <c r="BL20" s="44"/>
      <c r="BM20" s="44"/>
      <c r="BN20" s="44"/>
      <c r="BO20" s="44"/>
      <c r="BP20" s="44"/>
      <c r="BQ20" s="44"/>
      <c r="BR20" s="44"/>
      <c r="BS20" s="44"/>
      <c r="BT20" s="192"/>
      <c r="BU20" s="188"/>
      <c r="BV20" s="44"/>
      <c r="BW20" s="44"/>
      <c r="BX20" s="44"/>
      <c r="BY20" s="44"/>
      <c r="BZ20" s="44"/>
      <c r="CA20" s="44"/>
      <c r="CB20" s="44"/>
      <c r="CC20" s="44"/>
      <c r="CD20" s="192"/>
      <c r="CE20" s="188"/>
      <c r="CF20" s="44"/>
      <c r="CG20" s="44"/>
      <c r="CH20" s="44"/>
      <c r="CI20" s="44"/>
      <c r="CJ20" s="44"/>
      <c r="CK20" s="44"/>
      <c r="CL20" s="44"/>
      <c r="CM20" s="44"/>
      <c r="CN20" s="192"/>
      <c r="CO20" s="188"/>
      <c r="CP20" s="44"/>
      <c r="CQ20" s="44"/>
      <c r="CR20" s="44"/>
      <c r="CS20" s="44"/>
      <c r="CT20" s="44"/>
      <c r="CU20" s="44"/>
      <c r="CV20" s="44"/>
      <c r="CW20" s="44"/>
      <c r="CX20" s="192"/>
      <c r="CY20" s="188"/>
      <c r="CZ20" s="44"/>
      <c r="DA20" s="44"/>
      <c r="DB20" s="44"/>
      <c r="DC20" s="44"/>
      <c r="DD20" s="44"/>
      <c r="DE20" s="44"/>
      <c r="DF20" s="44"/>
      <c r="DG20" s="44"/>
      <c r="DH20" s="192"/>
      <c r="DI20" s="188"/>
      <c r="DJ20" s="44"/>
      <c r="DK20" s="44"/>
      <c r="DL20" s="44"/>
      <c r="DM20" s="44"/>
      <c r="DN20" s="44"/>
      <c r="DO20" s="44"/>
      <c r="DP20" s="44"/>
      <c r="DQ20" s="44"/>
      <c r="DR20" s="192"/>
      <c r="DS20" s="188"/>
      <c r="DT20" s="44"/>
      <c r="DU20" s="44"/>
      <c r="DV20" s="44"/>
      <c r="DW20" s="44"/>
      <c r="DX20" s="44"/>
      <c r="DY20" s="44"/>
      <c r="DZ20" s="44"/>
      <c r="EA20" s="44"/>
      <c r="EB20" s="192"/>
      <c r="EC20" s="188"/>
      <c r="ED20" s="44"/>
      <c r="EE20" s="44"/>
      <c r="EF20" s="44"/>
      <c r="EG20" s="44"/>
      <c r="EH20" s="44"/>
      <c r="EI20" s="44"/>
      <c r="EJ20" s="44"/>
      <c r="EK20" s="44"/>
      <c r="EL20" s="192"/>
      <c r="EM20" s="188"/>
      <c r="EN20" s="44"/>
      <c r="EO20" s="44"/>
      <c r="EP20" s="44"/>
      <c r="EQ20" s="44"/>
      <c r="ER20" s="44"/>
      <c r="ES20" s="44"/>
      <c r="ET20" s="44"/>
      <c r="EU20" s="44"/>
      <c r="EV20" s="192"/>
      <c r="EW20" s="395"/>
      <c r="EX20" s="396"/>
      <c r="EY20" s="397"/>
      <c r="EZ20" s="396"/>
      <c r="FA20" s="398"/>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row>
    <row r="21" spans="1:202" s="39" customFormat="1">
      <c r="A21" s="657" t="s">
        <v>368</v>
      </c>
      <c r="B21" s="84" t="s">
        <v>359</v>
      </c>
      <c r="C21" s="188"/>
      <c r="D21" s="44"/>
      <c r="E21" s="44"/>
      <c r="F21" s="44"/>
      <c r="G21" s="44"/>
      <c r="H21" s="44"/>
      <c r="I21" s="44"/>
      <c r="J21" s="44"/>
      <c r="K21" s="44"/>
      <c r="L21" s="453"/>
      <c r="M21" s="189"/>
      <c r="N21" s="44"/>
      <c r="O21" s="44"/>
      <c r="P21" s="44"/>
      <c r="Q21" s="44"/>
      <c r="R21" s="44"/>
      <c r="S21" s="44"/>
      <c r="T21" s="44"/>
      <c r="U21" s="44"/>
      <c r="V21" s="453"/>
      <c r="W21" s="189"/>
      <c r="X21" s="44"/>
      <c r="Y21" s="44"/>
      <c r="Z21" s="44"/>
      <c r="AA21" s="44"/>
      <c r="AB21" s="44"/>
      <c r="AC21" s="44"/>
      <c r="AD21" s="44"/>
      <c r="AE21" s="44"/>
      <c r="AF21" s="453"/>
      <c r="AG21" s="189"/>
      <c r="AH21" s="44"/>
      <c r="AI21" s="44"/>
      <c r="AJ21" s="44"/>
      <c r="AK21" s="44"/>
      <c r="AL21" s="44"/>
      <c r="AM21" s="44"/>
      <c r="AN21" s="44"/>
      <c r="AO21" s="44"/>
      <c r="AP21" s="453"/>
      <c r="AQ21" s="189"/>
      <c r="AR21" s="44"/>
      <c r="AS21" s="44"/>
      <c r="AT21" s="44"/>
      <c r="AU21" s="44"/>
      <c r="AV21" s="44"/>
      <c r="AW21" s="44"/>
      <c r="AX21" s="44"/>
      <c r="AY21" s="44"/>
      <c r="AZ21" s="453"/>
      <c r="BA21" s="189"/>
      <c r="BB21" s="44"/>
      <c r="BC21" s="44"/>
      <c r="BD21" s="44"/>
      <c r="BE21" s="44"/>
      <c r="BF21" s="44"/>
      <c r="BG21" s="44"/>
      <c r="BH21" s="44"/>
      <c r="BI21" s="44"/>
      <c r="BJ21" s="453"/>
      <c r="BK21" s="189"/>
      <c r="BL21" s="44"/>
      <c r="BM21" s="44"/>
      <c r="BN21" s="44"/>
      <c r="BO21" s="44"/>
      <c r="BP21" s="44"/>
      <c r="BQ21" s="44"/>
      <c r="BR21" s="44"/>
      <c r="BS21" s="44"/>
      <c r="BT21" s="453"/>
      <c r="BU21" s="189"/>
      <c r="BV21" s="44"/>
      <c r="BW21" s="44"/>
      <c r="BX21" s="44"/>
      <c r="BY21" s="44"/>
      <c r="BZ21" s="44"/>
      <c r="CA21" s="44"/>
      <c r="CB21" s="44"/>
      <c r="CC21" s="44"/>
      <c r="CD21" s="453"/>
      <c r="CE21" s="189"/>
      <c r="CF21" s="44"/>
      <c r="CG21" s="44"/>
      <c r="CH21" s="44"/>
      <c r="CI21" s="44"/>
      <c r="CJ21" s="44"/>
      <c r="CK21" s="44"/>
      <c r="CL21" s="44"/>
      <c r="CM21" s="44"/>
      <c r="CN21" s="453"/>
      <c r="CO21" s="189"/>
      <c r="CP21" s="44"/>
      <c r="CQ21" s="44"/>
      <c r="CR21" s="44"/>
      <c r="CS21" s="44"/>
      <c r="CT21" s="44"/>
      <c r="CU21" s="44"/>
      <c r="CV21" s="44"/>
      <c r="CW21" s="44"/>
      <c r="CX21" s="453"/>
      <c r="CY21" s="189"/>
      <c r="CZ21" s="44"/>
      <c r="DA21" s="44"/>
      <c r="DB21" s="44"/>
      <c r="DC21" s="44"/>
      <c r="DD21" s="44"/>
      <c r="DE21" s="44"/>
      <c r="DF21" s="44"/>
      <c r="DG21" s="44"/>
      <c r="DH21" s="453"/>
      <c r="DI21" s="189"/>
      <c r="DJ21" s="44"/>
      <c r="DK21" s="44"/>
      <c r="DL21" s="44"/>
      <c r="DM21" s="44"/>
      <c r="DN21" s="44"/>
      <c r="DO21" s="44"/>
      <c r="DP21" s="44"/>
      <c r="DQ21" s="44"/>
      <c r="DR21" s="453"/>
      <c r="DS21" s="189"/>
      <c r="DT21" s="44"/>
      <c r="DU21" s="44"/>
      <c r="DV21" s="44"/>
      <c r="DW21" s="44"/>
      <c r="DX21" s="44"/>
      <c r="DY21" s="44"/>
      <c r="DZ21" s="44"/>
      <c r="EA21" s="44"/>
      <c r="EB21" s="453"/>
      <c r="EC21" s="189"/>
      <c r="ED21" s="44"/>
      <c r="EE21" s="44"/>
      <c r="EF21" s="44"/>
      <c r="EG21" s="44"/>
      <c r="EH21" s="44"/>
      <c r="EI21" s="44"/>
      <c r="EJ21" s="44"/>
      <c r="EK21" s="44"/>
      <c r="EL21" s="453"/>
      <c r="EM21" s="189"/>
      <c r="EN21" s="44"/>
      <c r="EO21" s="44"/>
      <c r="EP21" s="44"/>
      <c r="EQ21" s="44"/>
      <c r="ER21" s="44"/>
      <c r="ES21" s="44"/>
      <c r="ET21" s="44"/>
      <c r="EU21" s="44"/>
      <c r="EV21" s="453"/>
      <c r="EW21" s="395"/>
      <c r="EX21" s="396"/>
      <c r="EY21" s="397"/>
      <c r="EZ21" s="396"/>
      <c r="FA21" s="398"/>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row>
    <row r="22" spans="1:202" s="39" customFormat="1">
      <c r="A22" s="657" t="s">
        <v>369</v>
      </c>
      <c r="B22" s="84" t="s">
        <v>360</v>
      </c>
      <c r="C22" s="188"/>
      <c r="D22" s="44"/>
      <c r="E22" s="44"/>
      <c r="F22" s="44"/>
      <c r="G22" s="44"/>
      <c r="H22" s="44"/>
      <c r="I22" s="44"/>
      <c r="J22" s="44"/>
      <c r="K22" s="44"/>
      <c r="L22" s="453"/>
      <c r="M22" s="189"/>
      <c r="N22" s="44"/>
      <c r="O22" s="44"/>
      <c r="P22" s="44"/>
      <c r="Q22" s="44"/>
      <c r="R22" s="44"/>
      <c r="S22" s="44"/>
      <c r="T22" s="44"/>
      <c r="U22" s="44"/>
      <c r="V22" s="453"/>
      <c r="W22" s="189"/>
      <c r="X22" s="44"/>
      <c r="Y22" s="44"/>
      <c r="Z22" s="44"/>
      <c r="AA22" s="44"/>
      <c r="AB22" s="44"/>
      <c r="AC22" s="44"/>
      <c r="AD22" s="44"/>
      <c r="AE22" s="44"/>
      <c r="AF22" s="453"/>
      <c r="AG22" s="189"/>
      <c r="AH22" s="44"/>
      <c r="AI22" s="44"/>
      <c r="AJ22" s="44"/>
      <c r="AK22" s="44"/>
      <c r="AL22" s="44"/>
      <c r="AM22" s="44"/>
      <c r="AN22" s="44"/>
      <c r="AO22" s="44"/>
      <c r="AP22" s="453"/>
      <c r="AQ22" s="189"/>
      <c r="AR22" s="44"/>
      <c r="AS22" s="44"/>
      <c r="AT22" s="44"/>
      <c r="AU22" s="44"/>
      <c r="AV22" s="44"/>
      <c r="AW22" s="44"/>
      <c r="AX22" s="44"/>
      <c r="AY22" s="44"/>
      <c r="AZ22" s="453"/>
      <c r="BA22" s="189"/>
      <c r="BB22" s="44"/>
      <c r="BC22" s="44"/>
      <c r="BD22" s="44"/>
      <c r="BE22" s="44"/>
      <c r="BF22" s="44"/>
      <c r="BG22" s="44"/>
      <c r="BH22" s="44"/>
      <c r="BI22" s="44"/>
      <c r="BJ22" s="453"/>
      <c r="BK22" s="189"/>
      <c r="BL22" s="44"/>
      <c r="BM22" s="44"/>
      <c r="BN22" s="44"/>
      <c r="BO22" s="44"/>
      <c r="BP22" s="44"/>
      <c r="BQ22" s="44"/>
      <c r="BR22" s="44"/>
      <c r="BS22" s="44"/>
      <c r="BT22" s="453"/>
      <c r="BU22" s="189"/>
      <c r="BV22" s="44"/>
      <c r="BW22" s="44"/>
      <c r="BX22" s="44"/>
      <c r="BY22" s="44"/>
      <c r="BZ22" s="44"/>
      <c r="CA22" s="44"/>
      <c r="CB22" s="44"/>
      <c r="CC22" s="44"/>
      <c r="CD22" s="453"/>
      <c r="CE22" s="189"/>
      <c r="CF22" s="44"/>
      <c r="CG22" s="44"/>
      <c r="CH22" s="44"/>
      <c r="CI22" s="44"/>
      <c r="CJ22" s="44"/>
      <c r="CK22" s="44"/>
      <c r="CL22" s="44"/>
      <c r="CM22" s="44"/>
      <c r="CN22" s="453"/>
      <c r="CO22" s="189"/>
      <c r="CP22" s="44"/>
      <c r="CQ22" s="44"/>
      <c r="CR22" s="44"/>
      <c r="CS22" s="44"/>
      <c r="CT22" s="44"/>
      <c r="CU22" s="44"/>
      <c r="CV22" s="44"/>
      <c r="CW22" s="44"/>
      <c r="CX22" s="453"/>
      <c r="CY22" s="189"/>
      <c r="CZ22" s="44"/>
      <c r="DA22" s="44"/>
      <c r="DB22" s="44"/>
      <c r="DC22" s="44"/>
      <c r="DD22" s="44"/>
      <c r="DE22" s="44"/>
      <c r="DF22" s="44"/>
      <c r="DG22" s="44"/>
      <c r="DH22" s="453"/>
      <c r="DI22" s="189"/>
      <c r="DJ22" s="44"/>
      <c r="DK22" s="44"/>
      <c r="DL22" s="44"/>
      <c r="DM22" s="44"/>
      <c r="DN22" s="44"/>
      <c r="DO22" s="44"/>
      <c r="DP22" s="44"/>
      <c r="DQ22" s="44"/>
      <c r="DR22" s="453"/>
      <c r="DS22" s="189"/>
      <c r="DT22" s="44"/>
      <c r="DU22" s="44"/>
      <c r="DV22" s="44"/>
      <c r="DW22" s="44"/>
      <c r="DX22" s="44"/>
      <c r="DY22" s="44"/>
      <c r="DZ22" s="44"/>
      <c r="EA22" s="44"/>
      <c r="EB22" s="453"/>
      <c r="EC22" s="189"/>
      <c r="ED22" s="44"/>
      <c r="EE22" s="44"/>
      <c r="EF22" s="44"/>
      <c r="EG22" s="44"/>
      <c r="EH22" s="44"/>
      <c r="EI22" s="44"/>
      <c r="EJ22" s="44"/>
      <c r="EK22" s="44"/>
      <c r="EL22" s="453"/>
      <c r="EM22" s="189"/>
      <c r="EN22" s="44"/>
      <c r="EO22" s="44"/>
      <c r="EP22" s="44"/>
      <c r="EQ22" s="44"/>
      <c r="ER22" s="44"/>
      <c r="ES22" s="44"/>
      <c r="ET22" s="44"/>
      <c r="EU22" s="44"/>
      <c r="EV22" s="453"/>
      <c r="EW22" s="395"/>
      <c r="EX22" s="396"/>
      <c r="EY22" s="397"/>
      <c r="EZ22" s="396"/>
      <c r="FA22" s="398"/>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row>
    <row r="23" spans="1:202" s="39" customFormat="1">
      <c r="A23" s="657" t="s">
        <v>370</v>
      </c>
      <c r="B23" s="84" t="s">
        <v>361</v>
      </c>
      <c r="C23" s="188"/>
      <c r="D23" s="44"/>
      <c r="E23" s="44"/>
      <c r="F23" s="44"/>
      <c r="G23" s="44"/>
      <c r="H23" s="44"/>
      <c r="I23" s="44"/>
      <c r="J23" s="44"/>
      <c r="K23" s="44"/>
      <c r="L23" s="453"/>
      <c r="M23" s="189"/>
      <c r="N23" s="44"/>
      <c r="O23" s="44"/>
      <c r="P23" s="44"/>
      <c r="Q23" s="44"/>
      <c r="R23" s="44"/>
      <c r="S23" s="44"/>
      <c r="T23" s="44"/>
      <c r="U23" s="44"/>
      <c r="V23" s="453"/>
      <c r="W23" s="189"/>
      <c r="X23" s="44"/>
      <c r="Y23" s="44"/>
      <c r="Z23" s="44"/>
      <c r="AA23" s="44"/>
      <c r="AB23" s="44"/>
      <c r="AC23" s="44"/>
      <c r="AD23" s="44"/>
      <c r="AE23" s="44"/>
      <c r="AF23" s="453"/>
      <c r="AG23" s="189"/>
      <c r="AH23" s="44"/>
      <c r="AI23" s="44"/>
      <c r="AJ23" s="44"/>
      <c r="AK23" s="44"/>
      <c r="AL23" s="44"/>
      <c r="AM23" s="44"/>
      <c r="AN23" s="44"/>
      <c r="AO23" s="44"/>
      <c r="AP23" s="453"/>
      <c r="AQ23" s="189"/>
      <c r="AR23" s="44"/>
      <c r="AS23" s="44"/>
      <c r="AT23" s="44"/>
      <c r="AU23" s="44"/>
      <c r="AV23" s="44"/>
      <c r="AW23" s="44"/>
      <c r="AX23" s="44"/>
      <c r="AY23" s="44"/>
      <c r="AZ23" s="453"/>
      <c r="BA23" s="189"/>
      <c r="BB23" s="44"/>
      <c r="BC23" s="44"/>
      <c r="BD23" s="44"/>
      <c r="BE23" s="44"/>
      <c r="BF23" s="44"/>
      <c r="BG23" s="44"/>
      <c r="BH23" s="44"/>
      <c r="BI23" s="44"/>
      <c r="BJ23" s="453"/>
      <c r="BK23" s="189"/>
      <c r="BL23" s="44"/>
      <c r="BM23" s="44"/>
      <c r="BN23" s="44"/>
      <c r="BO23" s="44"/>
      <c r="BP23" s="44"/>
      <c r="BQ23" s="44"/>
      <c r="BR23" s="44"/>
      <c r="BS23" s="44"/>
      <c r="BT23" s="453"/>
      <c r="BU23" s="189"/>
      <c r="BV23" s="44"/>
      <c r="BW23" s="44"/>
      <c r="BX23" s="44"/>
      <c r="BY23" s="44"/>
      <c r="BZ23" s="44"/>
      <c r="CA23" s="44"/>
      <c r="CB23" s="44"/>
      <c r="CC23" s="44"/>
      <c r="CD23" s="453"/>
      <c r="CE23" s="189"/>
      <c r="CF23" s="44"/>
      <c r="CG23" s="44"/>
      <c r="CH23" s="44"/>
      <c r="CI23" s="44"/>
      <c r="CJ23" s="44"/>
      <c r="CK23" s="44"/>
      <c r="CL23" s="44"/>
      <c r="CM23" s="44"/>
      <c r="CN23" s="453"/>
      <c r="CO23" s="189"/>
      <c r="CP23" s="44"/>
      <c r="CQ23" s="44"/>
      <c r="CR23" s="44"/>
      <c r="CS23" s="44"/>
      <c r="CT23" s="44"/>
      <c r="CU23" s="44"/>
      <c r="CV23" s="44"/>
      <c r="CW23" s="44"/>
      <c r="CX23" s="453"/>
      <c r="CY23" s="189"/>
      <c r="CZ23" s="44"/>
      <c r="DA23" s="44"/>
      <c r="DB23" s="44"/>
      <c r="DC23" s="44"/>
      <c r="DD23" s="44"/>
      <c r="DE23" s="44"/>
      <c r="DF23" s="44"/>
      <c r="DG23" s="44"/>
      <c r="DH23" s="453"/>
      <c r="DI23" s="189"/>
      <c r="DJ23" s="44"/>
      <c r="DK23" s="44"/>
      <c r="DL23" s="44"/>
      <c r="DM23" s="44"/>
      <c r="DN23" s="44"/>
      <c r="DO23" s="44"/>
      <c r="DP23" s="44"/>
      <c r="DQ23" s="44"/>
      <c r="DR23" s="453"/>
      <c r="DS23" s="189"/>
      <c r="DT23" s="44"/>
      <c r="DU23" s="44"/>
      <c r="DV23" s="44"/>
      <c r="DW23" s="44"/>
      <c r="DX23" s="44"/>
      <c r="DY23" s="44"/>
      <c r="DZ23" s="44"/>
      <c r="EA23" s="44"/>
      <c r="EB23" s="453"/>
      <c r="EC23" s="189"/>
      <c r="ED23" s="44"/>
      <c r="EE23" s="44"/>
      <c r="EF23" s="44"/>
      <c r="EG23" s="44"/>
      <c r="EH23" s="44"/>
      <c r="EI23" s="44"/>
      <c r="EJ23" s="44"/>
      <c r="EK23" s="44"/>
      <c r="EL23" s="453"/>
      <c r="EM23" s="189"/>
      <c r="EN23" s="44"/>
      <c r="EO23" s="44"/>
      <c r="EP23" s="44"/>
      <c r="EQ23" s="44"/>
      <c r="ER23" s="44"/>
      <c r="ES23" s="44"/>
      <c r="ET23" s="44"/>
      <c r="EU23" s="44"/>
      <c r="EV23" s="453"/>
      <c r="EW23" s="395"/>
      <c r="EX23" s="396"/>
      <c r="EY23" s="397"/>
      <c r="EZ23" s="396"/>
      <c r="FA23" s="398"/>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row>
    <row r="24" spans="1:202" s="39" customFormat="1">
      <c r="A24" s="657" t="s">
        <v>371</v>
      </c>
      <c r="B24" s="84" t="s">
        <v>362</v>
      </c>
      <c r="C24" s="188"/>
      <c r="D24" s="44"/>
      <c r="E24" s="44"/>
      <c r="F24" s="44"/>
      <c r="G24" s="44"/>
      <c r="H24" s="44"/>
      <c r="I24" s="44"/>
      <c r="J24" s="44"/>
      <c r="K24" s="44"/>
      <c r="L24" s="453"/>
      <c r="M24" s="189"/>
      <c r="N24" s="44"/>
      <c r="O24" s="44"/>
      <c r="P24" s="44"/>
      <c r="Q24" s="44"/>
      <c r="R24" s="44"/>
      <c r="S24" s="44"/>
      <c r="T24" s="44"/>
      <c r="U24" s="44"/>
      <c r="V24" s="453"/>
      <c r="W24" s="189"/>
      <c r="X24" s="44"/>
      <c r="Y24" s="44"/>
      <c r="Z24" s="44"/>
      <c r="AA24" s="44"/>
      <c r="AB24" s="44"/>
      <c r="AC24" s="44"/>
      <c r="AD24" s="44"/>
      <c r="AE24" s="44"/>
      <c r="AF24" s="453"/>
      <c r="AG24" s="189"/>
      <c r="AH24" s="44"/>
      <c r="AI24" s="44"/>
      <c r="AJ24" s="44"/>
      <c r="AK24" s="44"/>
      <c r="AL24" s="44"/>
      <c r="AM24" s="44"/>
      <c r="AN24" s="44"/>
      <c r="AO24" s="44"/>
      <c r="AP24" s="453"/>
      <c r="AQ24" s="189"/>
      <c r="AR24" s="44"/>
      <c r="AS24" s="44"/>
      <c r="AT24" s="44"/>
      <c r="AU24" s="44"/>
      <c r="AV24" s="44"/>
      <c r="AW24" s="44"/>
      <c r="AX24" s="44"/>
      <c r="AY24" s="44"/>
      <c r="AZ24" s="453"/>
      <c r="BA24" s="189"/>
      <c r="BB24" s="44"/>
      <c r="BC24" s="44"/>
      <c r="BD24" s="44"/>
      <c r="BE24" s="44"/>
      <c r="BF24" s="44"/>
      <c r="BG24" s="44"/>
      <c r="BH24" s="44"/>
      <c r="BI24" s="44"/>
      <c r="BJ24" s="453"/>
      <c r="BK24" s="189"/>
      <c r="BL24" s="44"/>
      <c r="BM24" s="44"/>
      <c r="BN24" s="44"/>
      <c r="BO24" s="44"/>
      <c r="BP24" s="44"/>
      <c r="BQ24" s="44"/>
      <c r="BR24" s="44"/>
      <c r="BS24" s="44"/>
      <c r="BT24" s="453"/>
      <c r="BU24" s="189"/>
      <c r="BV24" s="44"/>
      <c r="BW24" s="44"/>
      <c r="BX24" s="44"/>
      <c r="BY24" s="44"/>
      <c r="BZ24" s="44"/>
      <c r="CA24" s="44"/>
      <c r="CB24" s="44"/>
      <c r="CC24" s="44"/>
      <c r="CD24" s="453"/>
      <c r="CE24" s="189"/>
      <c r="CF24" s="44"/>
      <c r="CG24" s="44"/>
      <c r="CH24" s="44"/>
      <c r="CI24" s="44"/>
      <c r="CJ24" s="44"/>
      <c r="CK24" s="44"/>
      <c r="CL24" s="44"/>
      <c r="CM24" s="44"/>
      <c r="CN24" s="453"/>
      <c r="CO24" s="189"/>
      <c r="CP24" s="44"/>
      <c r="CQ24" s="44"/>
      <c r="CR24" s="44"/>
      <c r="CS24" s="44"/>
      <c r="CT24" s="44"/>
      <c r="CU24" s="44"/>
      <c r="CV24" s="44"/>
      <c r="CW24" s="44"/>
      <c r="CX24" s="453"/>
      <c r="CY24" s="189"/>
      <c r="CZ24" s="44"/>
      <c r="DA24" s="44"/>
      <c r="DB24" s="44"/>
      <c r="DC24" s="44"/>
      <c r="DD24" s="44"/>
      <c r="DE24" s="44"/>
      <c r="DF24" s="44"/>
      <c r="DG24" s="44"/>
      <c r="DH24" s="453"/>
      <c r="DI24" s="189"/>
      <c r="DJ24" s="44"/>
      <c r="DK24" s="44"/>
      <c r="DL24" s="44"/>
      <c r="DM24" s="44"/>
      <c r="DN24" s="44"/>
      <c r="DO24" s="44"/>
      <c r="DP24" s="44"/>
      <c r="DQ24" s="44"/>
      <c r="DR24" s="453"/>
      <c r="DS24" s="189"/>
      <c r="DT24" s="44"/>
      <c r="DU24" s="44"/>
      <c r="DV24" s="44"/>
      <c r="DW24" s="44"/>
      <c r="DX24" s="44"/>
      <c r="DY24" s="44"/>
      <c r="DZ24" s="44"/>
      <c r="EA24" s="44"/>
      <c r="EB24" s="453"/>
      <c r="EC24" s="189"/>
      <c r="ED24" s="44"/>
      <c r="EE24" s="44"/>
      <c r="EF24" s="44"/>
      <c r="EG24" s="44"/>
      <c r="EH24" s="44"/>
      <c r="EI24" s="44"/>
      <c r="EJ24" s="44"/>
      <c r="EK24" s="44"/>
      <c r="EL24" s="453"/>
      <c r="EM24" s="189"/>
      <c r="EN24" s="44"/>
      <c r="EO24" s="44"/>
      <c r="EP24" s="44"/>
      <c r="EQ24" s="44"/>
      <c r="ER24" s="44"/>
      <c r="ES24" s="44"/>
      <c r="ET24" s="44"/>
      <c r="EU24" s="44"/>
      <c r="EV24" s="453"/>
      <c r="EW24" s="395"/>
      <c r="EX24" s="396"/>
      <c r="EY24" s="397"/>
      <c r="EZ24" s="396"/>
      <c r="FA24" s="398"/>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row>
    <row r="25" spans="1:202" s="39" customFormat="1">
      <c r="A25" s="657" t="s">
        <v>372</v>
      </c>
      <c r="B25" s="84" t="s">
        <v>363</v>
      </c>
      <c r="C25" s="188"/>
      <c r="D25" s="44"/>
      <c r="E25" s="44"/>
      <c r="F25" s="44"/>
      <c r="G25" s="44"/>
      <c r="H25" s="44"/>
      <c r="I25" s="44"/>
      <c r="J25" s="44"/>
      <c r="K25" s="44"/>
      <c r="L25" s="453"/>
      <c r="M25" s="189"/>
      <c r="N25" s="44"/>
      <c r="O25" s="44"/>
      <c r="P25" s="44"/>
      <c r="Q25" s="44"/>
      <c r="R25" s="44"/>
      <c r="S25" s="44"/>
      <c r="T25" s="44"/>
      <c r="U25" s="44"/>
      <c r="V25" s="453"/>
      <c r="W25" s="189"/>
      <c r="X25" s="44"/>
      <c r="Y25" s="44"/>
      <c r="Z25" s="44"/>
      <c r="AA25" s="44"/>
      <c r="AB25" s="44"/>
      <c r="AC25" s="44"/>
      <c r="AD25" s="44"/>
      <c r="AE25" s="44"/>
      <c r="AF25" s="453"/>
      <c r="AG25" s="189"/>
      <c r="AH25" s="44"/>
      <c r="AI25" s="44"/>
      <c r="AJ25" s="44"/>
      <c r="AK25" s="44"/>
      <c r="AL25" s="44"/>
      <c r="AM25" s="44"/>
      <c r="AN25" s="44"/>
      <c r="AO25" s="44"/>
      <c r="AP25" s="453"/>
      <c r="AQ25" s="189"/>
      <c r="AR25" s="44"/>
      <c r="AS25" s="44"/>
      <c r="AT25" s="44"/>
      <c r="AU25" s="44"/>
      <c r="AV25" s="44"/>
      <c r="AW25" s="44"/>
      <c r="AX25" s="44"/>
      <c r="AY25" s="44"/>
      <c r="AZ25" s="453"/>
      <c r="BA25" s="189"/>
      <c r="BB25" s="44"/>
      <c r="BC25" s="44"/>
      <c r="BD25" s="44"/>
      <c r="BE25" s="44"/>
      <c r="BF25" s="44"/>
      <c r="BG25" s="44"/>
      <c r="BH25" s="44"/>
      <c r="BI25" s="44"/>
      <c r="BJ25" s="453"/>
      <c r="BK25" s="189"/>
      <c r="BL25" s="44"/>
      <c r="BM25" s="44"/>
      <c r="BN25" s="44"/>
      <c r="BO25" s="44"/>
      <c r="BP25" s="44"/>
      <c r="BQ25" s="44"/>
      <c r="BR25" s="44"/>
      <c r="BS25" s="44"/>
      <c r="BT25" s="453"/>
      <c r="BU25" s="189"/>
      <c r="BV25" s="44"/>
      <c r="BW25" s="44"/>
      <c r="BX25" s="44"/>
      <c r="BY25" s="44"/>
      <c r="BZ25" s="44"/>
      <c r="CA25" s="44"/>
      <c r="CB25" s="44"/>
      <c r="CC25" s="44"/>
      <c r="CD25" s="453"/>
      <c r="CE25" s="189"/>
      <c r="CF25" s="44"/>
      <c r="CG25" s="44"/>
      <c r="CH25" s="44"/>
      <c r="CI25" s="44"/>
      <c r="CJ25" s="44"/>
      <c r="CK25" s="44"/>
      <c r="CL25" s="44"/>
      <c r="CM25" s="44"/>
      <c r="CN25" s="453"/>
      <c r="CO25" s="189"/>
      <c r="CP25" s="44"/>
      <c r="CQ25" s="44"/>
      <c r="CR25" s="44"/>
      <c r="CS25" s="44"/>
      <c r="CT25" s="44"/>
      <c r="CU25" s="44"/>
      <c r="CV25" s="44"/>
      <c r="CW25" s="44"/>
      <c r="CX25" s="453"/>
      <c r="CY25" s="189"/>
      <c r="CZ25" s="44"/>
      <c r="DA25" s="44"/>
      <c r="DB25" s="44"/>
      <c r="DC25" s="44"/>
      <c r="DD25" s="44"/>
      <c r="DE25" s="44"/>
      <c r="DF25" s="44"/>
      <c r="DG25" s="44"/>
      <c r="DH25" s="453"/>
      <c r="DI25" s="189"/>
      <c r="DJ25" s="44"/>
      <c r="DK25" s="44"/>
      <c r="DL25" s="44"/>
      <c r="DM25" s="44"/>
      <c r="DN25" s="44"/>
      <c r="DO25" s="44"/>
      <c r="DP25" s="44"/>
      <c r="DQ25" s="44"/>
      <c r="DR25" s="453"/>
      <c r="DS25" s="189"/>
      <c r="DT25" s="44"/>
      <c r="DU25" s="44"/>
      <c r="DV25" s="44"/>
      <c r="DW25" s="44"/>
      <c r="DX25" s="44"/>
      <c r="DY25" s="44"/>
      <c r="DZ25" s="44"/>
      <c r="EA25" s="44"/>
      <c r="EB25" s="453"/>
      <c r="EC25" s="189"/>
      <c r="ED25" s="44"/>
      <c r="EE25" s="44"/>
      <c r="EF25" s="44"/>
      <c r="EG25" s="44"/>
      <c r="EH25" s="44"/>
      <c r="EI25" s="44"/>
      <c r="EJ25" s="44"/>
      <c r="EK25" s="44"/>
      <c r="EL25" s="453"/>
      <c r="EM25" s="189"/>
      <c r="EN25" s="44"/>
      <c r="EO25" s="44"/>
      <c r="EP25" s="44"/>
      <c r="EQ25" s="44"/>
      <c r="ER25" s="44"/>
      <c r="ES25" s="44"/>
      <c r="ET25" s="44"/>
      <c r="EU25" s="44"/>
      <c r="EV25" s="453"/>
      <c r="EW25" s="395"/>
      <c r="EX25" s="396"/>
      <c r="EY25" s="397"/>
      <c r="EZ25" s="396"/>
      <c r="FA25" s="398"/>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row>
    <row r="26" spans="1:202" s="39" customFormat="1" ht="25.5">
      <c r="A26" s="657" t="s">
        <v>373</v>
      </c>
      <c r="B26" s="84" t="s">
        <v>364</v>
      </c>
      <c r="C26" s="188"/>
      <c r="D26" s="44"/>
      <c r="E26" s="44"/>
      <c r="F26" s="44"/>
      <c r="G26" s="44"/>
      <c r="H26" s="44"/>
      <c r="I26" s="44"/>
      <c r="J26" s="44"/>
      <c r="K26" s="44"/>
      <c r="L26" s="453"/>
      <c r="M26" s="189"/>
      <c r="N26" s="44"/>
      <c r="O26" s="44"/>
      <c r="P26" s="44"/>
      <c r="Q26" s="44"/>
      <c r="R26" s="44"/>
      <c r="S26" s="44"/>
      <c r="T26" s="44"/>
      <c r="U26" s="44"/>
      <c r="V26" s="453"/>
      <c r="W26" s="189"/>
      <c r="X26" s="44"/>
      <c r="Y26" s="44"/>
      <c r="Z26" s="44"/>
      <c r="AA26" s="44"/>
      <c r="AB26" s="44"/>
      <c r="AC26" s="44"/>
      <c r="AD26" s="44"/>
      <c r="AE26" s="44"/>
      <c r="AF26" s="453"/>
      <c r="AG26" s="189"/>
      <c r="AH26" s="44"/>
      <c r="AI26" s="44"/>
      <c r="AJ26" s="44"/>
      <c r="AK26" s="44"/>
      <c r="AL26" s="44"/>
      <c r="AM26" s="44"/>
      <c r="AN26" s="44"/>
      <c r="AO26" s="44"/>
      <c r="AP26" s="453"/>
      <c r="AQ26" s="189"/>
      <c r="AR26" s="44"/>
      <c r="AS26" s="44"/>
      <c r="AT26" s="44"/>
      <c r="AU26" s="44"/>
      <c r="AV26" s="44"/>
      <c r="AW26" s="44"/>
      <c r="AX26" s="44"/>
      <c r="AY26" s="44"/>
      <c r="AZ26" s="453"/>
      <c r="BA26" s="189"/>
      <c r="BB26" s="44"/>
      <c r="BC26" s="44"/>
      <c r="BD26" s="44"/>
      <c r="BE26" s="44"/>
      <c r="BF26" s="44"/>
      <c r="BG26" s="44"/>
      <c r="BH26" s="44"/>
      <c r="BI26" s="44"/>
      <c r="BJ26" s="453"/>
      <c r="BK26" s="189"/>
      <c r="BL26" s="44"/>
      <c r="BM26" s="44"/>
      <c r="BN26" s="44"/>
      <c r="BO26" s="44"/>
      <c r="BP26" s="44"/>
      <c r="BQ26" s="44"/>
      <c r="BR26" s="44"/>
      <c r="BS26" s="44"/>
      <c r="BT26" s="453"/>
      <c r="BU26" s="189"/>
      <c r="BV26" s="44"/>
      <c r="BW26" s="44"/>
      <c r="BX26" s="44"/>
      <c r="BY26" s="44"/>
      <c r="BZ26" s="44"/>
      <c r="CA26" s="44"/>
      <c r="CB26" s="44"/>
      <c r="CC26" s="44"/>
      <c r="CD26" s="453"/>
      <c r="CE26" s="189"/>
      <c r="CF26" s="44"/>
      <c r="CG26" s="44"/>
      <c r="CH26" s="44"/>
      <c r="CI26" s="44"/>
      <c r="CJ26" s="44"/>
      <c r="CK26" s="44"/>
      <c r="CL26" s="44"/>
      <c r="CM26" s="44"/>
      <c r="CN26" s="453"/>
      <c r="CO26" s="189"/>
      <c r="CP26" s="44"/>
      <c r="CQ26" s="44"/>
      <c r="CR26" s="44"/>
      <c r="CS26" s="44"/>
      <c r="CT26" s="44"/>
      <c r="CU26" s="44"/>
      <c r="CV26" s="44"/>
      <c r="CW26" s="44"/>
      <c r="CX26" s="453"/>
      <c r="CY26" s="189"/>
      <c r="CZ26" s="44"/>
      <c r="DA26" s="44"/>
      <c r="DB26" s="44"/>
      <c r="DC26" s="44"/>
      <c r="DD26" s="44"/>
      <c r="DE26" s="44"/>
      <c r="DF26" s="44"/>
      <c r="DG26" s="44"/>
      <c r="DH26" s="453"/>
      <c r="DI26" s="189"/>
      <c r="DJ26" s="44"/>
      <c r="DK26" s="44"/>
      <c r="DL26" s="44"/>
      <c r="DM26" s="44"/>
      <c r="DN26" s="44"/>
      <c r="DO26" s="44"/>
      <c r="DP26" s="44"/>
      <c r="DQ26" s="44"/>
      <c r="DR26" s="453"/>
      <c r="DS26" s="189"/>
      <c r="DT26" s="44"/>
      <c r="DU26" s="44"/>
      <c r="DV26" s="44"/>
      <c r="DW26" s="44"/>
      <c r="DX26" s="44"/>
      <c r="DY26" s="44"/>
      <c r="DZ26" s="44"/>
      <c r="EA26" s="44"/>
      <c r="EB26" s="453"/>
      <c r="EC26" s="189"/>
      <c r="ED26" s="44"/>
      <c r="EE26" s="44"/>
      <c r="EF26" s="44"/>
      <c r="EG26" s="44"/>
      <c r="EH26" s="44"/>
      <c r="EI26" s="44"/>
      <c r="EJ26" s="44"/>
      <c r="EK26" s="44"/>
      <c r="EL26" s="453"/>
      <c r="EM26" s="189"/>
      <c r="EN26" s="44"/>
      <c r="EO26" s="44"/>
      <c r="EP26" s="44"/>
      <c r="EQ26" s="44"/>
      <c r="ER26" s="44"/>
      <c r="ES26" s="44"/>
      <c r="ET26" s="44"/>
      <c r="EU26" s="44"/>
      <c r="EV26" s="453"/>
      <c r="EW26" s="395"/>
      <c r="EX26" s="396"/>
      <c r="EY26" s="397"/>
      <c r="EZ26" s="396"/>
      <c r="FA26" s="398"/>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row>
    <row r="27" spans="1:202" s="39" customFormat="1">
      <c r="A27" s="657" t="s">
        <v>374</v>
      </c>
      <c r="B27" s="84" t="s">
        <v>365</v>
      </c>
      <c r="C27" s="188"/>
      <c r="D27" s="44"/>
      <c r="E27" s="44"/>
      <c r="F27" s="44"/>
      <c r="G27" s="44"/>
      <c r="H27" s="44"/>
      <c r="I27" s="44"/>
      <c r="J27" s="44"/>
      <c r="K27" s="44"/>
      <c r="L27" s="453"/>
      <c r="M27" s="189"/>
      <c r="N27" s="44"/>
      <c r="O27" s="44"/>
      <c r="P27" s="44"/>
      <c r="Q27" s="44"/>
      <c r="R27" s="44"/>
      <c r="S27" s="44"/>
      <c r="T27" s="44"/>
      <c r="U27" s="44"/>
      <c r="V27" s="453"/>
      <c r="W27" s="189"/>
      <c r="X27" s="44"/>
      <c r="Y27" s="44"/>
      <c r="Z27" s="44"/>
      <c r="AA27" s="44"/>
      <c r="AB27" s="44"/>
      <c r="AC27" s="44"/>
      <c r="AD27" s="44"/>
      <c r="AE27" s="44"/>
      <c r="AF27" s="453"/>
      <c r="AG27" s="189"/>
      <c r="AH27" s="44"/>
      <c r="AI27" s="44"/>
      <c r="AJ27" s="44"/>
      <c r="AK27" s="44"/>
      <c r="AL27" s="44"/>
      <c r="AM27" s="44"/>
      <c r="AN27" s="44"/>
      <c r="AO27" s="44"/>
      <c r="AP27" s="453"/>
      <c r="AQ27" s="189"/>
      <c r="AR27" s="44"/>
      <c r="AS27" s="44"/>
      <c r="AT27" s="44"/>
      <c r="AU27" s="44"/>
      <c r="AV27" s="44"/>
      <c r="AW27" s="44"/>
      <c r="AX27" s="44"/>
      <c r="AY27" s="44"/>
      <c r="AZ27" s="453"/>
      <c r="BA27" s="189"/>
      <c r="BB27" s="44"/>
      <c r="BC27" s="44"/>
      <c r="BD27" s="44"/>
      <c r="BE27" s="44"/>
      <c r="BF27" s="44"/>
      <c r="BG27" s="44"/>
      <c r="BH27" s="44"/>
      <c r="BI27" s="44"/>
      <c r="BJ27" s="453"/>
      <c r="BK27" s="189"/>
      <c r="BL27" s="44"/>
      <c r="BM27" s="44"/>
      <c r="BN27" s="44"/>
      <c r="BO27" s="44"/>
      <c r="BP27" s="44"/>
      <c r="BQ27" s="44"/>
      <c r="BR27" s="44"/>
      <c r="BS27" s="44"/>
      <c r="BT27" s="453"/>
      <c r="BU27" s="189"/>
      <c r="BV27" s="44"/>
      <c r="BW27" s="44"/>
      <c r="BX27" s="44"/>
      <c r="BY27" s="44"/>
      <c r="BZ27" s="44"/>
      <c r="CA27" s="44"/>
      <c r="CB27" s="44"/>
      <c r="CC27" s="44"/>
      <c r="CD27" s="453"/>
      <c r="CE27" s="189"/>
      <c r="CF27" s="44"/>
      <c r="CG27" s="44"/>
      <c r="CH27" s="44"/>
      <c r="CI27" s="44"/>
      <c r="CJ27" s="44"/>
      <c r="CK27" s="44"/>
      <c r="CL27" s="44"/>
      <c r="CM27" s="44"/>
      <c r="CN27" s="453"/>
      <c r="CO27" s="189"/>
      <c r="CP27" s="44"/>
      <c r="CQ27" s="44"/>
      <c r="CR27" s="44"/>
      <c r="CS27" s="44"/>
      <c r="CT27" s="44"/>
      <c r="CU27" s="44"/>
      <c r="CV27" s="44"/>
      <c r="CW27" s="44"/>
      <c r="CX27" s="453"/>
      <c r="CY27" s="189"/>
      <c r="CZ27" s="44"/>
      <c r="DA27" s="44"/>
      <c r="DB27" s="44"/>
      <c r="DC27" s="44"/>
      <c r="DD27" s="44"/>
      <c r="DE27" s="44"/>
      <c r="DF27" s="44"/>
      <c r="DG27" s="44"/>
      <c r="DH27" s="453"/>
      <c r="DI27" s="189"/>
      <c r="DJ27" s="44"/>
      <c r="DK27" s="44"/>
      <c r="DL27" s="44"/>
      <c r="DM27" s="44"/>
      <c r="DN27" s="44"/>
      <c r="DO27" s="44"/>
      <c r="DP27" s="44"/>
      <c r="DQ27" s="44"/>
      <c r="DR27" s="453"/>
      <c r="DS27" s="189"/>
      <c r="DT27" s="44"/>
      <c r="DU27" s="44"/>
      <c r="DV27" s="44"/>
      <c r="DW27" s="44"/>
      <c r="DX27" s="44"/>
      <c r="DY27" s="44"/>
      <c r="DZ27" s="44"/>
      <c r="EA27" s="44"/>
      <c r="EB27" s="453"/>
      <c r="EC27" s="189"/>
      <c r="ED27" s="44"/>
      <c r="EE27" s="44"/>
      <c r="EF27" s="44"/>
      <c r="EG27" s="44"/>
      <c r="EH27" s="44"/>
      <c r="EI27" s="44"/>
      <c r="EJ27" s="44"/>
      <c r="EK27" s="44"/>
      <c r="EL27" s="453"/>
      <c r="EM27" s="189"/>
      <c r="EN27" s="44"/>
      <c r="EO27" s="44"/>
      <c r="EP27" s="44"/>
      <c r="EQ27" s="44"/>
      <c r="ER27" s="44"/>
      <c r="ES27" s="44"/>
      <c r="ET27" s="44"/>
      <c r="EU27" s="44"/>
      <c r="EV27" s="453"/>
      <c r="EW27" s="395"/>
      <c r="EX27" s="396"/>
      <c r="EY27" s="397"/>
      <c r="EZ27" s="396"/>
      <c r="FA27" s="398"/>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row>
    <row r="28" spans="1:202" s="39" customFormat="1">
      <c r="A28" s="657" t="s">
        <v>375</v>
      </c>
      <c r="B28" s="84" t="s">
        <v>366</v>
      </c>
      <c r="C28" s="188"/>
      <c r="D28" s="44"/>
      <c r="E28" s="44"/>
      <c r="F28" s="44"/>
      <c r="G28" s="44"/>
      <c r="H28" s="44"/>
      <c r="I28" s="44"/>
      <c r="J28" s="44"/>
      <c r="K28" s="44"/>
      <c r="L28" s="453"/>
      <c r="M28" s="189"/>
      <c r="N28" s="44"/>
      <c r="O28" s="44"/>
      <c r="P28" s="44"/>
      <c r="Q28" s="44"/>
      <c r="R28" s="44"/>
      <c r="S28" s="44"/>
      <c r="T28" s="44"/>
      <c r="U28" s="44"/>
      <c r="V28" s="453"/>
      <c r="W28" s="189"/>
      <c r="X28" s="44"/>
      <c r="Y28" s="44"/>
      <c r="Z28" s="44"/>
      <c r="AA28" s="44"/>
      <c r="AB28" s="44"/>
      <c r="AC28" s="44"/>
      <c r="AD28" s="44"/>
      <c r="AE28" s="44"/>
      <c r="AF28" s="453"/>
      <c r="AG28" s="189"/>
      <c r="AH28" s="44"/>
      <c r="AI28" s="44"/>
      <c r="AJ28" s="44"/>
      <c r="AK28" s="44"/>
      <c r="AL28" s="44"/>
      <c r="AM28" s="44"/>
      <c r="AN28" s="44"/>
      <c r="AO28" s="44"/>
      <c r="AP28" s="453"/>
      <c r="AQ28" s="189"/>
      <c r="AR28" s="44"/>
      <c r="AS28" s="44"/>
      <c r="AT28" s="44"/>
      <c r="AU28" s="44"/>
      <c r="AV28" s="44"/>
      <c r="AW28" s="44"/>
      <c r="AX28" s="44"/>
      <c r="AY28" s="44"/>
      <c r="AZ28" s="453"/>
      <c r="BA28" s="189"/>
      <c r="BB28" s="44"/>
      <c r="BC28" s="44"/>
      <c r="BD28" s="44"/>
      <c r="BE28" s="44"/>
      <c r="BF28" s="44"/>
      <c r="BG28" s="44"/>
      <c r="BH28" s="44"/>
      <c r="BI28" s="44"/>
      <c r="BJ28" s="453"/>
      <c r="BK28" s="189"/>
      <c r="BL28" s="44"/>
      <c r="BM28" s="44"/>
      <c r="BN28" s="44"/>
      <c r="BO28" s="44"/>
      <c r="BP28" s="44"/>
      <c r="BQ28" s="44"/>
      <c r="BR28" s="44"/>
      <c r="BS28" s="44"/>
      <c r="BT28" s="453"/>
      <c r="BU28" s="189"/>
      <c r="BV28" s="44"/>
      <c r="BW28" s="44"/>
      <c r="BX28" s="44"/>
      <c r="BY28" s="44"/>
      <c r="BZ28" s="44"/>
      <c r="CA28" s="44"/>
      <c r="CB28" s="44"/>
      <c r="CC28" s="44"/>
      <c r="CD28" s="453"/>
      <c r="CE28" s="189"/>
      <c r="CF28" s="44"/>
      <c r="CG28" s="44"/>
      <c r="CH28" s="44"/>
      <c r="CI28" s="44"/>
      <c r="CJ28" s="44"/>
      <c r="CK28" s="44"/>
      <c r="CL28" s="44"/>
      <c r="CM28" s="44"/>
      <c r="CN28" s="453"/>
      <c r="CO28" s="189"/>
      <c r="CP28" s="44"/>
      <c r="CQ28" s="44"/>
      <c r="CR28" s="44"/>
      <c r="CS28" s="44"/>
      <c r="CT28" s="44"/>
      <c r="CU28" s="44"/>
      <c r="CV28" s="44"/>
      <c r="CW28" s="44"/>
      <c r="CX28" s="453"/>
      <c r="CY28" s="189"/>
      <c r="CZ28" s="44"/>
      <c r="DA28" s="44"/>
      <c r="DB28" s="44"/>
      <c r="DC28" s="44"/>
      <c r="DD28" s="44"/>
      <c r="DE28" s="44"/>
      <c r="DF28" s="44"/>
      <c r="DG28" s="44"/>
      <c r="DH28" s="453"/>
      <c r="DI28" s="189"/>
      <c r="DJ28" s="44"/>
      <c r="DK28" s="44"/>
      <c r="DL28" s="44"/>
      <c r="DM28" s="44"/>
      <c r="DN28" s="44"/>
      <c r="DO28" s="44"/>
      <c r="DP28" s="44"/>
      <c r="DQ28" s="44"/>
      <c r="DR28" s="453"/>
      <c r="DS28" s="189"/>
      <c r="DT28" s="44"/>
      <c r="DU28" s="44"/>
      <c r="DV28" s="44"/>
      <c r="DW28" s="44"/>
      <c r="DX28" s="44"/>
      <c r="DY28" s="44"/>
      <c r="DZ28" s="44"/>
      <c r="EA28" s="44"/>
      <c r="EB28" s="453"/>
      <c r="EC28" s="189"/>
      <c r="ED28" s="44"/>
      <c r="EE28" s="44"/>
      <c r="EF28" s="44"/>
      <c r="EG28" s="44"/>
      <c r="EH28" s="44"/>
      <c r="EI28" s="44"/>
      <c r="EJ28" s="44"/>
      <c r="EK28" s="44"/>
      <c r="EL28" s="453"/>
      <c r="EM28" s="189"/>
      <c r="EN28" s="44"/>
      <c r="EO28" s="44"/>
      <c r="EP28" s="44"/>
      <c r="EQ28" s="44"/>
      <c r="ER28" s="44"/>
      <c r="ES28" s="44"/>
      <c r="ET28" s="44"/>
      <c r="EU28" s="44"/>
      <c r="EV28" s="453"/>
      <c r="EW28" s="395"/>
      <c r="EX28" s="396"/>
      <c r="EY28" s="397"/>
      <c r="EZ28" s="396"/>
      <c r="FA28" s="398"/>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39" customFormat="1">
      <c r="A29" s="657" t="s">
        <v>601</v>
      </c>
      <c r="B29" s="84" t="s">
        <v>670</v>
      </c>
      <c r="C29" s="189"/>
      <c r="D29" s="44"/>
      <c r="E29" s="44"/>
      <c r="F29" s="44"/>
      <c r="G29" s="44"/>
      <c r="H29" s="44"/>
      <c r="I29" s="44"/>
      <c r="J29" s="44"/>
      <c r="K29" s="44"/>
      <c r="L29" s="453"/>
      <c r="M29" s="189"/>
      <c r="N29" s="44"/>
      <c r="O29" s="44"/>
      <c r="P29" s="44"/>
      <c r="Q29" s="44"/>
      <c r="R29" s="44"/>
      <c r="S29" s="44"/>
      <c r="T29" s="44"/>
      <c r="U29" s="44"/>
      <c r="V29" s="453"/>
      <c r="W29" s="189"/>
      <c r="X29" s="44"/>
      <c r="Y29" s="44"/>
      <c r="Z29" s="44"/>
      <c r="AA29" s="44"/>
      <c r="AB29" s="44"/>
      <c r="AC29" s="44"/>
      <c r="AD29" s="44"/>
      <c r="AE29" s="44"/>
      <c r="AF29" s="453"/>
      <c r="AG29" s="189"/>
      <c r="AH29" s="44"/>
      <c r="AI29" s="44"/>
      <c r="AJ29" s="44"/>
      <c r="AK29" s="44"/>
      <c r="AL29" s="44"/>
      <c r="AM29" s="44"/>
      <c r="AN29" s="44"/>
      <c r="AO29" s="44"/>
      <c r="AP29" s="453"/>
      <c r="AQ29" s="189"/>
      <c r="AR29" s="44"/>
      <c r="AS29" s="44"/>
      <c r="AT29" s="44"/>
      <c r="AU29" s="44"/>
      <c r="AV29" s="44"/>
      <c r="AW29" s="44"/>
      <c r="AX29" s="44"/>
      <c r="AY29" s="44"/>
      <c r="AZ29" s="453"/>
      <c r="BA29" s="189"/>
      <c r="BB29" s="44"/>
      <c r="BC29" s="44"/>
      <c r="BD29" s="44"/>
      <c r="BE29" s="44"/>
      <c r="BF29" s="44"/>
      <c r="BG29" s="44"/>
      <c r="BH29" s="44"/>
      <c r="BI29" s="44"/>
      <c r="BJ29" s="453"/>
      <c r="BK29" s="189"/>
      <c r="BL29" s="44"/>
      <c r="BM29" s="44"/>
      <c r="BN29" s="44"/>
      <c r="BO29" s="44"/>
      <c r="BP29" s="44"/>
      <c r="BQ29" s="44"/>
      <c r="BR29" s="44"/>
      <c r="BS29" s="44"/>
      <c r="BT29" s="453"/>
      <c r="BU29" s="189"/>
      <c r="BV29" s="44"/>
      <c r="BW29" s="44"/>
      <c r="BX29" s="44"/>
      <c r="BY29" s="44"/>
      <c r="BZ29" s="44"/>
      <c r="CA29" s="44"/>
      <c r="CB29" s="44"/>
      <c r="CC29" s="44"/>
      <c r="CD29" s="453"/>
      <c r="CE29" s="189"/>
      <c r="CF29" s="44"/>
      <c r="CG29" s="44"/>
      <c r="CH29" s="44"/>
      <c r="CI29" s="44"/>
      <c r="CJ29" s="44"/>
      <c r="CK29" s="44"/>
      <c r="CL29" s="44"/>
      <c r="CM29" s="44"/>
      <c r="CN29" s="453"/>
      <c r="CO29" s="189"/>
      <c r="CP29" s="44"/>
      <c r="CQ29" s="44"/>
      <c r="CR29" s="44"/>
      <c r="CS29" s="44"/>
      <c r="CT29" s="44"/>
      <c r="CU29" s="44"/>
      <c r="CV29" s="44"/>
      <c r="CW29" s="44"/>
      <c r="CX29" s="453"/>
      <c r="CY29" s="189"/>
      <c r="CZ29" s="44"/>
      <c r="DA29" s="44"/>
      <c r="DB29" s="44"/>
      <c r="DC29" s="44"/>
      <c r="DD29" s="44"/>
      <c r="DE29" s="44"/>
      <c r="DF29" s="44"/>
      <c r="DG29" s="44"/>
      <c r="DH29" s="453"/>
      <c r="DI29" s="189"/>
      <c r="DJ29" s="44"/>
      <c r="DK29" s="44"/>
      <c r="DL29" s="44"/>
      <c r="DM29" s="44"/>
      <c r="DN29" s="44"/>
      <c r="DO29" s="44"/>
      <c r="DP29" s="44"/>
      <c r="DQ29" s="44"/>
      <c r="DR29" s="453"/>
      <c r="DS29" s="189"/>
      <c r="DT29" s="44"/>
      <c r="DU29" s="44"/>
      <c r="DV29" s="44"/>
      <c r="DW29" s="44"/>
      <c r="DX29" s="44"/>
      <c r="DY29" s="44"/>
      <c r="DZ29" s="44"/>
      <c r="EA29" s="44"/>
      <c r="EB29" s="453"/>
      <c r="EC29" s="189"/>
      <c r="ED29" s="44"/>
      <c r="EE29" s="44"/>
      <c r="EF29" s="44"/>
      <c r="EG29" s="44"/>
      <c r="EH29" s="44"/>
      <c r="EI29" s="44"/>
      <c r="EJ29" s="44"/>
      <c r="EK29" s="44"/>
      <c r="EL29" s="453"/>
      <c r="EM29" s="189"/>
      <c r="EN29" s="44"/>
      <c r="EO29" s="44"/>
      <c r="EP29" s="44"/>
      <c r="EQ29" s="44"/>
      <c r="ER29" s="44"/>
      <c r="ES29" s="44"/>
      <c r="ET29" s="44"/>
      <c r="EU29" s="44"/>
      <c r="EV29" s="453"/>
      <c r="EW29" s="395"/>
      <c r="EX29" s="396"/>
      <c r="EY29" s="397"/>
      <c r="EZ29" s="396"/>
      <c r="FA29" s="398"/>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row>
    <row r="30" spans="1:202" s="65" customFormat="1" ht="27.75" customHeight="1">
      <c r="A30" s="658" t="s">
        <v>28</v>
      </c>
      <c r="B30" s="304" t="s">
        <v>572</v>
      </c>
      <c r="C30" s="441" t="str">
        <f xml:space="preserve"> IF(COUNTIF(C31:C35, "NO")&gt;=1, "NOT MET",IF(COUNTIF(C31:C35, "YES")&gt;=1, "MET",IF(COUNTIF(C31:C35,"=N/A")=5,"N/A","")))</f>
        <v/>
      </c>
      <c r="D30" s="381" t="str">
        <f t="shared" ref="D30:AF30" si="10" xml:space="preserve"> IF(COUNTIF(D31:D35, "NO")&gt;=1, "NOT MET",IF(COUNTIF(D31:D35, "YES")&gt;=1, "MET",IF(COUNTIF(D31:D35,"=N/A")=5,"N/A","")))</f>
        <v/>
      </c>
      <c r="E30" s="381" t="str">
        <f t="shared" si="10"/>
        <v/>
      </c>
      <c r="F30" s="381" t="str">
        <f t="shared" si="10"/>
        <v/>
      </c>
      <c r="G30" s="381" t="str">
        <f t="shared" si="10"/>
        <v/>
      </c>
      <c r="H30" s="381" t="str">
        <f t="shared" si="10"/>
        <v/>
      </c>
      <c r="I30" s="381" t="str">
        <f t="shared" si="10"/>
        <v/>
      </c>
      <c r="J30" s="381" t="str">
        <f t="shared" si="10"/>
        <v/>
      </c>
      <c r="K30" s="381" t="str">
        <f t="shared" si="10"/>
        <v/>
      </c>
      <c r="L30" s="455" t="str">
        <f t="shared" si="10"/>
        <v/>
      </c>
      <c r="M30" s="441" t="str">
        <f t="shared" si="10"/>
        <v/>
      </c>
      <c r="N30" s="381" t="str">
        <f t="shared" si="10"/>
        <v/>
      </c>
      <c r="O30" s="381" t="str">
        <f t="shared" si="10"/>
        <v/>
      </c>
      <c r="P30" s="381" t="str">
        <f t="shared" si="10"/>
        <v/>
      </c>
      <c r="Q30" s="381" t="str">
        <f t="shared" si="10"/>
        <v/>
      </c>
      <c r="R30" s="381" t="str">
        <f t="shared" si="10"/>
        <v/>
      </c>
      <c r="S30" s="381" t="str">
        <f t="shared" si="10"/>
        <v/>
      </c>
      <c r="T30" s="381" t="str">
        <f t="shared" si="10"/>
        <v/>
      </c>
      <c r="U30" s="381" t="str">
        <f t="shared" si="10"/>
        <v/>
      </c>
      <c r="V30" s="455" t="str">
        <f t="shared" si="10"/>
        <v/>
      </c>
      <c r="W30" s="441" t="str">
        <f t="shared" si="10"/>
        <v/>
      </c>
      <c r="X30" s="381" t="str">
        <f t="shared" si="10"/>
        <v/>
      </c>
      <c r="Y30" s="381" t="str">
        <f t="shared" si="10"/>
        <v/>
      </c>
      <c r="Z30" s="381" t="str">
        <f t="shared" si="10"/>
        <v/>
      </c>
      <c r="AA30" s="381" t="str">
        <f t="shared" si="10"/>
        <v/>
      </c>
      <c r="AB30" s="381" t="str">
        <f t="shared" si="10"/>
        <v/>
      </c>
      <c r="AC30" s="381" t="str">
        <f t="shared" si="10"/>
        <v/>
      </c>
      <c r="AD30" s="381" t="str">
        <f t="shared" si="10"/>
        <v/>
      </c>
      <c r="AE30" s="381" t="str">
        <f t="shared" si="10"/>
        <v/>
      </c>
      <c r="AF30" s="455" t="str">
        <f t="shared" si="10"/>
        <v/>
      </c>
      <c r="AG30" s="441" t="str">
        <f t="shared" ref="AG30:CR30" si="11" xml:space="preserve"> IF(COUNTIF(AG31:AG35, "NO")&gt;=1, "NOT MET",IF(COUNTIF(AG31:AG35, "YES")&gt;=1, "MET",IF(COUNTIF(AG31:AG35,"=N/A")=5,"N/A","")))</f>
        <v/>
      </c>
      <c r="AH30" s="381" t="str">
        <f t="shared" si="11"/>
        <v/>
      </c>
      <c r="AI30" s="381" t="str">
        <f t="shared" si="11"/>
        <v/>
      </c>
      <c r="AJ30" s="381" t="str">
        <f t="shared" si="11"/>
        <v/>
      </c>
      <c r="AK30" s="381" t="str">
        <f t="shared" si="11"/>
        <v/>
      </c>
      <c r="AL30" s="381" t="str">
        <f t="shared" si="11"/>
        <v/>
      </c>
      <c r="AM30" s="381" t="str">
        <f t="shared" si="11"/>
        <v/>
      </c>
      <c r="AN30" s="381" t="str">
        <f t="shared" si="11"/>
        <v/>
      </c>
      <c r="AO30" s="381" t="str">
        <f t="shared" si="11"/>
        <v/>
      </c>
      <c r="AP30" s="455" t="str">
        <f t="shared" si="11"/>
        <v/>
      </c>
      <c r="AQ30" s="441" t="str">
        <f t="shared" si="11"/>
        <v/>
      </c>
      <c r="AR30" s="381" t="str">
        <f t="shared" si="11"/>
        <v/>
      </c>
      <c r="AS30" s="381" t="str">
        <f t="shared" si="11"/>
        <v/>
      </c>
      <c r="AT30" s="381" t="str">
        <f t="shared" si="11"/>
        <v/>
      </c>
      <c r="AU30" s="381" t="str">
        <f t="shared" si="11"/>
        <v/>
      </c>
      <c r="AV30" s="381" t="str">
        <f t="shared" si="11"/>
        <v/>
      </c>
      <c r="AW30" s="381" t="str">
        <f t="shared" si="11"/>
        <v/>
      </c>
      <c r="AX30" s="381" t="str">
        <f t="shared" si="11"/>
        <v/>
      </c>
      <c r="AY30" s="381" t="str">
        <f t="shared" si="11"/>
        <v/>
      </c>
      <c r="AZ30" s="455" t="str">
        <f t="shared" si="11"/>
        <v/>
      </c>
      <c r="BA30" s="441" t="str">
        <f t="shared" si="11"/>
        <v/>
      </c>
      <c r="BB30" s="381" t="str">
        <f t="shared" si="11"/>
        <v/>
      </c>
      <c r="BC30" s="381" t="str">
        <f t="shared" si="11"/>
        <v/>
      </c>
      <c r="BD30" s="381" t="str">
        <f t="shared" si="11"/>
        <v/>
      </c>
      <c r="BE30" s="381" t="str">
        <f t="shared" si="11"/>
        <v/>
      </c>
      <c r="BF30" s="381" t="str">
        <f t="shared" si="11"/>
        <v/>
      </c>
      <c r="BG30" s="381" t="str">
        <f t="shared" si="11"/>
        <v/>
      </c>
      <c r="BH30" s="381" t="str">
        <f t="shared" si="11"/>
        <v/>
      </c>
      <c r="BI30" s="381" t="str">
        <f t="shared" si="11"/>
        <v/>
      </c>
      <c r="BJ30" s="455" t="str">
        <f t="shared" si="11"/>
        <v/>
      </c>
      <c r="BK30" s="441" t="str">
        <f t="shared" si="11"/>
        <v/>
      </c>
      <c r="BL30" s="381" t="str">
        <f t="shared" si="11"/>
        <v/>
      </c>
      <c r="BM30" s="381" t="str">
        <f t="shared" si="11"/>
        <v/>
      </c>
      <c r="BN30" s="381" t="str">
        <f t="shared" si="11"/>
        <v/>
      </c>
      <c r="BO30" s="381" t="str">
        <f t="shared" si="11"/>
        <v/>
      </c>
      <c r="BP30" s="381" t="str">
        <f t="shared" si="11"/>
        <v/>
      </c>
      <c r="BQ30" s="381" t="str">
        <f t="shared" si="11"/>
        <v/>
      </c>
      <c r="BR30" s="381" t="str">
        <f t="shared" si="11"/>
        <v/>
      </c>
      <c r="BS30" s="381" t="str">
        <f t="shared" si="11"/>
        <v/>
      </c>
      <c r="BT30" s="455" t="str">
        <f t="shared" si="11"/>
        <v/>
      </c>
      <c r="BU30" s="441" t="str">
        <f t="shared" si="11"/>
        <v/>
      </c>
      <c r="BV30" s="381" t="str">
        <f t="shared" si="11"/>
        <v/>
      </c>
      <c r="BW30" s="381" t="str">
        <f t="shared" si="11"/>
        <v/>
      </c>
      <c r="BX30" s="381" t="str">
        <f t="shared" si="11"/>
        <v/>
      </c>
      <c r="BY30" s="381" t="str">
        <f t="shared" si="11"/>
        <v/>
      </c>
      <c r="BZ30" s="381" t="str">
        <f t="shared" si="11"/>
        <v/>
      </c>
      <c r="CA30" s="381" t="str">
        <f t="shared" si="11"/>
        <v/>
      </c>
      <c r="CB30" s="381" t="str">
        <f t="shared" si="11"/>
        <v/>
      </c>
      <c r="CC30" s="381" t="str">
        <f t="shared" si="11"/>
        <v/>
      </c>
      <c r="CD30" s="455" t="str">
        <f t="shared" si="11"/>
        <v/>
      </c>
      <c r="CE30" s="441" t="str">
        <f t="shared" si="11"/>
        <v/>
      </c>
      <c r="CF30" s="381" t="str">
        <f t="shared" si="11"/>
        <v/>
      </c>
      <c r="CG30" s="381" t="str">
        <f t="shared" si="11"/>
        <v/>
      </c>
      <c r="CH30" s="381" t="str">
        <f t="shared" si="11"/>
        <v/>
      </c>
      <c r="CI30" s="381" t="str">
        <f t="shared" si="11"/>
        <v/>
      </c>
      <c r="CJ30" s="381" t="str">
        <f t="shared" si="11"/>
        <v/>
      </c>
      <c r="CK30" s="381" t="str">
        <f t="shared" si="11"/>
        <v/>
      </c>
      <c r="CL30" s="381" t="str">
        <f t="shared" si="11"/>
        <v/>
      </c>
      <c r="CM30" s="381" t="str">
        <f t="shared" si="11"/>
        <v/>
      </c>
      <c r="CN30" s="455" t="str">
        <f t="shared" si="11"/>
        <v/>
      </c>
      <c r="CO30" s="441" t="str">
        <f t="shared" si="11"/>
        <v/>
      </c>
      <c r="CP30" s="381" t="str">
        <f t="shared" si="11"/>
        <v/>
      </c>
      <c r="CQ30" s="381" t="str">
        <f t="shared" si="11"/>
        <v/>
      </c>
      <c r="CR30" s="381" t="str">
        <f t="shared" si="11"/>
        <v/>
      </c>
      <c r="CS30" s="381" t="str">
        <f t="shared" ref="CS30:EV30" si="12" xml:space="preserve"> IF(COUNTIF(CS31:CS35, "NO")&gt;=1, "NOT MET",IF(COUNTIF(CS31:CS35, "YES")&gt;=1, "MET",IF(COUNTIF(CS31:CS35,"=N/A")=5,"N/A","")))</f>
        <v/>
      </c>
      <c r="CT30" s="381" t="str">
        <f t="shared" si="12"/>
        <v/>
      </c>
      <c r="CU30" s="381" t="str">
        <f t="shared" si="12"/>
        <v/>
      </c>
      <c r="CV30" s="381" t="str">
        <f t="shared" si="12"/>
        <v/>
      </c>
      <c r="CW30" s="381" t="str">
        <f t="shared" si="12"/>
        <v/>
      </c>
      <c r="CX30" s="455" t="str">
        <f t="shared" si="12"/>
        <v/>
      </c>
      <c r="CY30" s="441" t="str">
        <f t="shared" si="12"/>
        <v/>
      </c>
      <c r="CZ30" s="381" t="str">
        <f t="shared" si="12"/>
        <v/>
      </c>
      <c r="DA30" s="381" t="str">
        <f t="shared" si="12"/>
        <v/>
      </c>
      <c r="DB30" s="381" t="str">
        <f t="shared" si="12"/>
        <v/>
      </c>
      <c r="DC30" s="381" t="str">
        <f t="shared" si="12"/>
        <v/>
      </c>
      <c r="DD30" s="381" t="str">
        <f t="shared" si="12"/>
        <v/>
      </c>
      <c r="DE30" s="381" t="str">
        <f t="shared" si="12"/>
        <v/>
      </c>
      <c r="DF30" s="381" t="str">
        <f t="shared" si="12"/>
        <v/>
      </c>
      <c r="DG30" s="381" t="str">
        <f t="shared" si="12"/>
        <v/>
      </c>
      <c r="DH30" s="455" t="str">
        <f t="shared" si="12"/>
        <v/>
      </c>
      <c r="DI30" s="441" t="str">
        <f t="shared" si="12"/>
        <v/>
      </c>
      <c r="DJ30" s="381" t="str">
        <f t="shared" si="12"/>
        <v/>
      </c>
      <c r="DK30" s="381" t="str">
        <f t="shared" si="12"/>
        <v/>
      </c>
      <c r="DL30" s="381" t="str">
        <f t="shared" si="12"/>
        <v/>
      </c>
      <c r="DM30" s="381" t="str">
        <f t="shared" si="12"/>
        <v/>
      </c>
      <c r="DN30" s="381" t="str">
        <f t="shared" si="12"/>
        <v/>
      </c>
      <c r="DO30" s="381" t="str">
        <f t="shared" si="12"/>
        <v/>
      </c>
      <c r="DP30" s="381" t="str">
        <f t="shared" si="12"/>
        <v/>
      </c>
      <c r="DQ30" s="381" t="str">
        <f t="shared" si="12"/>
        <v/>
      </c>
      <c r="DR30" s="455" t="str">
        <f t="shared" si="12"/>
        <v/>
      </c>
      <c r="DS30" s="441" t="str">
        <f t="shared" si="12"/>
        <v/>
      </c>
      <c r="DT30" s="381" t="str">
        <f t="shared" si="12"/>
        <v/>
      </c>
      <c r="DU30" s="381" t="str">
        <f t="shared" si="12"/>
        <v/>
      </c>
      <c r="DV30" s="381" t="str">
        <f t="shared" si="12"/>
        <v/>
      </c>
      <c r="DW30" s="381" t="str">
        <f t="shared" si="12"/>
        <v/>
      </c>
      <c r="DX30" s="381" t="str">
        <f t="shared" si="12"/>
        <v/>
      </c>
      <c r="DY30" s="381" t="str">
        <f t="shared" si="12"/>
        <v/>
      </c>
      <c r="DZ30" s="381" t="str">
        <f t="shared" si="12"/>
        <v/>
      </c>
      <c r="EA30" s="381" t="str">
        <f t="shared" si="12"/>
        <v/>
      </c>
      <c r="EB30" s="455" t="str">
        <f t="shared" si="12"/>
        <v/>
      </c>
      <c r="EC30" s="441" t="str">
        <f t="shared" si="12"/>
        <v/>
      </c>
      <c r="ED30" s="381" t="str">
        <f t="shared" si="12"/>
        <v/>
      </c>
      <c r="EE30" s="381" t="str">
        <f t="shared" si="12"/>
        <v/>
      </c>
      <c r="EF30" s="381" t="str">
        <f t="shared" si="12"/>
        <v/>
      </c>
      <c r="EG30" s="381" t="str">
        <f t="shared" si="12"/>
        <v/>
      </c>
      <c r="EH30" s="381" t="str">
        <f t="shared" si="12"/>
        <v/>
      </c>
      <c r="EI30" s="381" t="str">
        <f t="shared" si="12"/>
        <v/>
      </c>
      <c r="EJ30" s="381" t="str">
        <f t="shared" si="12"/>
        <v/>
      </c>
      <c r="EK30" s="381" t="str">
        <f t="shared" si="12"/>
        <v/>
      </c>
      <c r="EL30" s="455" t="str">
        <f t="shared" si="12"/>
        <v/>
      </c>
      <c r="EM30" s="441" t="str">
        <f t="shared" si="12"/>
        <v/>
      </c>
      <c r="EN30" s="381" t="str">
        <f t="shared" si="12"/>
        <v/>
      </c>
      <c r="EO30" s="381" t="str">
        <f t="shared" si="12"/>
        <v/>
      </c>
      <c r="EP30" s="381" t="str">
        <f t="shared" si="12"/>
        <v/>
      </c>
      <c r="EQ30" s="381" t="str">
        <f t="shared" si="12"/>
        <v/>
      </c>
      <c r="ER30" s="381" t="str">
        <f t="shared" si="12"/>
        <v/>
      </c>
      <c r="ES30" s="381" t="str">
        <f t="shared" si="12"/>
        <v/>
      </c>
      <c r="ET30" s="381" t="str">
        <f t="shared" si="12"/>
        <v/>
      </c>
      <c r="EU30" s="381" t="str">
        <f t="shared" si="12"/>
        <v/>
      </c>
      <c r="EV30" s="455" t="str">
        <f t="shared" si="12"/>
        <v/>
      </c>
      <c r="EW30" s="276">
        <f>COUNTIF(C30:EV30,"=Met")</f>
        <v>0</v>
      </c>
      <c r="EX30" s="277">
        <f>IF(SUM(EW30,EY30)=0,0,EW30/SUM(EW30,EY30))</f>
        <v>0</v>
      </c>
      <c r="EY30" s="278">
        <f>COUNTIF(C30:EV30,"=Not Met")</f>
        <v>0</v>
      </c>
      <c r="EZ30" s="277">
        <f>IF(SUM(EW30,EY30)=0,0,EY30/SUM(EW30,EY30))</f>
        <v>0</v>
      </c>
      <c r="FA30" s="279">
        <f>COUNTIF(C30:EV30,"=N/A")</f>
        <v>0</v>
      </c>
    </row>
    <row r="31" spans="1:202" s="65" customFormat="1">
      <c r="A31" s="659"/>
      <c r="B31" s="34" t="s">
        <v>198</v>
      </c>
      <c r="C31" s="189"/>
      <c r="D31" s="44"/>
      <c r="E31" s="44"/>
      <c r="F31" s="44"/>
      <c r="G31" s="44"/>
      <c r="H31" s="44"/>
      <c r="I31" s="44"/>
      <c r="J31" s="44"/>
      <c r="K31" s="44"/>
      <c r="L31" s="453"/>
      <c r="M31" s="189"/>
      <c r="N31" s="44"/>
      <c r="O31" s="44"/>
      <c r="P31" s="44"/>
      <c r="Q31" s="44"/>
      <c r="R31" s="44"/>
      <c r="S31" s="44"/>
      <c r="T31" s="44"/>
      <c r="U31" s="44"/>
      <c r="V31" s="453"/>
      <c r="W31" s="189"/>
      <c r="X31" s="44"/>
      <c r="Y31" s="44"/>
      <c r="Z31" s="44"/>
      <c r="AA31" s="44"/>
      <c r="AB31" s="44"/>
      <c r="AC31" s="44"/>
      <c r="AD31" s="44"/>
      <c r="AE31" s="44"/>
      <c r="AF31" s="453"/>
      <c r="AG31" s="189"/>
      <c r="AH31" s="44"/>
      <c r="AI31" s="44"/>
      <c r="AJ31" s="44"/>
      <c r="AK31" s="44"/>
      <c r="AL31" s="44"/>
      <c r="AM31" s="44"/>
      <c r="AN31" s="44"/>
      <c r="AO31" s="44"/>
      <c r="AP31" s="453"/>
      <c r="AQ31" s="189"/>
      <c r="AR31" s="44"/>
      <c r="AS31" s="44"/>
      <c r="AT31" s="44"/>
      <c r="AU31" s="44"/>
      <c r="AV31" s="44"/>
      <c r="AW31" s="44"/>
      <c r="AX31" s="44"/>
      <c r="AY31" s="44"/>
      <c r="AZ31" s="453"/>
      <c r="BA31" s="189"/>
      <c r="BB31" s="44"/>
      <c r="BC31" s="44"/>
      <c r="BD31" s="44"/>
      <c r="BE31" s="44"/>
      <c r="BF31" s="44"/>
      <c r="BG31" s="44"/>
      <c r="BH31" s="44"/>
      <c r="BI31" s="44"/>
      <c r="BJ31" s="453"/>
      <c r="BK31" s="189"/>
      <c r="BL31" s="44"/>
      <c r="BM31" s="44"/>
      <c r="BN31" s="44"/>
      <c r="BO31" s="44"/>
      <c r="BP31" s="44"/>
      <c r="BQ31" s="44"/>
      <c r="BR31" s="44"/>
      <c r="BS31" s="44"/>
      <c r="BT31" s="453"/>
      <c r="BU31" s="189"/>
      <c r="BV31" s="44"/>
      <c r="BW31" s="44"/>
      <c r="BX31" s="44"/>
      <c r="BY31" s="44"/>
      <c r="BZ31" s="44"/>
      <c r="CA31" s="44"/>
      <c r="CB31" s="44"/>
      <c r="CC31" s="44"/>
      <c r="CD31" s="453"/>
      <c r="CE31" s="189"/>
      <c r="CF31" s="44"/>
      <c r="CG31" s="44"/>
      <c r="CH31" s="44"/>
      <c r="CI31" s="44"/>
      <c r="CJ31" s="44"/>
      <c r="CK31" s="44"/>
      <c r="CL31" s="44"/>
      <c r="CM31" s="44"/>
      <c r="CN31" s="453"/>
      <c r="CO31" s="189"/>
      <c r="CP31" s="44"/>
      <c r="CQ31" s="44"/>
      <c r="CR31" s="44"/>
      <c r="CS31" s="44"/>
      <c r="CT31" s="44"/>
      <c r="CU31" s="44"/>
      <c r="CV31" s="44"/>
      <c r="CW31" s="44"/>
      <c r="CX31" s="453"/>
      <c r="CY31" s="189"/>
      <c r="CZ31" s="44"/>
      <c r="DA31" s="44"/>
      <c r="DB31" s="44"/>
      <c r="DC31" s="44"/>
      <c r="DD31" s="44"/>
      <c r="DE31" s="44"/>
      <c r="DF31" s="44"/>
      <c r="DG31" s="44"/>
      <c r="DH31" s="453"/>
      <c r="DI31" s="189"/>
      <c r="DJ31" s="44"/>
      <c r="DK31" s="44"/>
      <c r="DL31" s="44"/>
      <c r="DM31" s="44"/>
      <c r="DN31" s="44"/>
      <c r="DO31" s="44"/>
      <c r="DP31" s="44"/>
      <c r="DQ31" s="44"/>
      <c r="DR31" s="453"/>
      <c r="DS31" s="189"/>
      <c r="DT31" s="44"/>
      <c r="DU31" s="44"/>
      <c r="DV31" s="44"/>
      <c r="DW31" s="44"/>
      <c r="DX31" s="44"/>
      <c r="DY31" s="44"/>
      <c r="DZ31" s="44"/>
      <c r="EA31" s="44"/>
      <c r="EB31" s="453"/>
      <c r="EC31" s="189"/>
      <c r="ED31" s="44"/>
      <c r="EE31" s="44"/>
      <c r="EF31" s="44"/>
      <c r="EG31" s="44"/>
      <c r="EH31" s="44"/>
      <c r="EI31" s="44"/>
      <c r="EJ31" s="44"/>
      <c r="EK31" s="44"/>
      <c r="EL31" s="453"/>
      <c r="EM31" s="189"/>
      <c r="EN31" s="44"/>
      <c r="EO31" s="44"/>
      <c r="EP31" s="44"/>
      <c r="EQ31" s="44"/>
      <c r="ER31" s="44"/>
      <c r="ES31" s="44"/>
      <c r="ET31" s="44"/>
      <c r="EU31" s="44"/>
      <c r="EV31" s="453"/>
      <c r="EW31" s="148"/>
      <c r="EX31" s="149"/>
      <c r="EY31" s="150"/>
      <c r="EZ31" s="149"/>
      <c r="FA31" s="151"/>
    </row>
    <row r="32" spans="1:202" s="65" customFormat="1">
      <c r="A32" s="659"/>
      <c r="B32" s="34" t="s">
        <v>171</v>
      </c>
      <c r="C32" s="189"/>
      <c r="D32" s="44"/>
      <c r="E32" s="44"/>
      <c r="F32" s="44"/>
      <c r="G32" s="44"/>
      <c r="H32" s="44"/>
      <c r="I32" s="44"/>
      <c r="J32" s="44"/>
      <c r="K32" s="44"/>
      <c r="L32" s="453"/>
      <c r="M32" s="189"/>
      <c r="N32" s="44"/>
      <c r="O32" s="44"/>
      <c r="P32" s="44"/>
      <c r="Q32" s="44"/>
      <c r="R32" s="44"/>
      <c r="S32" s="44"/>
      <c r="T32" s="44"/>
      <c r="U32" s="44"/>
      <c r="V32" s="453"/>
      <c r="W32" s="189"/>
      <c r="X32" s="44"/>
      <c r="Y32" s="44"/>
      <c r="Z32" s="44"/>
      <c r="AA32" s="44"/>
      <c r="AB32" s="44"/>
      <c r="AC32" s="44"/>
      <c r="AD32" s="44"/>
      <c r="AE32" s="44"/>
      <c r="AF32" s="453"/>
      <c r="AG32" s="189"/>
      <c r="AH32" s="44"/>
      <c r="AI32" s="44"/>
      <c r="AJ32" s="44"/>
      <c r="AK32" s="44"/>
      <c r="AL32" s="44"/>
      <c r="AM32" s="44"/>
      <c r="AN32" s="44"/>
      <c r="AO32" s="44"/>
      <c r="AP32" s="453"/>
      <c r="AQ32" s="189"/>
      <c r="AR32" s="44"/>
      <c r="AS32" s="44"/>
      <c r="AT32" s="44"/>
      <c r="AU32" s="44"/>
      <c r="AV32" s="44"/>
      <c r="AW32" s="44"/>
      <c r="AX32" s="44"/>
      <c r="AY32" s="44"/>
      <c r="AZ32" s="453"/>
      <c r="BA32" s="189"/>
      <c r="BB32" s="44"/>
      <c r="BC32" s="44"/>
      <c r="BD32" s="44"/>
      <c r="BE32" s="44"/>
      <c r="BF32" s="44"/>
      <c r="BG32" s="44"/>
      <c r="BH32" s="44"/>
      <c r="BI32" s="44"/>
      <c r="BJ32" s="453"/>
      <c r="BK32" s="189"/>
      <c r="BL32" s="44"/>
      <c r="BM32" s="44"/>
      <c r="BN32" s="44"/>
      <c r="BO32" s="44"/>
      <c r="BP32" s="44"/>
      <c r="BQ32" s="44"/>
      <c r="BR32" s="44"/>
      <c r="BS32" s="44"/>
      <c r="BT32" s="453"/>
      <c r="BU32" s="189"/>
      <c r="BV32" s="44"/>
      <c r="BW32" s="44"/>
      <c r="BX32" s="44"/>
      <c r="BY32" s="44"/>
      <c r="BZ32" s="44"/>
      <c r="CA32" s="44"/>
      <c r="CB32" s="44"/>
      <c r="CC32" s="44"/>
      <c r="CD32" s="453"/>
      <c r="CE32" s="189"/>
      <c r="CF32" s="44"/>
      <c r="CG32" s="44"/>
      <c r="CH32" s="44"/>
      <c r="CI32" s="44"/>
      <c r="CJ32" s="44"/>
      <c r="CK32" s="44"/>
      <c r="CL32" s="44"/>
      <c r="CM32" s="44"/>
      <c r="CN32" s="453"/>
      <c r="CO32" s="189"/>
      <c r="CP32" s="44"/>
      <c r="CQ32" s="44"/>
      <c r="CR32" s="44"/>
      <c r="CS32" s="44"/>
      <c r="CT32" s="44"/>
      <c r="CU32" s="44"/>
      <c r="CV32" s="44"/>
      <c r="CW32" s="44"/>
      <c r="CX32" s="453"/>
      <c r="CY32" s="189"/>
      <c r="CZ32" s="44"/>
      <c r="DA32" s="44"/>
      <c r="DB32" s="44"/>
      <c r="DC32" s="44"/>
      <c r="DD32" s="44"/>
      <c r="DE32" s="44"/>
      <c r="DF32" s="44"/>
      <c r="DG32" s="44"/>
      <c r="DH32" s="453"/>
      <c r="DI32" s="189"/>
      <c r="DJ32" s="44"/>
      <c r="DK32" s="44"/>
      <c r="DL32" s="44"/>
      <c r="DM32" s="44"/>
      <c r="DN32" s="44"/>
      <c r="DO32" s="44"/>
      <c r="DP32" s="44"/>
      <c r="DQ32" s="44"/>
      <c r="DR32" s="453"/>
      <c r="DS32" s="189"/>
      <c r="DT32" s="44"/>
      <c r="DU32" s="44"/>
      <c r="DV32" s="44"/>
      <c r="DW32" s="44"/>
      <c r="DX32" s="44"/>
      <c r="DY32" s="44"/>
      <c r="DZ32" s="44"/>
      <c r="EA32" s="44"/>
      <c r="EB32" s="453"/>
      <c r="EC32" s="189"/>
      <c r="ED32" s="44"/>
      <c r="EE32" s="44"/>
      <c r="EF32" s="44"/>
      <c r="EG32" s="44"/>
      <c r="EH32" s="44"/>
      <c r="EI32" s="44"/>
      <c r="EJ32" s="44"/>
      <c r="EK32" s="44"/>
      <c r="EL32" s="453"/>
      <c r="EM32" s="189"/>
      <c r="EN32" s="44"/>
      <c r="EO32" s="44"/>
      <c r="EP32" s="44"/>
      <c r="EQ32" s="44"/>
      <c r="ER32" s="44"/>
      <c r="ES32" s="44"/>
      <c r="ET32" s="44"/>
      <c r="EU32" s="44"/>
      <c r="EV32" s="453"/>
      <c r="EW32" s="148"/>
      <c r="EX32" s="149"/>
      <c r="EY32" s="150"/>
      <c r="EZ32" s="149"/>
      <c r="FA32" s="151"/>
    </row>
    <row r="33" spans="1:157" s="65" customFormat="1">
      <c r="A33" s="659"/>
      <c r="B33" s="34" t="s">
        <v>172</v>
      </c>
      <c r="C33" s="189"/>
      <c r="D33" s="44"/>
      <c r="E33" s="44"/>
      <c r="F33" s="44"/>
      <c r="G33" s="44"/>
      <c r="H33" s="44"/>
      <c r="I33" s="44"/>
      <c r="J33" s="44"/>
      <c r="K33" s="44"/>
      <c r="L33" s="453"/>
      <c r="M33" s="189"/>
      <c r="N33" s="44"/>
      <c r="O33" s="44"/>
      <c r="P33" s="44"/>
      <c r="Q33" s="44"/>
      <c r="R33" s="44"/>
      <c r="S33" s="44"/>
      <c r="T33" s="44"/>
      <c r="U33" s="44"/>
      <c r="V33" s="453"/>
      <c r="W33" s="189"/>
      <c r="X33" s="44"/>
      <c r="Y33" s="44"/>
      <c r="Z33" s="44"/>
      <c r="AA33" s="44"/>
      <c r="AB33" s="44"/>
      <c r="AC33" s="44"/>
      <c r="AD33" s="44"/>
      <c r="AE33" s="44"/>
      <c r="AF33" s="453"/>
      <c r="AG33" s="189"/>
      <c r="AH33" s="44"/>
      <c r="AI33" s="44"/>
      <c r="AJ33" s="44"/>
      <c r="AK33" s="44"/>
      <c r="AL33" s="44"/>
      <c r="AM33" s="44"/>
      <c r="AN33" s="44"/>
      <c r="AO33" s="44"/>
      <c r="AP33" s="453"/>
      <c r="AQ33" s="189"/>
      <c r="AR33" s="44"/>
      <c r="AS33" s="44"/>
      <c r="AT33" s="44"/>
      <c r="AU33" s="44"/>
      <c r="AV33" s="44"/>
      <c r="AW33" s="44"/>
      <c r="AX33" s="44"/>
      <c r="AY33" s="44"/>
      <c r="AZ33" s="453"/>
      <c r="BA33" s="189"/>
      <c r="BB33" s="44"/>
      <c r="BC33" s="44"/>
      <c r="BD33" s="44"/>
      <c r="BE33" s="44"/>
      <c r="BF33" s="44"/>
      <c r="BG33" s="44"/>
      <c r="BH33" s="44"/>
      <c r="BI33" s="44"/>
      <c r="BJ33" s="453"/>
      <c r="BK33" s="189"/>
      <c r="BL33" s="44"/>
      <c r="BM33" s="44"/>
      <c r="BN33" s="44"/>
      <c r="BO33" s="44"/>
      <c r="BP33" s="44"/>
      <c r="BQ33" s="44"/>
      <c r="BR33" s="44"/>
      <c r="BS33" s="44"/>
      <c r="BT33" s="453"/>
      <c r="BU33" s="189"/>
      <c r="BV33" s="44"/>
      <c r="BW33" s="44"/>
      <c r="BX33" s="44"/>
      <c r="BY33" s="44"/>
      <c r="BZ33" s="44"/>
      <c r="CA33" s="44"/>
      <c r="CB33" s="44"/>
      <c r="CC33" s="44"/>
      <c r="CD33" s="453"/>
      <c r="CE33" s="189"/>
      <c r="CF33" s="44"/>
      <c r="CG33" s="44"/>
      <c r="CH33" s="44"/>
      <c r="CI33" s="44"/>
      <c r="CJ33" s="44"/>
      <c r="CK33" s="44"/>
      <c r="CL33" s="44"/>
      <c r="CM33" s="44"/>
      <c r="CN33" s="453"/>
      <c r="CO33" s="189"/>
      <c r="CP33" s="44"/>
      <c r="CQ33" s="44"/>
      <c r="CR33" s="44"/>
      <c r="CS33" s="44"/>
      <c r="CT33" s="44"/>
      <c r="CU33" s="44"/>
      <c r="CV33" s="44"/>
      <c r="CW33" s="44"/>
      <c r="CX33" s="453"/>
      <c r="CY33" s="189"/>
      <c r="CZ33" s="44"/>
      <c r="DA33" s="44"/>
      <c r="DB33" s="44"/>
      <c r="DC33" s="44"/>
      <c r="DD33" s="44"/>
      <c r="DE33" s="44"/>
      <c r="DF33" s="44"/>
      <c r="DG33" s="44"/>
      <c r="DH33" s="453"/>
      <c r="DI33" s="189"/>
      <c r="DJ33" s="44"/>
      <c r="DK33" s="44"/>
      <c r="DL33" s="44"/>
      <c r="DM33" s="44"/>
      <c r="DN33" s="44"/>
      <c r="DO33" s="44"/>
      <c r="DP33" s="44"/>
      <c r="DQ33" s="44"/>
      <c r="DR33" s="453"/>
      <c r="DS33" s="189"/>
      <c r="DT33" s="44"/>
      <c r="DU33" s="44"/>
      <c r="DV33" s="44"/>
      <c r="DW33" s="44"/>
      <c r="DX33" s="44"/>
      <c r="DY33" s="44"/>
      <c r="DZ33" s="44"/>
      <c r="EA33" s="44"/>
      <c r="EB33" s="453"/>
      <c r="EC33" s="189"/>
      <c r="ED33" s="44"/>
      <c r="EE33" s="44"/>
      <c r="EF33" s="44"/>
      <c r="EG33" s="44"/>
      <c r="EH33" s="44"/>
      <c r="EI33" s="44"/>
      <c r="EJ33" s="44"/>
      <c r="EK33" s="44"/>
      <c r="EL33" s="453"/>
      <c r="EM33" s="189"/>
      <c r="EN33" s="44"/>
      <c r="EO33" s="44"/>
      <c r="EP33" s="44"/>
      <c r="EQ33" s="44"/>
      <c r="ER33" s="44"/>
      <c r="ES33" s="44"/>
      <c r="ET33" s="44"/>
      <c r="EU33" s="44"/>
      <c r="EV33" s="453"/>
      <c r="EW33" s="148"/>
      <c r="EX33" s="149"/>
      <c r="EY33" s="150"/>
      <c r="EZ33" s="149"/>
      <c r="FA33" s="151"/>
    </row>
    <row r="34" spans="1:157" s="65" customFormat="1">
      <c r="A34" s="659"/>
      <c r="B34" s="34" t="s">
        <v>173</v>
      </c>
      <c r="C34" s="189"/>
      <c r="D34" s="44"/>
      <c r="E34" s="44"/>
      <c r="F34" s="44"/>
      <c r="G34" s="44"/>
      <c r="H34" s="44"/>
      <c r="I34" s="44"/>
      <c r="J34" s="44"/>
      <c r="K34" s="44"/>
      <c r="L34" s="453"/>
      <c r="M34" s="189"/>
      <c r="N34" s="44"/>
      <c r="O34" s="44"/>
      <c r="P34" s="44"/>
      <c r="Q34" s="44"/>
      <c r="R34" s="44"/>
      <c r="S34" s="44"/>
      <c r="T34" s="44"/>
      <c r="U34" s="44"/>
      <c r="V34" s="453"/>
      <c r="W34" s="189"/>
      <c r="X34" s="44"/>
      <c r="Y34" s="44"/>
      <c r="Z34" s="44"/>
      <c r="AA34" s="44"/>
      <c r="AB34" s="44"/>
      <c r="AC34" s="44"/>
      <c r="AD34" s="44"/>
      <c r="AE34" s="44"/>
      <c r="AF34" s="453"/>
      <c r="AG34" s="189"/>
      <c r="AH34" s="44"/>
      <c r="AI34" s="44"/>
      <c r="AJ34" s="44"/>
      <c r="AK34" s="44"/>
      <c r="AL34" s="44"/>
      <c r="AM34" s="44"/>
      <c r="AN34" s="44"/>
      <c r="AO34" s="44"/>
      <c r="AP34" s="453"/>
      <c r="AQ34" s="189"/>
      <c r="AR34" s="44"/>
      <c r="AS34" s="44"/>
      <c r="AT34" s="44"/>
      <c r="AU34" s="44"/>
      <c r="AV34" s="44"/>
      <c r="AW34" s="44"/>
      <c r="AX34" s="44"/>
      <c r="AY34" s="44"/>
      <c r="AZ34" s="453"/>
      <c r="BA34" s="189"/>
      <c r="BB34" s="44"/>
      <c r="BC34" s="44"/>
      <c r="BD34" s="44"/>
      <c r="BE34" s="44"/>
      <c r="BF34" s="44"/>
      <c r="BG34" s="44"/>
      <c r="BH34" s="44"/>
      <c r="BI34" s="44"/>
      <c r="BJ34" s="453"/>
      <c r="BK34" s="189"/>
      <c r="BL34" s="44"/>
      <c r="BM34" s="44"/>
      <c r="BN34" s="44"/>
      <c r="BO34" s="44"/>
      <c r="BP34" s="44"/>
      <c r="BQ34" s="44"/>
      <c r="BR34" s="44"/>
      <c r="BS34" s="44"/>
      <c r="BT34" s="453"/>
      <c r="BU34" s="189"/>
      <c r="BV34" s="44"/>
      <c r="BW34" s="44"/>
      <c r="BX34" s="44"/>
      <c r="BY34" s="44"/>
      <c r="BZ34" s="44"/>
      <c r="CA34" s="44"/>
      <c r="CB34" s="44"/>
      <c r="CC34" s="44"/>
      <c r="CD34" s="453"/>
      <c r="CE34" s="189"/>
      <c r="CF34" s="44"/>
      <c r="CG34" s="44"/>
      <c r="CH34" s="44"/>
      <c r="CI34" s="44"/>
      <c r="CJ34" s="44"/>
      <c r="CK34" s="44"/>
      <c r="CL34" s="44"/>
      <c r="CM34" s="44"/>
      <c r="CN34" s="453"/>
      <c r="CO34" s="189"/>
      <c r="CP34" s="44"/>
      <c r="CQ34" s="44"/>
      <c r="CR34" s="44"/>
      <c r="CS34" s="44"/>
      <c r="CT34" s="44"/>
      <c r="CU34" s="44"/>
      <c r="CV34" s="44"/>
      <c r="CW34" s="44"/>
      <c r="CX34" s="453"/>
      <c r="CY34" s="189"/>
      <c r="CZ34" s="44"/>
      <c r="DA34" s="44"/>
      <c r="DB34" s="44"/>
      <c r="DC34" s="44"/>
      <c r="DD34" s="44"/>
      <c r="DE34" s="44"/>
      <c r="DF34" s="44"/>
      <c r="DG34" s="44"/>
      <c r="DH34" s="453"/>
      <c r="DI34" s="189"/>
      <c r="DJ34" s="44"/>
      <c r="DK34" s="44"/>
      <c r="DL34" s="44"/>
      <c r="DM34" s="44"/>
      <c r="DN34" s="44"/>
      <c r="DO34" s="44"/>
      <c r="DP34" s="44"/>
      <c r="DQ34" s="44"/>
      <c r="DR34" s="453"/>
      <c r="DS34" s="189"/>
      <c r="DT34" s="44"/>
      <c r="DU34" s="44"/>
      <c r="DV34" s="44"/>
      <c r="DW34" s="44"/>
      <c r="DX34" s="44"/>
      <c r="DY34" s="44"/>
      <c r="DZ34" s="44"/>
      <c r="EA34" s="44"/>
      <c r="EB34" s="453"/>
      <c r="EC34" s="189"/>
      <c r="ED34" s="44"/>
      <c r="EE34" s="44"/>
      <c r="EF34" s="44"/>
      <c r="EG34" s="44"/>
      <c r="EH34" s="44"/>
      <c r="EI34" s="44"/>
      <c r="EJ34" s="44"/>
      <c r="EK34" s="44"/>
      <c r="EL34" s="453"/>
      <c r="EM34" s="189"/>
      <c r="EN34" s="44"/>
      <c r="EO34" s="44"/>
      <c r="EP34" s="44"/>
      <c r="EQ34" s="44"/>
      <c r="ER34" s="44"/>
      <c r="ES34" s="44"/>
      <c r="ET34" s="44"/>
      <c r="EU34" s="44"/>
      <c r="EV34" s="453"/>
      <c r="EW34" s="148"/>
      <c r="EX34" s="149"/>
      <c r="EY34" s="150"/>
      <c r="EZ34" s="149"/>
      <c r="FA34" s="151"/>
    </row>
    <row r="35" spans="1:157" s="65" customFormat="1" ht="13.5" thickBot="1">
      <c r="A35" s="660"/>
      <c r="B35" s="448" t="s">
        <v>174</v>
      </c>
      <c r="C35" s="136"/>
      <c r="D35" s="137"/>
      <c r="E35" s="137"/>
      <c r="F35" s="137"/>
      <c r="G35" s="137"/>
      <c r="H35" s="137"/>
      <c r="I35" s="137"/>
      <c r="J35" s="137"/>
      <c r="K35" s="137"/>
      <c r="L35" s="217"/>
      <c r="M35" s="136"/>
      <c r="N35" s="137"/>
      <c r="O35" s="137"/>
      <c r="P35" s="137"/>
      <c r="Q35" s="137"/>
      <c r="R35" s="137"/>
      <c r="S35" s="137"/>
      <c r="T35" s="137"/>
      <c r="U35" s="137"/>
      <c r="V35" s="217"/>
      <c r="W35" s="136"/>
      <c r="X35" s="137"/>
      <c r="Y35" s="137"/>
      <c r="Z35" s="137"/>
      <c r="AA35" s="137"/>
      <c r="AB35" s="137"/>
      <c r="AC35" s="137"/>
      <c r="AD35" s="137"/>
      <c r="AE35" s="137"/>
      <c r="AF35" s="461"/>
      <c r="AG35" s="136"/>
      <c r="AH35" s="137"/>
      <c r="AI35" s="137"/>
      <c r="AJ35" s="137"/>
      <c r="AK35" s="137"/>
      <c r="AL35" s="137"/>
      <c r="AM35" s="137"/>
      <c r="AN35" s="137"/>
      <c r="AO35" s="137"/>
      <c r="AP35" s="461"/>
      <c r="AQ35" s="136"/>
      <c r="AR35" s="137"/>
      <c r="AS35" s="137"/>
      <c r="AT35" s="137"/>
      <c r="AU35" s="137"/>
      <c r="AV35" s="137"/>
      <c r="AW35" s="137"/>
      <c r="AX35" s="137"/>
      <c r="AY35" s="137"/>
      <c r="AZ35" s="461"/>
      <c r="BA35" s="136"/>
      <c r="BB35" s="137"/>
      <c r="BC35" s="137"/>
      <c r="BD35" s="137"/>
      <c r="BE35" s="137"/>
      <c r="BF35" s="137"/>
      <c r="BG35" s="137"/>
      <c r="BH35" s="137"/>
      <c r="BI35" s="137"/>
      <c r="BJ35" s="461"/>
      <c r="BK35" s="136"/>
      <c r="BL35" s="137"/>
      <c r="BM35" s="137"/>
      <c r="BN35" s="137"/>
      <c r="BO35" s="137"/>
      <c r="BP35" s="137"/>
      <c r="BQ35" s="137"/>
      <c r="BR35" s="137"/>
      <c r="BS35" s="137"/>
      <c r="BT35" s="461"/>
      <c r="BU35" s="136"/>
      <c r="BV35" s="137"/>
      <c r="BW35" s="137"/>
      <c r="BX35" s="137"/>
      <c r="BY35" s="137"/>
      <c r="BZ35" s="137"/>
      <c r="CA35" s="137"/>
      <c r="CB35" s="137"/>
      <c r="CC35" s="137"/>
      <c r="CD35" s="461"/>
      <c r="CE35" s="136"/>
      <c r="CF35" s="137"/>
      <c r="CG35" s="137"/>
      <c r="CH35" s="137"/>
      <c r="CI35" s="137"/>
      <c r="CJ35" s="137"/>
      <c r="CK35" s="137"/>
      <c r="CL35" s="137"/>
      <c r="CM35" s="137"/>
      <c r="CN35" s="461"/>
      <c r="CO35" s="136"/>
      <c r="CP35" s="137"/>
      <c r="CQ35" s="137"/>
      <c r="CR35" s="137"/>
      <c r="CS35" s="137"/>
      <c r="CT35" s="137"/>
      <c r="CU35" s="137"/>
      <c r="CV35" s="137"/>
      <c r="CW35" s="137"/>
      <c r="CX35" s="461"/>
      <c r="CY35" s="136"/>
      <c r="CZ35" s="137"/>
      <c r="DA35" s="137"/>
      <c r="DB35" s="137"/>
      <c r="DC35" s="137"/>
      <c r="DD35" s="137"/>
      <c r="DE35" s="137"/>
      <c r="DF35" s="137"/>
      <c r="DG35" s="137"/>
      <c r="DH35" s="461"/>
      <c r="DI35" s="136"/>
      <c r="DJ35" s="137"/>
      <c r="DK35" s="137"/>
      <c r="DL35" s="137"/>
      <c r="DM35" s="137"/>
      <c r="DN35" s="137"/>
      <c r="DO35" s="137"/>
      <c r="DP35" s="137"/>
      <c r="DQ35" s="137"/>
      <c r="DR35" s="461"/>
      <c r="DS35" s="136"/>
      <c r="DT35" s="137"/>
      <c r="DU35" s="137"/>
      <c r="DV35" s="137"/>
      <c r="DW35" s="137"/>
      <c r="DX35" s="137"/>
      <c r="DY35" s="137"/>
      <c r="DZ35" s="137"/>
      <c r="EA35" s="137"/>
      <c r="EB35" s="461"/>
      <c r="EC35" s="136"/>
      <c r="ED35" s="137"/>
      <c r="EE35" s="137"/>
      <c r="EF35" s="137"/>
      <c r="EG35" s="137"/>
      <c r="EH35" s="137"/>
      <c r="EI35" s="137"/>
      <c r="EJ35" s="137"/>
      <c r="EK35" s="137"/>
      <c r="EL35" s="461"/>
      <c r="EM35" s="136"/>
      <c r="EN35" s="137"/>
      <c r="EO35" s="137"/>
      <c r="EP35" s="137"/>
      <c r="EQ35" s="137"/>
      <c r="ER35" s="137"/>
      <c r="ES35" s="137"/>
      <c r="ET35" s="137"/>
      <c r="EU35" s="137"/>
      <c r="EV35" s="461"/>
      <c r="EW35" s="148"/>
      <c r="EX35" s="149"/>
      <c r="EY35" s="150"/>
      <c r="EZ35" s="149"/>
      <c r="FA35" s="151"/>
    </row>
    <row r="36" spans="1:157" s="10" customFormat="1" ht="13.9" customHeight="1" thickBot="1">
      <c r="A36" s="127"/>
      <c r="B36" s="45" t="s">
        <v>32</v>
      </c>
      <c r="C36" s="80"/>
      <c r="D36" s="133"/>
      <c r="E36" s="130"/>
      <c r="F36" s="130"/>
      <c r="G36" s="130"/>
      <c r="H36" s="130"/>
      <c r="I36" s="130"/>
      <c r="J36" s="130"/>
      <c r="K36" s="130"/>
      <c r="L36" s="132"/>
      <c r="M36" s="80"/>
      <c r="N36" s="133"/>
      <c r="O36" s="130"/>
      <c r="P36" s="130"/>
      <c r="Q36" s="130"/>
      <c r="R36" s="130"/>
      <c r="S36" s="130"/>
      <c r="T36" s="130"/>
      <c r="U36" s="130"/>
      <c r="V36" s="132"/>
      <c r="W36" s="80"/>
      <c r="X36" s="133"/>
      <c r="Y36" s="130"/>
      <c r="Z36" s="130"/>
      <c r="AA36" s="130"/>
      <c r="AB36" s="130"/>
      <c r="AC36" s="130"/>
      <c r="AD36" s="130"/>
      <c r="AE36" s="130"/>
      <c r="AF36" s="131"/>
      <c r="AG36" s="80"/>
      <c r="AH36" s="133"/>
      <c r="AI36" s="130"/>
      <c r="AJ36" s="130"/>
      <c r="AK36" s="130"/>
      <c r="AL36" s="130"/>
      <c r="AM36" s="130"/>
      <c r="AN36" s="130"/>
      <c r="AO36" s="130"/>
      <c r="AP36" s="131"/>
      <c r="AQ36" s="80"/>
      <c r="AR36" s="133"/>
      <c r="AS36" s="130"/>
      <c r="AT36" s="130"/>
      <c r="AU36" s="130"/>
      <c r="AV36" s="130"/>
      <c r="AW36" s="130"/>
      <c r="AX36" s="130"/>
      <c r="AY36" s="130"/>
      <c r="AZ36" s="131"/>
      <c r="BA36" s="80"/>
      <c r="BB36" s="133"/>
      <c r="BC36" s="130"/>
      <c r="BD36" s="130"/>
      <c r="BE36" s="130"/>
      <c r="BF36" s="130"/>
      <c r="BG36" s="130"/>
      <c r="BH36" s="130"/>
      <c r="BI36" s="130"/>
      <c r="BJ36" s="131"/>
      <c r="BK36" s="80"/>
      <c r="BL36" s="133"/>
      <c r="BM36" s="130"/>
      <c r="BN36" s="130"/>
      <c r="BO36" s="130"/>
      <c r="BP36" s="130"/>
      <c r="BQ36" s="130"/>
      <c r="BR36" s="130"/>
      <c r="BS36" s="130"/>
      <c r="BT36" s="132"/>
      <c r="BU36" s="83"/>
      <c r="BV36" s="133"/>
      <c r="BW36" s="130"/>
      <c r="BX36" s="130"/>
      <c r="BY36" s="130"/>
      <c r="BZ36" s="130"/>
      <c r="CA36" s="130"/>
      <c r="CB36" s="130"/>
      <c r="CC36" s="130"/>
      <c r="CD36" s="131"/>
      <c r="CE36" s="80"/>
      <c r="CF36" s="133"/>
      <c r="CG36" s="130"/>
      <c r="CH36" s="130"/>
      <c r="CI36" s="130"/>
      <c r="CJ36" s="130"/>
      <c r="CK36" s="130"/>
      <c r="CL36" s="130"/>
      <c r="CM36" s="130"/>
      <c r="CN36" s="132"/>
      <c r="CO36" s="80"/>
      <c r="CP36" s="133"/>
      <c r="CQ36" s="130"/>
      <c r="CR36" s="130"/>
      <c r="CS36" s="130"/>
      <c r="CT36" s="130"/>
      <c r="CU36" s="130"/>
      <c r="CV36" s="130"/>
      <c r="CW36" s="130"/>
      <c r="CX36" s="132"/>
      <c r="CY36" s="80"/>
      <c r="CZ36" s="133"/>
      <c r="DA36" s="130"/>
      <c r="DB36" s="130"/>
      <c r="DC36" s="130"/>
      <c r="DD36" s="130"/>
      <c r="DE36" s="130"/>
      <c r="DF36" s="130"/>
      <c r="DG36" s="130"/>
      <c r="DH36" s="132"/>
      <c r="DI36" s="80"/>
      <c r="DJ36" s="133"/>
      <c r="DK36" s="130"/>
      <c r="DL36" s="130"/>
      <c r="DM36" s="130"/>
      <c r="DN36" s="130"/>
      <c r="DO36" s="130"/>
      <c r="DP36" s="130"/>
      <c r="DQ36" s="130"/>
      <c r="DR36" s="132"/>
      <c r="DS36" s="80"/>
      <c r="DT36" s="133"/>
      <c r="DU36" s="130"/>
      <c r="DV36" s="130"/>
      <c r="DW36" s="130"/>
      <c r="DX36" s="130"/>
      <c r="DY36" s="130"/>
      <c r="DZ36" s="130"/>
      <c r="EA36" s="130"/>
      <c r="EB36" s="132"/>
      <c r="EC36" s="80"/>
      <c r="ED36" s="133"/>
      <c r="EE36" s="130"/>
      <c r="EF36" s="130"/>
      <c r="EG36" s="130"/>
      <c r="EH36" s="130"/>
      <c r="EI36" s="130"/>
      <c r="EJ36" s="130"/>
      <c r="EK36" s="130"/>
      <c r="EL36" s="132"/>
      <c r="EM36" s="80"/>
      <c r="EN36" s="133"/>
      <c r="EO36" s="130"/>
      <c r="EP36" s="130"/>
      <c r="EQ36" s="130"/>
      <c r="ER36" s="130"/>
      <c r="ES36" s="130"/>
      <c r="ET36" s="130"/>
      <c r="EU36" s="130"/>
      <c r="EV36" s="82"/>
      <c r="EW36" s="46"/>
      <c r="EX36" s="46"/>
      <c r="EY36" s="46"/>
      <c r="EZ36" s="46"/>
      <c r="FA36" s="46"/>
    </row>
    <row r="37" spans="1:157" s="10" customFormat="1" ht="13.9" customHeight="1" thickBot="1">
      <c r="A37" s="127"/>
      <c r="B37" s="45"/>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6"/>
      <c r="EX37" s="46"/>
      <c r="EY37" s="46"/>
      <c r="EZ37" s="46"/>
      <c r="FA37" s="46"/>
    </row>
    <row r="38" spans="1:157" s="10" customFormat="1" ht="13.9" customHeight="1">
      <c r="A38" s="127"/>
      <c r="B38" s="48" t="s">
        <v>33</v>
      </c>
      <c r="C38" s="49">
        <f>COUNTIF(C12:C35,"=Met")</f>
        <v>0</v>
      </c>
      <c r="D38" s="50">
        <f t="shared" ref="D38:L38" si="13">COUNTIF(D12:D35,"=Met")</f>
        <v>0</v>
      </c>
      <c r="E38" s="50">
        <f t="shared" si="13"/>
        <v>0</v>
      </c>
      <c r="F38" s="50">
        <f t="shared" si="13"/>
        <v>0</v>
      </c>
      <c r="G38" s="50">
        <f t="shared" si="13"/>
        <v>0</v>
      </c>
      <c r="H38" s="50">
        <f t="shared" si="13"/>
        <v>0</v>
      </c>
      <c r="I38" s="50">
        <f t="shared" si="13"/>
        <v>0</v>
      </c>
      <c r="J38" s="50">
        <f t="shared" si="13"/>
        <v>0</v>
      </c>
      <c r="K38" s="50">
        <f t="shared" si="13"/>
        <v>0</v>
      </c>
      <c r="L38" s="307">
        <f t="shared" si="13"/>
        <v>0</v>
      </c>
      <c r="M38" s="49">
        <f>COUNTIF(M12:M35,"=Met")</f>
        <v>0</v>
      </c>
      <c r="N38" s="50">
        <f t="shared" ref="N38:V38" si="14">COUNTIF(N12:N35,"=Met")</f>
        <v>0</v>
      </c>
      <c r="O38" s="50">
        <f t="shared" si="14"/>
        <v>0</v>
      </c>
      <c r="P38" s="50">
        <f t="shared" si="14"/>
        <v>0</v>
      </c>
      <c r="Q38" s="50">
        <f t="shared" si="14"/>
        <v>0</v>
      </c>
      <c r="R38" s="50">
        <f t="shared" si="14"/>
        <v>0</v>
      </c>
      <c r="S38" s="50">
        <f t="shared" si="14"/>
        <v>0</v>
      </c>
      <c r="T38" s="50">
        <f t="shared" si="14"/>
        <v>0</v>
      </c>
      <c r="U38" s="50">
        <f t="shared" si="14"/>
        <v>0</v>
      </c>
      <c r="V38" s="307">
        <f t="shared" si="14"/>
        <v>0</v>
      </c>
      <c r="W38" s="49">
        <f>COUNTIF(W12:W35,"=Met")</f>
        <v>0</v>
      </c>
      <c r="X38" s="50">
        <f t="shared" ref="X38:AF38" si="15">COUNTIF(X12:X35,"=Met")</f>
        <v>0</v>
      </c>
      <c r="Y38" s="50">
        <f t="shared" si="15"/>
        <v>0</v>
      </c>
      <c r="Z38" s="50">
        <f t="shared" si="15"/>
        <v>0</v>
      </c>
      <c r="AA38" s="50">
        <f t="shared" si="15"/>
        <v>0</v>
      </c>
      <c r="AB38" s="50">
        <f t="shared" si="15"/>
        <v>0</v>
      </c>
      <c r="AC38" s="50">
        <f t="shared" si="15"/>
        <v>0</v>
      </c>
      <c r="AD38" s="50">
        <f t="shared" si="15"/>
        <v>0</v>
      </c>
      <c r="AE38" s="50">
        <f t="shared" si="15"/>
        <v>0</v>
      </c>
      <c r="AF38" s="111">
        <f t="shared" si="15"/>
        <v>0</v>
      </c>
      <c r="AG38" s="49">
        <f>COUNTIF(AG12:AG35,"=Met")</f>
        <v>0</v>
      </c>
      <c r="AH38" s="50">
        <f t="shared" ref="AH38:AP38" si="16">COUNTIF(AH12:AH35,"=Met")</f>
        <v>0</v>
      </c>
      <c r="AI38" s="50">
        <f t="shared" si="16"/>
        <v>0</v>
      </c>
      <c r="AJ38" s="50">
        <f t="shared" si="16"/>
        <v>0</v>
      </c>
      <c r="AK38" s="50">
        <f t="shared" si="16"/>
        <v>0</v>
      </c>
      <c r="AL38" s="50">
        <f t="shared" si="16"/>
        <v>0</v>
      </c>
      <c r="AM38" s="50">
        <f t="shared" si="16"/>
        <v>0</v>
      </c>
      <c r="AN38" s="50">
        <f t="shared" si="16"/>
        <v>0</v>
      </c>
      <c r="AO38" s="50">
        <f t="shared" si="16"/>
        <v>0</v>
      </c>
      <c r="AP38" s="307">
        <f t="shared" si="16"/>
        <v>0</v>
      </c>
      <c r="AQ38" s="49">
        <f>COUNTIF(AQ12:AQ35,"=Met")</f>
        <v>0</v>
      </c>
      <c r="AR38" s="50">
        <f t="shared" ref="AR38:AZ38" si="17">COUNTIF(AR12:AR35,"=Met")</f>
        <v>0</v>
      </c>
      <c r="AS38" s="50">
        <f t="shared" si="17"/>
        <v>0</v>
      </c>
      <c r="AT38" s="50">
        <f t="shared" si="17"/>
        <v>0</v>
      </c>
      <c r="AU38" s="50">
        <f t="shared" si="17"/>
        <v>0</v>
      </c>
      <c r="AV38" s="50">
        <f t="shared" si="17"/>
        <v>0</v>
      </c>
      <c r="AW38" s="50">
        <f t="shared" si="17"/>
        <v>0</v>
      </c>
      <c r="AX38" s="50">
        <f t="shared" si="17"/>
        <v>0</v>
      </c>
      <c r="AY38" s="50">
        <f t="shared" si="17"/>
        <v>0</v>
      </c>
      <c r="AZ38" s="307">
        <f t="shared" si="17"/>
        <v>0</v>
      </c>
      <c r="BA38" s="49">
        <f>COUNTIF(BA12:BA35,"=Met")</f>
        <v>0</v>
      </c>
      <c r="BB38" s="50">
        <f t="shared" ref="BB38:BJ38" si="18">COUNTIF(BB12:BB35,"=Met")</f>
        <v>0</v>
      </c>
      <c r="BC38" s="50">
        <f t="shared" si="18"/>
        <v>0</v>
      </c>
      <c r="BD38" s="50">
        <f t="shared" si="18"/>
        <v>0</v>
      </c>
      <c r="BE38" s="50">
        <f t="shared" si="18"/>
        <v>0</v>
      </c>
      <c r="BF38" s="50">
        <f t="shared" si="18"/>
        <v>0</v>
      </c>
      <c r="BG38" s="50">
        <f t="shared" si="18"/>
        <v>0</v>
      </c>
      <c r="BH38" s="50">
        <f t="shared" si="18"/>
        <v>0</v>
      </c>
      <c r="BI38" s="50">
        <f t="shared" si="18"/>
        <v>0</v>
      </c>
      <c r="BJ38" s="307">
        <f t="shared" si="18"/>
        <v>0</v>
      </c>
      <c r="BK38" s="49">
        <f>COUNTIF(BK12:BK35,"=Met")</f>
        <v>0</v>
      </c>
      <c r="BL38" s="50">
        <f t="shared" ref="BL38:BT38" si="19">COUNTIF(BL12:BL35,"=Met")</f>
        <v>0</v>
      </c>
      <c r="BM38" s="50">
        <f t="shared" si="19"/>
        <v>0</v>
      </c>
      <c r="BN38" s="50">
        <f t="shared" si="19"/>
        <v>0</v>
      </c>
      <c r="BO38" s="50">
        <f t="shared" si="19"/>
        <v>0</v>
      </c>
      <c r="BP38" s="50">
        <f t="shared" si="19"/>
        <v>0</v>
      </c>
      <c r="BQ38" s="50">
        <f t="shared" si="19"/>
        <v>0</v>
      </c>
      <c r="BR38" s="50">
        <f t="shared" si="19"/>
        <v>0</v>
      </c>
      <c r="BS38" s="50">
        <f t="shared" si="19"/>
        <v>0</v>
      </c>
      <c r="BT38" s="111">
        <f t="shared" si="19"/>
        <v>0</v>
      </c>
      <c r="BU38" s="49">
        <f>COUNTIF(BU12:BU35,"=Met")</f>
        <v>0</v>
      </c>
      <c r="BV38" s="50">
        <f t="shared" ref="BV38:CD38" si="20">COUNTIF(BV12:BV35,"=Met")</f>
        <v>0</v>
      </c>
      <c r="BW38" s="50">
        <f t="shared" si="20"/>
        <v>0</v>
      </c>
      <c r="BX38" s="50">
        <f t="shared" si="20"/>
        <v>0</v>
      </c>
      <c r="BY38" s="50">
        <f t="shared" si="20"/>
        <v>0</v>
      </c>
      <c r="BZ38" s="50">
        <f t="shared" si="20"/>
        <v>0</v>
      </c>
      <c r="CA38" s="50">
        <f t="shared" si="20"/>
        <v>0</v>
      </c>
      <c r="CB38" s="50">
        <f t="shared" si="20"/>
        <v>0</v>
      </c>
      <c r="CC38" s="50">
        <f t="shared" si="20"/>
        <v>0</v>
      </c>
      <c r="CD38" s="111">
        <f t="shared" si="20"/>
        <v>0</v>
      </c>
      <c r="CE38" s="49">
        <f>COUNTIF(CE12:CE35,"=Met")</f>
        <v>0</v>
      </c>
      <c r="CF38" s="50">
        <f t="shared" ref="CF38:CN38" si="21">COUNTIF(CF12:CF35,"=Met")</f>
        <v>0</v>
      </c>
      <c r="CG38" s="50">
        <f t="shared" si="21"/>
        <v>0</v>
      </c>
      <c r="CH38" s="50">
        <f t="shared" si="21"/>
        <v>0</v>
      </c>
      <c r="CI38" s="50">
        <f t="shared" si="21"/>
        <v>0</v>
      </c>
      <c r="CJ38" s="50">
        <f t="shared" si="21"/>
        <v>0</v>
      </c>
      <c r="CK38" s="50">
        <f t="shared" si="21"/>
        <v>0</v>
      </c>
      <c r="CL38" s="50">
        <f t="shared" si="21"/>
        <v>0</v>
      </c>
      <c r="CM38" s="50">
        <f t="shared" si="21"/>
        <v>0</v>
      </c>
      <c r="CN38" s="111">
        <f t="shared" si="21"/>
        <v>0</v>
      </c>
      <c r="CO38" s="49">
        <f>COUNTIF(CO12:CO35,"=Met")</f>
        <v>0</v>
      </c>
      <c r="CP38" s="50">
        <f t="shared" ref="CP38:CX38" si="22">COUNTIF(CP12:CP35,"=Met")</f>
        <v>0</v>
      </c>
      <c r="CQ38" s="50">
        <f t="shared" si="22"/>
        <v>0</v>
      </c>
      <c r="CR38" s="50">
        <f t="shared" si="22"/>
        <v>0</v>
      </c>
      <c r="CS38" s="50">
        <f t="shared" si="22"/>
        <v>0</v>
      </c>
      <c r="CT38" s="50">
        <f t="shared" si="22"/>
        <v>0</v>
      </c>
      <c r="CU38" s="50">
        <f t="shared" si="22"/>
        <v>0</v>
      </c>
      <c r="CV38" s="50">
        <f t="shared" si="22"/>
        <v>0</v>
      </c>
      <c r="CW38" s="50">
        <f t="shared" si="22"/>
        <v>0</v>
      </c>
      <c r="CX38" s="111">
        <f t="shared" si="22"/>
        <v>0</v>
      </c>
      <c r="CY38" s="49">
        <f>COUNTIF(CY12:CY35,"=Met")</f>
        <v>0</v>
      </c>
      <c r="CZ38" s="50">
        <f t="shared" ref="CZ38:DH38" si="23">COUNTIF(CZ12:CZ35,"=Met")</f>
        <v>0</v>
      </c>
      <c r="DA38" s="50">
        <f t="shared" si="23"/>
        <v>0</v>
      </c>
      <c r="DB38" s="50">
        <f t="shared" si="23"/>
        <v>0</v>
      </c>
      <c r="DC38" s="50">
        <f t="shared" si="23"/>
        <v>0</v>
      </c>
      <c r="DD38" s="50">
        <f t="shared" si="23"/>
        <v>0</v>
      </c>
      <c r="DE38" s="50">
        <f t="shared" si="23"/>
        <v>0</v>
      </c>
      <c r="DF38" s="50">
        <f t="shared" si="23"/>
        <v>0</v>
      </c>
      <c r="DG38" s="50">
        <f t="shared" si="23"/>
        <v>0</v>
      </c>
      <c r="DH38" s="111">
        <f t="shared" si="23"/>
        <v>0</v>
      </c>
      <c r="DI38" s="49">
        <f>COUNTIF(DI12:DI35,"=Met")</f>
        <v>0</v>
      </c>
      <c r="DJ38" s="50">
        <f t="shared" ref="DJ38:DR38" si="24">COUNTIF(DJ12:DJ35,"=Met")</f>
        <v>0</v>
      </c>
      <c r="DK38" s="50">
        <f t="shared" si="24"/>
        <v>0</v>
      </c>
      <c r="DL38" s="50">
        <f t="shared" si="24"/>
        <v>0</v>
      </c>
      <c r="DM38" s="50">
        <f t="shared" si="24"/>
        <v>0</v>
      </c>
      <c r="DN38" s="50">
        <f t="shared" si="24"/>
        <v>0</v>
      </c>
      <c r="DO38" s="50">
        <f t="shared" si="24"/>
        <v>0</v>
      </c>
      <c r="DP38" s="50">
        <f t="shared" si="24"/>
        <v>0</v>
      </c>
      <c r="DQ38" s="50">
        <f t="shared" si="24"/>
        <v>0</v>
      </c>
      <c r="DR38" s="111">
        <f t="shared" si="24"/>
        <v>0</v>
      </c>
      <c r="DS38" s="49">
        <f>COUNTIF(DS12:DS35,"=Met")</f>
        <v>0</v>
      </c>
      <c r="DT38" s="50">
        <f t="shared" ref="DT38:EB38" si="25">COUNTIF(DT12:DT35,"=Met")</f>
        <v>0</v>
      </c>
      <c r="DU38" s="50">
        <f t="shared" si="25"/>
        <v>0</v>
      </c>
      <c r="DV38" s="50">
        <f t="shared" si="25"/>
        <v>0</v>
      </c>
      <c r="DW38" s="50">
        <f t="shared" si="25"/>
        <v>0</v>
      </c>
      <c r="DX38" s="50">
        <f t="shared" si="25"/>
        <v>0</v>
      </c>
      <c r="DY38" s="50">
        <f t="shared" si="25"/>
        <v>0</v>
      </c>
      <c r="DZ38" s="50">
        <f t="shared" si="25"/>
        <v>0</v>
      </c>
      <c r="EA38" s="50">
        <f t="shared" si="25"/>
        <v>0</v>
      </c>
      <c r="EB38" s="111">
        <f t="shared" si="25"/>
        <v>0</v>
      </c>
      <c r="EC38" s="49">
        <f>COUNTIF(EC12:EC35,"=Met")</f>
        <v>0</v>
      </c>
      <c r="ED38" s="50">
        <f t="shared" ref="ED38:EL38" si="26">COUNTIF(ED12:ED35,"=Met")</f>
        <v>0</v>
      </c>
      <c r="EE38" s="50">
        <f t="shared" si="26"/>
        <v>0</v>
      </c>
      <c r="EF38" s="50">
        <f t="shared" si="26"/>
        <v>0</v>
      </c>
      <c r="EG38" s="50">
        <f t="shared" si="26"/>
        <v>0</v>
      </c>
      <c r="EH38" s="50">
        <f t="shared" si="26"/>
        <v>0</v>
      </c>
      <c r="EI38" s="50">
        <f t="shared" si="26"/>
        <v>0</v>
      </c>
      <c r="EJ38" s="50">
        <f t="shared" si="26"/>
        <v>0</v>
      </c>
      <c r="EK38" s="50">
        <f t="shared" si="26"/>
        <v>0</v>
      </c>
      <c r="EL38" s="111">
        <f t="shared" si="26"/>
        <v>0</v>
      </c>
      <c r="EM38" s="49">
        <f>COUNTIF(EM12:EM35,"=Met")</f>
        <v>0</v>
      </c>
      <c r="EN38" s="50">
        <f t="shared" ref="EN38:EV38" si="27">COUNTIF(EN12:EN35,"=Met")</f>
        <v>0</v>
      </c>
      <c r="EO38" s="50">
        <f t="shared" si="27"/>
        <v>0</v>
      </c>
      <c r="EP38" s="50">
        <f t="shared" si="27"/>
        <v>0</v>
      </c>
      <c r="EQ38" s="50">
        <f t="shared" si="27"/>
        <v>0</v>
      </c>
      <c r="ER38" s="50">
        <f t="shared" si="27"/>
        <v>0</v>
      </c>
      <c r="ES38" s="50">
        <f t="shared" si="27"/>
        <v>0</v>
      </c>
      <c r="ET38" s="50">
        <f t="shared" si="27"/>
        <v>0</v>
      </c>
      <c r="EU38" s="50">
        <f t="shared" si="27"/>
        <v>0</v>
      </c>
      <c r="EV38" s="111">
        <f t="shared" si="27"/>
        <v>0</v>
      </c>
      <c r="EW38" s="51"/>
      <c r="EX38" s="52"/>
      <c r="EY38" s="52"/>
      <c r="EZ38" s="52"/>
      <c r="FA38" s="52"/>
    </row>
    <row r="39" spans="1:157" s="10" customFormat="1" ht="13.9" customHeight="1">
      <c r="A39" s="127"/>
      <c r="B39" s="48" t="s">
        <v>34</v>
      </c>
      <c r="C39" s="53">
        <f t="shared" ref="C39:L39" si="28">IF(SUM(C38,C40)=0,0,C38/SUM(C38,C40))</f>
        <v>0</v>
      </c>
      <c r="D39" s="54">
        <f t="shared" si="28"/>
        <v>0</v>
      </c>
      <c r="E39" s="54">
        <f t="shared" si="28"/>
        <v>0</v>
      </c>
      <c r="F39" s="54">
        <f t="shared" si="28"/>
        <v>0</v>
      </c>
      <c r="G39" s="54">
        <f t="shared" si="28"/>
        <v>0</v>
      </c>
      <c r="H39" s="54">
        <f t="shared" si="28"/>
        <v>0</v>
      </c>
      <c r="I39" s="54">
        <f t="shared" si="28"/>
        <v>0</v>
      </c>
      <c r="J39" s="54">
        <f t="shared" si="28"/>
        <v>0</v>
      </c>
      <c r="K39" s="54">
        <f t="shared" si="28"/>
        <v>0</v>
      </c>
      <c r="L39" s="308">
        <f t="shared" si="28"/>
        <v>0</v>
      </c>
      <c r="M39" s="53">
        <f t="shared" ref="M39:AF39" si="29">IF(SUM(M38,M40)=0,0,M38/SUM(M38,M40))</f>
        <v>0</v>
      </c>
      <c r="N39" s="54">
        <f t="shared" si="29"/>
        <v>0</v>
      </c>
      <c r="O39" s="54">
        <f t="shared" si="29"/>
        <v>0</v>
      </c>
      <c r="P39" s="54">
        <f t="shared" si="29"/>
        <v>0</v>
      </c>
      <c r="Q39" s="54">
        <f t="shared" si="29"/>
        <v>0</v>
      </c>
      <c r="R39" s="54">
        <f t="shared" si="29"/>
        <v>0</v>
      </c>
      <c r="S39" s="54">
        <f t="shared" si="29"/>
        <v>0</v>
      </c>
      <c r="T39" s="54">
        <f t="shared" si="29"/>
        <v>0</v>
      </c>
      <c r="U39" s="54">
        <f t="shared" si="29"/>
        <v>0</v>
      </c>
      <c r="V39" s="308">
        <f t="shared" si="29"/>
        <v>0</v>
      </c>
      <c r="W39" s="53">
        <f t="shared" si="29"/>
        <v>0</v>
      </c>
      <c r="X39" s="54">
        <f t="shared" si="29"/>
        <v>0</v>
      </c>
      <c r="Y39" s="54">
        <f t="shared" si="29"/>
        <v>0</v>
      </c>
      <c r="Z39" s="54">
        <f t="shared" si="29"/>
        <v>0</v>
      </c>
      <c r="AA39" s="54">
        <f t="shared" si="29"/>
        <v>0</v>
      </c>
      <c r="AB39" s="54">
        <f t="shared" si="29"/>
        <v>0</v>
      </c>
      <c r="AC39" s="54">
        <f t="shared" si="29"/>
        <v>0</v>
      </c>
      <c r="AD39" s="54">
        <f t="shared" si="29"/>
        <v>0</v>
      </c>
      <c r="AE39" s="54">
        <f t="shared" si="29"/>
        <v>0</v>
      </c>
      <c r="AF39" s="112">
        <f t="shared" si="29"/>
        <v>0</v>
      </c>
      <c r="AG39" s="53">
        <f t="shared" ref="AG39:CR39" si="30">IF(SUM(AG38,AG40)=0,0,AG38/SUM(AG38,AG40))</f>
        <v>0</v>
      </c>
      <c r="AH39" s="54">
        <f t="shared" si="30"/>
        <v>0</v>
      </c>
      <c r="AI39" s="54">
        <f t="shared" si="30"/>
        <v>0</v>
      </c>
      <c r="AJ39" s="54">
        <f t="shared" si="30"/>
        <v>0</v>
      </c>
      <c r="AK39" s="54">
        <f t="shared" si="30"/>
        <v>0</v>
      </c>
      <c r="AL39" s="54">
        <f t="shared" si="30"/>
        <v>0</v>
      </c>
      <c r="AM39" s="54">
        <f t="shared" si="30"/>
        <v>0</v>
      </c>
      <c r="AN39" s="54">
        <f t="shared" si="30"/>
        <v>0</v>
      </c>
      <c r="AO39" s="54">
        <f t="shared" si="30"/>
        <v>0</v>
      </c>
      <c r="AP39" s="308">
        <f t="shared" si="30"/>
        <v>0</v>
      </c>
      <c r="AQ39" s="53">
        <f t="shared" si="30"/>
        <v>0</v>
      </c>
      <c r="AR39" s="54">
        <f t="shared" si="30"/>
        <v>0</v>
      </c>
      <c r="AS39" s="54">
        <f t="shared" si="30"/>
        <v>0</v>
      </c>
      <c r="AT39" s="54">
        <f t="shared" si="30"/>
        <v>0</v>
      </c>
      <c r="AU39" s="54">
        <f t="shared" si="30"/>
        <v>0</v>
      </c>
      <c r="AV39" s="54">
        <f t="shared" si="30"/>
        <v>0</v>
      </c>
      <c r="AW39" s="54">
        <f t="shared" si="30"/>
        <v>0</v>
      </c>
      <c r="AX39" s="54">
        <f t="shared" si="30"/>
        <v>0</v>
      </c>
      <c r="AY39" s="54">
        <f t="shared" si="30"/>
        <v>0</v>
      </c>
      <c r="AZ39" s="308">
        <f t="shared" si="30"/>
        <v>0</v>
      </c>
      <c r="BA39" s="53">
        <f t="shared" si="30"/>
        <v>0</v>
      </c>
      <c r="BB39" s="54">
        <f t="shared" si="30"/>
        <v>0</v>
      </c>
      <c r="BC39" s="54">
        <f t="shared" si="30"/>
        <v>0</v>
      </c>
      <c r="BD39" s="54">
        <f t="shared" si="30"/>
        <v>0</v>
      </c>
      <c r="BE39" s="54">
        <f t="shared" si="30"/>
        <v>0</v>
      </c>
      <c r="BF39" s="54">
        <f t="shared" si="30"/>
        <v>0</v>
      </c>
      <c r="BG39" s="54">
        <f t="shared" si="30"/>
        <v>0</v>
      </c>
      <c r="BH39" s="54">
        <f t="shared" si="30"/>
        <v>0</v>
      </c>
      <c r="BI39" s="54">
        <f t="shared" si="30"/>
        <v>0</v>
      </c>
      <c r="BJ39" s="308">
        <f t="shared" si="30"/>
        <v>0</v>
      </c>
      <c r="BK39" s="53">
        <f t="shared" si="30"/>
        <v>0</v>
      </c>
      <c r="BL39" s="54">
        <f t="shared" si="30"/>
        <v>0</v>
      </c>
      <c r="BM39" s="54">
        <f t="shared" si="30"/>
        <v>0</v>
      </c>
      <c r="BN39" s="54">
        <f t="shared" si="30"/>
        <v>0</v>
      </c>
      <c r="BO39" s="54">
        <f t="shared" si="30"/>
        <v>0</v>
      </c>
      <c r="BP39" s="54">
        <f t="shared" si="30"/>
        <v>0</v>
      </c>
      <c r="BQ39" s="54">
        <f t="shared" si="30"/>
        <v>0</v>
      </c>
      <c r="BR39" s="54">
        <f t="shared" si="30"/>
        <v>0</v>
      </c>
      <c r="BS39" s="54">
        <f t="shared" si="30"/>
        <v>0</v>
      </c>
      <c r="BT39" s="112">
        <f t="shared" si="30"/>
        <v>0</v>
      </c>
      <c r="BU39" s="53">
        <f t="shared" si="30"/>
        <v>0</v>
      </c>
      <c r="BV39" s="54">
        <f t="shared" si="30"/>
        <v>0</v>
      </c>
      <c r="BW39" s="54">
        <f t="shared" si="30"/>
        <v>0</v>
      </c>
      <c r="BX39" s="54">
        <f t="shared" si="30"/>
        <v>0</v>
      </c>
      <c r="BY39" s="54">
        <f t="shared" si="30"/>
        <v>0</v>
      </c>
      <c r="BZ39" s="54">
        <f t="shared" si="30"/>
        <v>0</v>
      </c>
      <c r="CA39" s="54">
        <f t="shared" si="30"/>
        <v>0</v>
      </c>
      <c r="CB39" s="54">
        <f t="shared" si="30"/>
        <v>0</v>
      </c>
      <c r="CC39" s="54">
        <f t="shared" si="30"/>
        <v>0</v>
      </c>
      <c r="CD39" s="112">
        <f t="shared" si="30"/>
        <v>0</v>
      </c>
      <c r="CE39" s="53">
        <f t="shared" si="30"/>
        <v>0</v>
      </c>
      <c r="CF39" s="54">
        <f t="shared" si="30"/>
        <v>0</v>
      </c>
      <c r="CG39" s="54">
        <f t="shared" si="30"/>
        <v>0</v>
      </c>
      <c r="CH39" s="54">
        <f t="shared" si="30"/>
        <v>0</v>
      </c>
      <c r="CI39" s="54">
        <f t="shared" si="30"/>
        <v>0</v>
      </c>
      <c r="CJ39" s="54">
        <f t="shared" si="30"/>
        <v>0</v>
      </c>
      <c r="CK39" s="54">
        <f t="shared" si="30"/>
        <v>0</v>
      </c>
      <c r="CL39" s="54">
        <f t="shared" si="30"/>
        <v>0</v>
      </c>
      <c r="CM39" s="54">
        <f t="shared" si="30"/>
        <v>0</v>
      </c>
      <c r="CN39" s="112">
        <f t="shared" si="30"/>
        <v>0</v>
      </c>
      <c r="CO39" s="53">
        <f t="shared" si="30"/>
        <v>0</v>
      </c>
      <c r="CP39" s="54">
        <f t="shared" si="30"/>
        <v>0</v>
      </c>
      <c r="CQ39" s="54">
        <f t="shared" si="30"/>
        <v>0</v>
      </c>
      <c r="CR39" s="54">
        <f t="shared" si="30"/>
        <v>0</v>
      </c>
      <c r="CS39" s="54">
        <f t="shared" ref="CS39:EV39" si="31">IF(SUM(CS38,CS40)=0,0,CS38/SUM(CS38,CS40))</f>
        <v>0</v>
      </c>
      <c r="CT39" s="54">
        <f t="shared" si="31"/>
        <v>0</v>
      </c>
      <c r="CU39" s="54">
        <f t="shared" si="31"/>
        <v>0</v>
      </c>
      <c r="CV39" s="54">
        <f t="shared" si="31"/>
        <v>0</v>
      </c>
      <c r="CW39" s="54">
        <f t="shared" si="31"/>
        <v>0</v>
      </c>
      <c r="CX39" s="112">
        <f t="shared" si="31"/>
        <v>0</v>
      </c>
      <c r="CY39" s="53">
        <f t="shared" si="31"/>
        <v>0</v>
      </c>
      <c r="CZ39" s="54">
        <f t="shared" si="31"/>
        <v>0</v>
      </c>
      <c r="DA39" s="54">
        <f t="shared" si="31"/>
        <v>0</v>
      </c>
      <c r="DB39" s="54">
        <f t="shared" si="31"/>
        <v>0</v>
      </c>
      <c r="DC39" s="54">
        <f t="shared" si="31"/>
        <v>0</v>
      </c>
      <c r="DD39" s="54">
        <f t="shared" si="31"/>
        <v>0</v>
      </c>
      <c r="DE39" s="54">
        <f t="shared" si="31"/>
        <v>0</v>
      </c>
      <c r="DF39" s="54">
        <f t="shared" si="31"/>
        <v>0</v>
      </c>
      <c r="DG39" s="54">
        <f t="shared" si="31"/>
        <v>0</v>
      </c>
      <c r="DH39" s="112">
        <f t="shared" si="31"/>
        <v>0</v>
      </c>
      <c r="DI39" s="53">
        <f t="shared" si="31"/>
        <v>0</v>
      </c>
      <c r="DJ39" s="54">
        <f t="shared" si="31"/>
        <v>0</v>
      </c>
      <c r="DK39" s="54">
        <f t="shared" si="31"/>
        <v>0</v>
      </c>
      <c r="DL39" s="54">
        <f t="shared" si="31"/>
        <v>0</v>
      </c>
      <c r="DM39" s="54">
        <f t="shared" si="31"/>
        <v>0</v>
      </c>
      <c r="DN39" s="54">
        <f t="shared" si="31"/>
        <v>0</v>
      </c>
      <c r="DO39" s="54">
        <f t="shared" si="31"/>
        <v>0</v>
      </c>
      <c r="DP39" s="54">
        <f t="shared" si="31"/>
        <v>0</v>
      </c>
      <c r="DQ39" s="54">
        <f t="shared" si="31"/>
        <v>0</v>
      </c>
      <c r="DR39" s="112">
        <f t="shared" si="31"/>
        <v>0</v>
      </c>
      <c r="DS39" s="53">
        <f t="shared" si="31"/>
        <v>0</v>
      </c>
      <c r="DT39" s="54">
        <f t="shared" si="31"/>
        <v>0</v>
      </c>
      <c r="DU39" s="54">
        <f t="shared" si="31"/>
        <v>0</v>
      </c>
      <c r="DV39" s="54">
        <f t="shared" si="31"/>
        <v>0</v>
      </c>
      <c r="DW39" s="54">
        <f t="shared" si="31"/>
        <v>0</v>
      </c>
      <c r="DX39" s="54">
        <f t="shared" si="31"/>
        <v>0</v>
      </c>
      <c r="DY39" s="54">
        <f t="shared" si="31"/>
        <v>0</v>
      </c>
      <c r="DZ39" s="54">
        <f t="shared" si="31"/>
        <v>0</v>
      </c>
      <c r="EA39" s="54">
        <f t="shared" si="31"/>
        <v>0</v>
      </c>
      <c r="EB39" s="112">
        <f t="shared" si="31"/>
        <v>0</v>
      </c>
      <c r="EC39" s="53">
        <f t="shared" si="31"/>
        <v>0</v>
      </c>
      <c r="ED39" s="54">
        <f t="shared" si="31"/>
        <v>0</v>
      </c>
      <c r="EE39" s="54">
        <f t="shared" si="31"/>
        <v>0</v>
      </c>
      <c r="EF39" s="54">
        <f t="shared" si="31"/>
        <v>0</v>
      </c>
      <c r="EG39" s="54">
        <f t="shared" si="31"/>
        <v>0</v>
      </c>
      <c r="EH39" s="54">
        <f t="shared" si="31"/>
        <v>0</v>
      </c>
      <c r="EI39" s="54">
        <f t="shared" si="31"/>
        <v>0</v>
      </c>
      <c r="EJ39" s="54">
        <f t="shared" si="31"/>
        <v>0</v>
      </c>
      <c r="EK39" s="54">
        <f t="shared" si="31"/>
        <v>0</v>
      </c>
      <c r="EL39" s="112">
        <f t="shared" si="31"/>
        <v>0</v>
      </c>
      <c r="EM39" s="53">
        <f t="shared" si="31"/>
        <v>0</v>
      </c>
      <c r="EN39" s="54">
        <f t="shared" si="31"/>
        <v>0</v>
      </c>
      <c r="EO39" s="54">
        <f t="shared" si="31"/>
        <v>0</v>
      </c>
      <c r="EP39" s="54">
        <f t="shared" si="31"/>
        <v>0</v>
      </c>
      <c r="EQ39" s="54">
        <f t="shared" si="31"/>
        <v>0</v>
      </c>
      <c r="ER39" s="54">
        <f t="shared" si="31"/>
        <v>0</v>
      </c>
      <c r="ES39" s="54">
        <f t="shared" si="31"/>
        <v>0</v>
      </c>
      <c r="ET39" s="54">
        <f t="shared" si="31"/>
        <v>0</v>
      </c>
      <c r="EU39" s="54">
        <f t="shared" si="31"/>
        <v>0</v>
      </c>
      <c r="EV39" s="112">
        <f t="shared" si="31"/>
        <v>0</v>
      </c>
      <c r="EW39" s="51"/>
      <c r="EX39" s="52"/>
      <c r="EY39" s="52"/>
      <c r="EZ39" s="52"/>
      <c r="FA39" s="52"/>
    </row>
    <row r="40" spans="1:157" s="10" customFormat="1" ht="13.9" customHeight="1">
      <c r="A40" s="127"/>
      <c r="B40" s="48" t="s">
        <v>35</v>
      </c>
      <c r="C40" s="55">
        <f>COUNTIF(C12:C35,"=Not Met")</f>
        <v>0</v>
      </c>
      <c r="D40" s="56">
        <f t="shared" ref="D40:L40" si="32">COUNTIF(D12:D35,"=Not Met")</f>
        <v>0</v>
      </c>
      <c r="E40" s="56">
        <f t="shared" si="32"/>
        <v>0</v>
      </c>
      <c r="F40" s="56">
        <f t="shared" si="32"/>
        <v>0</v>
      </c>
      <c r="G40" s="56">
        <f t="shared" si="32"/>
        <v>0</v>
      </c>
      <c r="H40" s="56">
        <f t="shared" si="32"/>
        <v>0</v>
      </c>
      <c r="I40" s="56">
        <f t="shared" si="32"/>
        <v>0</v>
      </c>
      <c r="J40" s="56">
        <f t="shared" si="32"/>
        <v>0</v>
      </c>
      <c r="K40" s="56">
        <f t="shared" si="32"/>
        <v>0</v>
      </c>
      <c r="L40" s="309">
        <f t="shared" si="32"/>
        <v>0</v>
      </c>
      <c r="M40" s="55">
        <f>COUNTIF(M12:M35,"=Not Met")</f>
        <v>0</v>
      </c>
      <c r="N40" s="56">
        <f t="shared" ref="N40:V40" si="33">COUNTIF(N12:N35,"=Not Met")</f>
        <v>0</v>
      </c>
      <c r="O40" s="56">
        <f t="shared" si="33"/>
        <v>0</v>
      </c>
      <c r="P40" s="56">
        <f t="shared" si="33"/>
        <v>0</v>
      </c>
      <c r="Q40" s="56">
        <f t="shared" si="33"/>
        <v>0</v>
      </c>
      <c r="R40" s="56">
        <f t="shared" si="33"/>
        <v>0</v>
      </c>
      <c r="S40" s="56">
        <f t="shared" si="33"/>
        <v>0</v>
      </c>
      <c r="T40" s="56">
        <f t="shared" si="33"/>
        <v>0</v>
      </c>
      <c r="U40" s="56">
        <f t="shared" si="33"/>
        <v>0</v>
      </c>
      <c r="V40" s="309">
        <f t="shared" si="33"/>
        <v>0</v>
      </c>
      <c r="W40" s="55">
        <f>COUNTIF(W12:W35,"=Not Met")</f>
        <v>0</v>
      </c>
      <c r="X40" s="56">
        <f t="shared" ref="X40:AF40" si="34">COUNTIF(X12:X35,"=Not Met")</f>
        <v>0</v>
      </c>
      <c r="Y40" s="56">
        <f t="shared" si="34"/>
        <v>0</v>
      </c>
      <c r="Z40" s="56">
        <f t="shared" si="34"/>
        <v>0</v>
      </c>
      <c r="AA40" s="56">
        <f t="shared" si="34"/>
        <v>0</v>
      </c>
      <c r="AB40" s="56">
        <f t="shared" si="34"/>
        <v>0</v>
      </c>
      <c r="AC40" s="56">
        <f t="shared" si="34"/>
        <v>0</v>
      </c>
      <c r="AD40" s="56">
        <f t="shared" si="34"/>
        <v>0</v>
      </c>
      <c r="AE40" s="56">
        <f t="shared" si="34"/>
        <v>0</v>
      </c>
      <c r="AF40" s="113">
        <f t="shared" si="34"/>
        <v>0</v>
      </c>
      <c r="AG40" s="55">
        <f>COUNTIF(AG12:AG35,"=Not Met")</f>
        <v>0</v>
      </c>
      <c r="AH40" s="56">
        <f t="shared" ref="AH40:AP40" si="35">COUNTIF(AH12:AH35,"=Not Met")</f>
        <v>0</v>
      </c>
      <c r="AI40" s="56">
        <f t="shared" si="35"/>
        <v>0</v>
      </c>
      <c r="AJ40" s="56">
        <f t="shared" si="35"/>
        <v>0</v>
      </c>
      <c r="AK40" s="56">
        <f t="shared" si="35"/>
        <v>0</v>
      </c>
      <c r="AL40" s="56">
        <f t="shared" si="35"/>
        <v>0</v>
      </c>
      <c r="AM40" s="56">
        <f t="shared" si="35"/>
        <v>0</v>
      </c>
      <c r="AN40" s="56">
        <f t="shared" si="35"/>
        <v>0</v>
      </c>
      <c r="AO40" s="56">
        <f t="shared" si="35"/>
        <v>0</v>
      </c>
      <c r="AP40" s="309">
        <f t="shared" si="35"/>
        <v>0</v>
      </c>
      <c r="AQ40" s="55">
        <f>COUNTIF(AQ12:AQ35,"=Not Met")</f>
        <v>0</v>
      </c>
      <c r="AR40" s="56">
        <f t="shared" ref="AR40:AZ40" si="36">COUNTIF(AR12:AR35,"=Not Met")</f>
        <v>0</v>
      </c>
      <c r="AS40" s="56">
        <f t="shared" si="36"/>
        <v>0</v>
      </c>
      <c r="AT40" s="56">
        <f t="shared" si="36"/>
        <v>0</v>
      </c>
      <c r="AU40" s="56">
        <f t="shared" si="36"/>
        <v>0</v>
      </c>
      <c r="AV40" s="56">
        <f t="shared" si="36"/>
        <v>0</v>
      </c>
      <c r="AW40" s="56">
        <f t="shared" si="36"/>
        <v>0</v>
      </c>
      <c r="AX40" s="56">
        <f t="shared" si="36"/>
        <v>0</v>
      </c>
      <c r="AY40" s="56">
        <f t="shared" si="36"/>
        <v>0</v>
      </c>
      <c r="AZ40" s="309">
        <f t="shared" si="36"/>
        <v>0</v>
      </c>
      <c r="BA40" s="55">
        <f>COUNTIF(BA12:BA35,"=Not Met")</f>
        <v>0</v>
      </c>
      <c r="BB40" s="56">
        <f t="shared" ref="BB40:BJ40" si="37">COUNTIF(BB12:BB35,"=Not Met")</f>
        <v>0</v>
      </c>
      <c r="BC40" s="56">
        <f t="shared" si="37"/>
        <v>0</v>
      </c>
      <c r="BD40" s="56">
        <f t="shared" si="37"/>
        <v>0</v>
      </c>
      <c r="BE40" s="56">
        <f t="shared" si="37"/>
        <v>0</v>
      </c>
      <c r="BF40" s="56">
        <f t="shared" si="37"/>
        <v>0</v>
      </c>
      <c r="BG40" s="56">
        <f t="shared" si="37"/>
        <v>0</v>
      </c>
      <c r="BH40" s="56">
        <f t="shared" si="37"/>
        <v>0</v>
      </c>
      <c r="BI40" s="56">
        <f t="shared" si="37"/>
        <v>0</v>
      </c>
      <c r="BJ40" s="309">
        <f t="shared" si="37"/>
        <v>0</v>
      </c>
      <c r="BK40" s="55">
        <f>COUNTIF(BK12:BK35,"=Not Met")</f>
        <v>0</v>
      </c>
      <c r="BL40" s="56">
        <f t="shared" ref="BL40:BT40" si="38">COUNTIF(BL12:BL35,"=Not Met")</f>
        <v>0</v>
      </c>
      <c r="BM40" s="56">
        <f t="shared" si="38"/>
        <v>0</v>
      </c>
      <c r="BN40" s="56">
        <f t="shared" si="38"/>
        <v>0</v>
      </c>
      <c r="BO40" s="56">
        <f t="shared" si="38"/>
        <v>0</v>
      </c>
      <c r="BP40" s="56">
        <f t="shared" si="38"/>
        <v>0</v>
      </c>
      <c r="BQ40" s="56">
        <f t="shared" si="38"/>
        <v>0</v>
      </c>
      <c r="BR40" s="56">
        <f t="shared" si="38"/>
        <v>0</v>
      </c>
      <c r="BS40" s="56">
        <f t="shared" si="38"/>
        <v>0</v>
      </c>
      <c r="BT40" s="113">
        <f t="shared" si="38"/>
        <v>0</v>
      </c>
      <c r="BU40" s="55">
        <f>COUNTIF(BU12:BU35,"=Not Met")</f>
        <v>0</v>
      </c>
      <c r="BV40" s="56">
        <f t="shared" ref="BV40:CD40" si="39">COUNTIF(BV12:BV35,"=Not Met")</f>
        <v>0</v>
      </c>
      <c r="BW40" s="56">
        <f t="shared" si="39"/>
        <v>0</v>
      </c>
      <c r="BX40" s="56">
        <f t="shared" si="39"/>
        <v>0</v>
      </c>
      <c r="BY40" s="56">
        <f t="shared" si="39"/>
        <v>0</v>
      </c>
      <c r="BZ40" s="56">
        <f t="shared" si="39"/>
        <v>0</v>
      </c>
      <c r="CA40" s="56">
        <f t="shared" si="39"/>
        <v>0</v>
      </c>
      <c r="CB40" s="56">
        <f t="shared" si="39"/>
        <v>0</v>
      </c>
      <c r="CC40" s="56">
        <f t="shared" si="39"/>
        <v>0</v>
      </c>
      <c r="CD40" s="113">
        <f t="shared" si="39"/>
        <v>0</v>
      </c>
      <c r="CE40" s="55">
        <f>COUNTIF(CE12:CE35,"=Not Met")</f>
        <v>0</v>
      </c>
      <c r="CF40" s="56">
        <f t="shared" ref="CF40:CN40" si="40">COUNTIF(CF12:CF35,"=Not Met")</f>
        <v>0</v>
      </c>
      <c r="CG40" s="56">
        <f t="shared" si="40"/>
        <v>0</v>
      </c>
      <c r="CH40" s="56">
        <f t="shared" si="40"/>
        <v>0</v>
      </c>
      <c r="CI40" s="56">
        <f t="shared" si="40"/>
        <v>0</v>
      </c>
      <c r="CJ40" s="56">
        <f t="shared" si="40"/>
        <v>0</v>
      </c>
      <c r="CK40" s="56">
        <f t="shared" si="40"/>
        <v>0</v>
      </c>
      <c r="CL40" s="56">
        <f t="shared" si="40"/>
        <v>0</v>
      </c>
      <c r="CM40" s="56">
        <f t="shared" si="40"/>
        <v>0</v>
      </c>
      <c r="CN40" s="113">
        <f t="shared" si="40"/>
        <v>0</v>
      </c>
      <c r="CO40" s="55">
        <f>COUNTIF(CO12:CO35,"=Not Met")</f>
        <v>0</v>
      </c>
      <c r="CP40" s="56">
        <f t="shared" ref="CP40:CX40" si="41">COUNTIF(CP12:CP35,"=Not Met")</f>
        <v>0</v>
      </c>
      <c r="CQ40" s="56">
        <f t="shared" si="41"/>
        <v>0</v>
      </c>
      <c r="CR40" s="56">
        <f t="shared" si="41"/>
        <v>0</v>
      </c>
      <c r="CS40" s="56">
        <f t="shared" si="41"/>
        <v>0</v>
      </c>
      <c r="CT40" s="56">
        <f t="shared" si="41"/>
        <v>0</v>
      </c>
      <c r="CU40" s="56">
        <f t="shared" si="41"/>
        <v>0</v>
      </c>
      <c r="CV40" s="56">
        <f t="shared" si="41"/>
        <v>0</v>
      </c>
      <c r="CW40" s="56">
        <f t="shared" si="41"/>
        <v>0</v>
      </c>
      <c r="CX40" s="113">
        <f t="shared" si="41"/>
        <v>0</v>
      </c>
      <c r="CY40" s="55">
        <f>COUNTIF(CY12:CY35,"=Not Met")</f>
        <v>0</v>
      </c>
      <c r="CZ40" s="56">
        <f t="shared" ref="CZ40:DH40" si="42">COUNTIF(CZ12:CZ35,"=Not Met")</f>
        <v>0</v>
      </c>
      <c r="DA40" s="56">
        <f t="shared" si="42"/>
        <v>0</v>
      </c>
      <c r="DB40" s="56">
        <f t="shared" si="42"/>
        <v>0</v>
      </c>
      <c r="DC40" s="56">
        <f t="shared" si="42"/>
        <v>0</v>
      </c>
      <c r="DD40" s="56">
        <f t="shared" si="42"/>
        <v>0</v>
      </c>
      <c r="DE40" s="56">
        <f t="shared" si="42"/>
        <v>0</v>
      </c>
      <c r="DF40" s="56">
        <f t="shared" si="42"/>
        <v>0</v>
      </c>
      <c r="DG40" s="56">
        <f t="shared" si="42"/>
        <v>0</v>
      </c>
      <c r="DH40" s="113">
        <f t="shared" si="42"/>
        <v>0</v>
      </c>
      <c r="DI40" s="55">
        <f>COUNTIF(DI12:DI35,"=Not Met")</f>
        <v>0</v>
      </c>
      <c r="DJ40" s="56">
        <f t="shared" ref="DJ40:DR40" si="43">COUNTIF(DJ12:DJ35,"=Not Met")</f>
        <v>0</v>
      </c>
      <c r="DK40" s="56">
        <f t="shared" si="43"/>
        <v>0</v>
      </c>
      <c r="DL40" s="56">
        <f t="shared" si="43"/>
        <v>0</v>
      </c>
      <c r="DM40" s="56">
        <f t="shared" si="43"/>
        <v>0</v>
      </c>
      <c r="DN40" s="56">
        <f t="shared" si="43"/>
        <v>0</v>
      </c>
      <c r="DO40" s="56">
        <f t="shared" si="43"/>
        <v>0</v>
      </c>
      <c r="DP40" s="56">
        <f t="shared" si="43"/>
        <v>0</v>
      </c>
      <c r="DQ40" s="56">
        <f t="shared" si="43"/>
        <v>0</v>
      </c>
      <c r="DR40" s="113">
        <f t="shared" si="43"/>
        <v>0</v>
      </c>
      <c r="DS40" s="55">
        <f>COUNTIF(DS12:DS35,"=Not Met")</f>
        <v>0</v>
      </c>
      <c r="DT40" s="56">
        <f t="shared" ref="DT40:EB40" si="44">COUNTIF(DT12:DT35,"=Not Met")</f>
        <v>0</v>
      </c>
      <c r="DU40" s="56">
        <f t="shared" si="44"/>
        <v>0</v>
      </c>
      <c r="DV40" s="56">
        <f t="shared" si="44"/>
        <v>0</v>
      </c>
      <c r="DW40" s="56">
        <f t="shared" si="44"/>
        <v>0</v>
      </c>
      <c r="DX40" s="56">
        <f t="shared" si="44"/>
        <v>0</v>
      </c>
      <c r="DY40" s="56">
        <f t="shared" si="44"/>
        <v>0</v>
      </c>
      <c r="DZ40" s="56">
        <f t="shared" si="44"/>
        <v>0</v>
      </c>
      <c r="EA40" s="56">
        <f t="shared" si="44"/>
        <v>0</v>
      </c>
      <c r="EB40" s="113">
        <f t="shared" si="44"/>
        <v>0</v>
      </c>
      <c r="EC40" s="55">
        <f>COUNTIF(EC12:EC35,"=Not Met")</f>
        <v>0</v>
      </c>
      <c r="ED40" s="56">
        <f t="shared" ref="ED40:EL40" si="45">COUNTIF(ED12:ED35,"=Not Met")</f>
        <v>0</v>
      </c>
      <c r="EE40" s="56">
        <f t="shared" si="45"/>
        <v>0</v>
      </c>
      <c r="EF40" s="56">
        <f t="shared" si="45"/>
        <v>0</v>
      </c>
      <c r="EG40" s="56">
        <f t="shared" si="45"/>
        <v>0</v>
      </c>
      <c r="EH40" s="56">
        <f t="shared" si="45"/>
        <v>0</v>
      </c>
      <c r="EI40" s="56">
        <f t="shared" si="45"/>
        <v>0</v>
      </c>
      <c r="EJ40" s="56">
        <f t="shared" si="45"/>
        <v>0</v>
      </c>
      <c r="EK40" s="56">
        <f t="shared" si="45"/>
        <v>0</v>
      </c>
      <c r="EL40" s="113">
        <f t="shared" si="45"/>
        <v>0</v>
      </c>
      <c r="EM40" s="55">
        <f>COUNTIF(EM12:EM35,"=Not Met")</f>
        <v>0</v>
      </c>
      <c r="EN40" s="56">
        <f t="shared" ref="EN40:EV40" si="46">COUNTIF(EN12:EN35,"=Not Met")</f>
        <v>0</v>
      </c>
      <c r="EO40" s="56">
        <f t="shared" si="46"/>
        <v>0</v>
      </c>
      <c r="EP40" s="56">
        <f t="shared" si="46"/>
        <v>0</v>
      </c>
      <c r="EQ40" s="56">
        <f t="shared" si="46"/>
        <v>0</v>
      </c>
      <c r="ER40" s="56">
        <f t="shared" si="46"/>
        <v>0</v>
      </c>
      <c r="ES40" s="56">
        <f t="shared" si="46"/>
        <v>0</v>
      </c>
      <c r="ET40" s="56">
        <f t="shared" si="46"/>
        <v>0</v>
      </c>
      <c r="EU40" s="56">
        <f t="shared" si="46"/>
        <v>0</v>
      </c>
      <c r="EV40" s="113">
        <f t="shared" si="46"/>
        <v>0</v>
      </c>
      <c r="EW40" s="51"/>
      <c r="EX40" s="52"/>
      <c r="EY40" s="52"/>
      <c r="EZ40" s="52"/>
      <c r="FA40" s="52"/>
    </row>
    <row r="41" spans="1:157" s="10" customFormat="1" ht="13.9" customHeight="1">
      <c r="A41" s="127"/>
      <c r="B41" s="48" t="s">
        <v>36</v>
      </c>
      <c r="C41" s="53">
        <f t="shared" ref="C41:L41" si="47">IF(SUM(C38,C40)=0,0,C40/SUM(C38,C40))</f>
        <v>0</v>
      </c>
      <c r="D41" s="54">
        <f t="shared" si="47"/>
        <v>0</v>
      </c>
      <c r="E41" s="54">
        <f t="shared" si="47"/>
        <v>0</v>
      </c>
      <c r="F41" s="54">
        <f t="shared" si="47"/>
        <v>0</v>
      </c>
      <c r="G41" s="54">
        <f t="shared" si="47"/>
        <v>0</v>
      </c>
      <c r="H41" s="54">
        <f t="shared" si="47"/>
        <v>0</v>
      </c>
      <c r="I41" s="54">
        <f t="shared" si="47"/>
        <v>0</v>
      </c>
      <c r="J41" s="54">
        <f t="shared" si="47"/>
        <v>0</v>
      </c>
      <c r="K41" s="54">
        <f t="shared" si="47"/>
        <v>0</v>
      </c>
      <c r="L41" s="308">
        <f t="shared" si="47"/>
        <v>0</v>
      </c>
      <c r="M41" s="53">
        <f t="shared" ref="M41:AF41" si="48">IF(SUM(M38,M40)=0,0,M40/SUM(M38,M40))</f>
        <v>0</v>
      </c>
      <c r="N41" s="54">
        <f t="shared" si="48"/>
        <v>0</v>
      </c>
      <c r="O41" s="54">
        <f t="shared" si="48"/>
        <v>0</v>
      </c>
      <c r="P41" s="54">
        <f t="shared" si="48"/>
        <v>0</v>
      </c>
      <c r="Q41" s="54">
        <f t="shared" si="48"/>
        <v>0</v>
      </c>
      <c r="R41" s="54">
        <f t="shared" si="48"/>
        <v>0</v>
      </c>
      <c r="S41" s="54">
        <f t="shared" si="48"/>
        <v>0</v>
      </c>
      <c r="T41" s="54">
        <f t="shared" si="48"/>
        <v>0</v>
      </c>
      <c r="U41" s="54">
        <f t="shared" si="48"/>
        <v>0</v>
      </c>
      <c r="V41" s="308">
        <f t="shared" si="48"/>
        <v>0</v>
      </c>
      <c r="W41" s="53">
        <f t="shared" si="48"/>
        <v>0</v>
      </c>
      <c r="X41" s="54">
        <f t="shared" si="48"/>
        <v>0</v>
      </c>
      <c r="Y41" s="54">
        <f t="shared" si="48"/>
        <v>0</v>
      </c>
      <c r="Z41" s="54">
        <f t="shared" si="48"/>
        <v>0</v>
      </c>
      <c r="AA41" s="54">
        <f t="shared" si="48"/>
        <v>0</v>
      </c>
      <c r="AB41" s="54">
        <f t="shared" si="48"/>
        <v>0</v>
      </c>
      <c r="AC41" s="54">
        <f t="shared" si="48"/>
        <v>0</v>
      </c>
      <c r="AD41" s="54">
        <f t="shared" si="48"/>
        <v>0</v>
      </c>
      <c r="AE41" s="54">
        <f t="shared" si="48"/>
        <v>0</v>
      </c>
      <c r="AF41" s="112">
        <f t="shared" si="48"/>
        <v>0</v>
      </c>
      <c r="AG41" s="53">
        <f t="shared" ref="AG41:CR41" si="49">IF(SUM(AG38,AG40)=0,0,AG40/SUM(AG38,AG40))</f>
        <v>0</v>
      </c>
      <c r="AH41" s="54">
        <f t="shared" si="49"/>
        <v>0</v>
      </c>
      <c r="AI41" s="54">
        <f t="shared" si="49"/>
        <v>0</v>
      </c>
      <c r="AJ41" s="54">
        <f t="shared" si="49"/>
        <v>0</v>
      </c>
      <c r="AK41" s="54">
        <f t="shared" si="49"/>
        <v>0</v>
      </c>
      <c r="AL41" s="54">
        <f t="shared" si="49"/>
        <v>0</v>
      </c>
      <c r="AM41" s="54">
        <f t="shared" si="49"/>
        <v>0</v>
      </c>
      <c r="AN41" s="54">
        <f t="shared" si="49"/>
        <v>0</v>
      </c>
      <c r="AO41" s="54">
        <f t="shared" si="49"/>
        <v>0</v>
      </c>
      <c r="AP41" s="308">
        <f t="shared" si="49"/>
        <v>0</v>
      </c>
      <c r="AQ41" s="53">
        <f t="shared" si="49"/>
        <v>0</v>
      </c>
      <c r="AR41" s="54">
        <f t="shared" si="49"/>
        <v>0</v>
      </c>
      <c r="AS41" s="54">
        <f t="shared" si="49"/>
        <v>0</v>
      </c>
      <c r="AT41" s="54">
        <f t="shared" si="49"/>
        <v>0</v>
      </c>
      <c r="AU41" s="54">
        <f t="shared" si="49"/>
        <v>0</v>
      </c>
      <c r="AV41" s="54">
        <f t="shared" si="49"/>
        <v>0</v>
      </c>
      <c r="AW41" s="54">
        <f t="shared" si="49"/>
        <v>0</v>
      </c>
      <c r="AX41" s="54">
        <f t="shared" si="49"/>
        <v>0</v>
      </c>
      <c r="AY41" s="54">
        <f t="shared" si="49"/>
        <v>0</v>
      </c>
      <c r="AZ41" s="308">
        <f t="shared" si="49"/>
        <v>0</v>
      </c>
      <c r="BA41" s="53">
        <f t="shared" si="49"/>
        <v>0</v>
      </c>
      <c r="BB41" s="54">
        <f t="shared" si="49"/>
        <v>0</v>
      </c>
      <c r="BC41" s="54">
        <f t="shared" si="49"/>
        <v>0</v>
      </c>
      <c r="BD41" s="54">
        <f t="shared" si="49"/>
        <v>0</v>
      </c>
      <c r="BE41" s="54">
        <f t="shared" si="49"/>
        <v>0</v>
      </c>
      <c r="BF41" s="54">
        <f t="shared" si="49"/>
        <v>0</v>
      </c>
      <c r="BG41" s="54">
        <f t="shared" si="49"/>
        <v>0</v>
      </c>
      <c r="BH41" s="54">
        <f t="shared" si="49"/>
        <v>0</v>
      </c>
      <c r="BI41" s="54">
        <f t="shared" si="49"/>
        <v>0</v>
      </c>
      <c r="BJ41" s="308">
        <f t="shared" si="49"/>
        <v>0</v>
      </c>
      <c r="BK41" s="53">
        <f t="shared" si="49"/>
        <v>0</v>
      </c>
      <c r="BL41" s="54">
        <f t="shared" si="49"/>
        <v>0</v>
      </c>
      <c r="BM41" s="54">
        <f t="shared" si="49"/>
        <v>0</v>
      </c>
      <c r="BN41" s="54">
        <f t="shared" si="49"/>
        <v>0</v>
      </c>
      <c r="BO41" s="54">
        <f t="shared" si="49"/>
        <v>0</v>
      </c>
      <c r="BP41" s="54">
        <f t="shared" si="49"/>
        <v>0</v>
      </c>
      <c r="BQ41" s="54">
        <f t="shared" si="49"/>
        <v>0</v>
      </c>
      <c r="BR41" s="54">
        <f t="shared" si="49"/>
        <v>0</v>
      </c>
      <c r="BS41" s="54">
        <f t="shared" si="49"/>
        <v>0</v>
      </c>
      <c r="BT41" s="112">
        <f t="shared" si="49"/>
        <v>0</v>
      </c>
      <c r="BU41" s="53">
        <f t="shared" si="49"/>
        <v>0</v>
      </c>
      <c r="BV41" s="54">
        <f t="shared" si="49"/>
        <v>0</v>
      </c>
      <c r="BW41" s="54">
        <f t="shared" si="49"/>
        <v>0</v>
      </c>
      <c r="BX41" s="54">
        <f t="shared" si="49"/>
        <v>0</v>
      </c>
      <c r="BY41" s="54">
        <f t="shared" si="49"/>
        <v>0</v>
      </c>
      <c r="BZ41" s="54">
        <f t="shared" si="49"/>
        <v>0</v>
      </c>
      <c r="CA41" s="54">
        <f t="shared" si="49"/>
        <v>0</v>
      </c>
      <c r="CB41" s="54">
        <f t="shared" si="49"/>
        <v>0</v>
      </c>
      <c r="CC41" s="54">
        <f t="shared" si="49"/>
        <v>0</v>
      </c>
      <c r="CD41" s="112">
        <f t="shared" si="49"/>
        <v>0</v>
      </c>
      <c r="CE41" s="53">
        <f t="shared" si="49"/>
        <v>0</v>
      </c>
      <c r="CF41" s="54">
        <f t="shared" si="49"/>
        <v>0</v>
      </c>
      <c r="CG41" s="54">
        <f t="shared" si="49"/>
        <v>0</v>
      </c>
      <c r="CH41" s="54">
        <f t="shared" si="49"/>
        <v>0</v>
      </c>
      <c r="CI41" s="54">
        <f t="shared" si="49"/>
        <v>0</v>
      </c>
      <c r="CJ41" s="54">
        <f t="shared" si="49"/>
        <v>0</v>
      </c>
      <c r="CK41" s="54">
        <f t="shared" si="49"/>
        <v>0</v>
      </c>
      <c r="CL41" s="54">
        <f t="shared" si="49"/>
        <v>0</v>
      </c>
      <c r="CM41" s="54">
        <f t="shared" si="49"/>
        <v>0</v>
      </c>
      <c r="CN41" s="112">
        <f t="shared" si="49"/>
        <v>0</v>
      </c>
      <c r="CO41" s="53">
        <f t="shared" si="49"/>
        <v>0</v>
      </c>
      <c r="CP41" s="54">
        <f t="shared" si="49"/>
        <v>0</v>
      </c>
      <c r="CQ41" s="54">
        <f t="shared" si="49"/>
        <v>0</v>
      </c>
      <c r="CR41" s="54">
        <f t="shared" si="49"/>
        <v>0</v>
      </c>
      <c r="CS41" s="54">
        <f t="shared" ref="CS41:EV41" si="50">IF(SUM(CS38,CS40)=0,0,CS40/SUM(CS38,CS40))</f>
        <v>0</v>
      </c>
      <c r="CT41" s="54">
        <f t="shared" si="50"/>
        <v>0</v>
      </c>
      <c r="CU41" s="54">
        <f t="shared" si="50"/>
        <v>0</v>
      </c>
      <c r="CV41" s="54">
        <f t="shared" si="50"/>
        <v>0</v>
      </c>
      <c r="CW41" s="54">
        <f t="shared" si="50"/>
        <v>0</v>
      </c>
      <c r="CX41" s="112">
        <f t="shared" si="50"/>
        <v>0</v>
      </c>
      <c r="CY41" s="53">
        <f t="shared" si="50"/>
        <v>0</v>
      </c>
      <c r="CZ41" s="54">
        <f t="shared" si="50"/>
        <v>0</v>
      </c>
      <c r="DA41" s="54">
        <f t="shared" si="50"/>
        <v>0</v>
      </c>
      <c r="DB41" s="54">
        <f t="shared" si="50"/>
        <v>0</v>
      </c>
      <c r="DC41" s="54">
        <f t="shared" si="50"/>
        <v>0</v>
      </c>
      <c r="DD41" s="54">
        <f t="shared" si="50"/>
        <v>0</v>
      </c>
      <c r="DE41" s="54">
        <f t="shared" si="50"/>
        <v>0</v>
      </c>
      <c r="DF41" s="54">
        <f t="shared" si="50"/>
        <v>0</v>
      </c>
      <c r="DG41" s="54">
        <f t="shared" si="50"/>
        <v>0</v>
      </c>
      <c r="DH41" s="112">
        <f t="shared" si="50"/>
        <v>0</v>
      </c>
      <c r="DI41" s="53">
        <f t="shared" si="50"/>
        <v>0</v>
      </c>
      <c r="DJ41" s="54">
        <f t="shared" si="50"/>
        <v>0</v>
      </c>
      <c r="DK41" s="54">
        <f t="shared" si="50"/>
        <v>0</v>
      </c>
      <c r="DL41" s="54">
        <f t="shared" si="50"/>
        <v>0</v>
      </c>
      <c r="DM41" s="54">
        <f t="shared" si="50"/>
        <v>0</v>
      </c>
      <c r="DN41" s="54">
        <f t="shared" si="50"/>
        <v>0</v>
      </c>
      <c r="DO41" s="54">
        <f t="shared" si="50"/>
        <v>0</v>
      </c>
      <c r="DP41" s="54">
        <f t="shared" si="50"/>
        <v>0</v>
      </c>
      <c r="DQ41" s="54">
        <f t="shared" si="50"/>
        <v>0</v>
      </c>
      <c r="DR41" s="112">
        <f t="shared" si="50"/>
        <v>0</v>
      </c>
      <c r="DS41" s="53">
        <f t="shared" si="50"/>
        <v>0</v>
      </c>
      <c r="DT41" s="54">
        <f t="shared" si="50"/>
        <v>0</v>
      </c>
      <c r="DU41" s="54">
        <f t="shared" si="50"/>
        <v>0</v>
      </c>
      <c r="DV41" s="54">
        <f t="shared" si="50"/>
        <v>0</v>
      </c>
      <c r="DW41" s="54">
        <f t="shared" si="50"/>
        <v>0</v>
      </c>
      <c r="DX41" s="54">
        <f t="shared" si="50"/>
        <v>0</v>
      </c>
      <c r="DY41" s="54">
        <f t="shared" si="50"/>
        <v>0</v>
      </c>
      <c r="DZ41" s="54">
        <f t="shared" si="50"/>
        <v>0</v>
      </c>
      <c r="EA41" s="54">
        <f t="shared" si="50"/>
        <v>0</v>
      </c>
      <c r="EB41" s="112">
        <f t="shared" si="50"/>
        <v>0</v>
      </c>
      <c r="EC41" s="53">
        <f t="shared" si="50"/>
        <v>0</v>
      </c>
      <c r="ED41" s="54">
        <f t="shared" si="50"/>
        <v>0</v>
      </c>
      <c r="EE41" s="54">
        <f t="shared" si="50"/>
        <v>0</v>
      </c>
      <c r="EF41" s="54">
        <f t="shared" si="50"/>
        <v>0</v>
      </c>
      <c r="EG41" s="54">
        <f t="shared" si="50"/>
        <v>0</v>
      </c>
      <c r="EH41" s="54">
        <f t="shared" si="50"/>
        <v>0</v>
      </c>
      <c r="EI41" s="54">
        <f t="shared" si="50"/>
        <v>0</v>
      </c>
      <c r="EJ41" s="54">
        <f t="shared" si="50"/>
        <v>0</v>
      </c>
      <c r="EK41" s="54">
        <f t="shared" si="50"/>
        <v>0</v>
      </c>
      <c r="EL41" s="112">
        <f t="shared" si="50"/>
        <v>0</v>
      </c>
      <c r="EM41" s="53">
        <f t="shared" si="50"/>
        <v>0</v>
      </c>
      <c r="EN41" s="54">
        <f t="shared" si="50"/>
        <v>0</v>
      </c>
      <c r="EO41" s="54">
        <f t="shared" si="50"/>
        <v>0</v>
      </c>
      <c r="EP41" s="54">
        <f t="shared" si="50"/>
        <v>0</v>
      </c>
      <c r="EQ41" s="54">
        <f t="shared" si="50"/>
        <v>0</v>
      </c>
      <c r="ER41" s="54">
        <f t="shared" si="50"/>
        <v>0</v>
      </c>
      <c r="ES41" s="54">
        <f t="shared" si="50"/>
        <v>0</v>
      </c>
      <c r="ET41" s="54">
        <f t="shared" si="50"/>
        <v>0</v>
      </c>
      <c r="EU41" s="54">
        <f t="shared" si="50"/>
        <v>0</v>
      </c>
      <c r="EV41" s="112">
        <f t="shared" si="50"/>
        <v>0</v>
      </c>
      <c r="EW41" s="51"/>
      <c r="EX41" s="52"/>
      <c r="EY41" s="52"/>
      <c r="EZ41" s="52"/>
      <c r="FA41" s="52"/>
    </row>
    <row r="42" spans="1:157" s="10" customFormat="1" ht="13.9" customHeight="1" thickBot="1">
      <c r="A42" s="127"/>
      <c r="B42" s="48" t="s">
        <v>37</v>
      </c>
      <c r="C42" s="57">
        <f>COUNTIF(C12:C35,"=N/A")</f>
        <v>0</v>
      </c>
      <c r="D42" s="58">
        <f t="shared" ref="D42:L42" si="51">COUNTIF(D12:D35,"=N/A")</f>
        <v>0</v>
      </c>
      <c r="E42" s="58">
        <f t="shared" si="51"/>
        <v>0</v>
      </c>
      <c r="F42" s="58">
        <f t="shared" si="51"/>
        <v>0</v>
      </c>
      <c r="G42" s="58">
        <f t="shared" si="51"/>
        <v>0</v>
      </c>
      <c r="H42" s="58">
        <f t="shared" si="51"/>
        <v>0</v>
      </c>
      <c r="I42" s="58">
        <f t="shared" si="51"/>
        <v>0</v>
      </c>
      <c r="J42" s="58">
        <f t="shared" si="51"/>
        <v>0</v>
      </c>
      <c r="K42" s="58">
        <f t="shared" si="51"/>
        <v>0</v>
      </c>
      <c r="L42" s="612">
        <f t="shared" si="51"/>
        <v>0</v>
      </c>
      <c r="M42" s="57">
        <f>COUNTIF(M12:M35,"=N/A")</f>
        <v>0</v>
      </c>
      <c r="N42" s="58">
        <f t="shared" ref="N42:V42" si="52">COUNTIF(N12:N35,"=N/A")</f>
        <v>0</v>
      </c>
      <c r="O42" s="58">
        <f t="shared" si="52"/>
        <v>0</v>
      </c>
      <c r="P42" s="58">
        <f t="shared" si="52"/>
        <v>0</v>
      </c>
      <c r="Q42" s="58">
        <f t="shared" si="52"/>
        <v>0</v>
      </c>
      <c r="R42" s="58">
        <f t="shared" si="52"/>
        <v>0</v>
      </c>
      <c r="S42" s="58">
        <f t="shared" si="52"/>
        <v>0</v>
      </c>
      <c r="T42" s="58">
        <f t="shared" si="52"/>
        <v>0</v>
      </c>
      <c r="U42" s="58">
        <f t="shared" si="52"/>
        <v>0</v>
      </c>
      <c r="V42" s="612">
        <f t="shared" si="52"/>
        <v>0</v>
      </c>
      <c r="W42" s="57">
        <f>COUNTIF(W12:W35,"=N/A")</f>
        <v>0</v>
      </c>
      <c r="X42" s="58">
        <f t="shared" ref="X42:AF42" si="53">COUNTIF(X12:X35,"=N/A")</f>
        <v>0</v>
      </c>
      <c r="Y42" s="58">
        <f t="shared" si="53"/>
        <v>0</v>
      </c>
      <c r="Z42" s="58">
        <f t="shared" si="53"/>
        <v>0</v>
      </c>
      <c r="AA42" s="58">
        <f t="shared" si="53"/>
        <v>0</v>
      </c>
      <c r="AB42" s="58">
        <f t="shared" si="53"/>
        <v>0</v>
      </c>
      <c r="AC42" s="58">
        <f t="shared" si="53"/>
        <v>0</v>
      </c>
      <c r="AD42" s="58">
        <f t="shared" si="53"/>
        <v>0</v>
      </c>
      <c r="AE42" s="58">
        <f t="shared" si="53"/>
        <v>0</v>
      </c>
      <c r="AF42" s="114">
        <f t="shared" si="53"/>
        <v>0</v>
      </c>
      <c r="AG42" s="57">
        <f>COUNTIF(AG12:AG35,"=N/A")</f>
        <v>0</v>
      </c>
      <c r="AH42" s="58">
        <f t="shared" ref="AH42:AP42" si="54">COUNTIF(AH12:AH35,"=N/A")</f>
        <v>0</v>
      </c>
      <c r="AI42" s="58">
        <f t="shared" si="54"/>
        <v>0</v>
      </c>
      <c r="AJ42" s="58">
        <f t="shared" si="54"/>
        <v>0</v>
      </c>
      <c r="AK42" s="58">
        <f t="shared" si="54"/>
        <v>0</v>
      </c>
      <c r="AL42" s="58">
        <f t="shared" si="54"/>
        <v>0</v>
      </c>
      <c r="AM42" s="58">
        <f t="shared" si="54"/>
        <v>0</v>
      </c>
      <c r="AN42" s="58">
        <f t="shared" si="54"/>
        <v>0</v>
      </c>
      <c r="AO42" s="58">
        <f t="shared" si="54"/>
        <v>0</v>
      </c>
      <c r="AP42" s="612">
        <f t="shared" si="54"/>
        <v>0</v>
      </c>
      <c r="AQ42" s="57">
        <f>COUNTIF(AQ12:AQ35,"=N/A")</f>
        <v>0</v>
      </c>
      <c r="AR42" s="58">
        <f t="shared" ref="AR42:AZ42" si="55">COUNTIF(AR12:AR35,"=N/A")</f>
        <v>0</v>
      </c>
      <c r="AS42" s="58">
        <f t="shared" si="55"/>
        <v>0</v>
      </c>
      <c r="AT42" s="58">
        <f t="shared" si="55"/>
        <v>0</v>
      </c>
      <c r="AU42" s="58">
        <f t="shared" si="55"/>
        <v>0</v>
      </c>
      <c r="AV42" s="58">
        <f t="shared" si="55"/>
        <v>0</v>
      </c>
      <c r="AW42" s="58">
        <f t="shared" si="55"/>
        <v>0</v>
      </c>
      <c r="AX42" s="58">
        <f t="shared" si="55"/>
        <v>0</v>
      </c>
      <c r="AY42" s="58">
        <f t="shared" si="55"/>
        <v>0</v>
      </c>
      <c r="AZ42" s="612">
        <f t="shared" si="55"/>
        <v>0</v>
      </c>
      <c r="BA42" s="57">
        <f>COUNTIF(BA12:BA35,"=N/A")</f>
        <v>0</v>
      </c>
      <c r="BB42" s="58">
        <f t="shared" ref="BB42:BJ42" si="56">COUNTIF(BB12:BB35,"=N/A")</f>
        <v>0</v>
      </c>
      <c r="BC42" s="58">
        <f t="shared" si="56"/>
        <v>0</v>
      </c>
      <c r="BD42" s="58">
        <f t="shared" si="56"/>
        <v>0</v>
      </c>
      <c r="BE42" s="58">
        <f t="shared" si="56"/>
        <v>0</v>
      </c>
      <c r="BF42" s="58">
        <f t="shared" si="56"/>
        <v>0</v>
      </c>
      <c r="BG42" s="58">
        <f t="shared" si="56"/>
        <v>0</v>
      </c>
      <c r="BH42" s="58">
        <f t="shared" si="56"/>
        <v>0</v>
      </c>
      <c r="BI42" s="58">
        <f t="shared" si="56"/>
        <v>0</v>
      </c>
      <c r="BJ42" s="612">
        <f t="shared" si="56"/>
        <v>0</v>
      </c>
      <c r="BK42" s="57">
        <f>COUNTIF(BK12:BK35,"=N/A")</f>
        <v>0</v>
      </c>
      <c r="BL42" s="58">
        <f t="shared" ref="BL42:BT42" si="57">COUNTIF(BL12:BL35,"=N/A")</f>
        <v>0</v>
      </c>
      <c r="BM42" s="58">
        <f t="shared" si="57"/>
        <v>0</v>
      </c>
      <c r="BN42" s="58">
        <f t="shared" si="57"/>
        <v>0</v>
      </c>
      <c r="BO42" s="58">
        <f t="shared" si="57"/>
        <v>0</v>
      </c>
      <c r="BP42" s="58">
        <f t="shared" si="57"/>
        <v>0</v>
      </c>
      <c r="BQ42" s="58">
        <f t="shared" si="57"/>
        <v>0</v>
      </c>
      <c r="BR42" s="58">
        <f t="shared" si="57"/>
        <v>0</v>
      </c>
      <c r="BS42" s="58">
        <f t="shared" si="57"/>
        <v>0</v>
      </c>
      <c r="BT42" s="114">
        <f t="shared" si="57"/>
        <v>0</v>
      </c>
      <c r="BU42" s="57">
        <f>COUNTIF(BU12:BU35,"=N/A")</f>
        <v>0</v>
      </c>
      <c r="BV42" s="58">
        <f t="shared" ref="BV42:CD42" si="58">COUNTIF(BV12:BV35,"=N/A")</f>
        <v>0</v>
      </c>
      <c r="BW42" s="58">
        <f t="shared" si="58"/>
        <v>0</v>
      </c>
      <c r="BX42" s="58">
        <f t="shared" si="58"/>
        <v>0</v>
      </c>
      <c r="BY42" s="58">
        <f t="shared" si="58"/>
        <v>0</v>
      </c>
      <c r="BZ42" s="58">
        <f t="shared" si="58"/>
        <v>0</v>
      </c>
      <c r="CA42" s="58">
        <f t="shared" si="58"/>
        <v>0</v>
      </c>
      <c r="CB42" s="58">
        <f t="shared" si="58"/>
        <v>0</v>
      </c>
      <c r="CC42" s="58">
        <f t="shared" si="58"/>
        <v>0</v>
      </c>
      <c r="CD42" s="114">
        <f t="shared" si="58"/>
        <v>0</v>
      </c>
      <c r="CE42" s="57">
        <f>COUNTIF(CE12:CE35,"=N/A")</f>
        <v>0</v>
      </c>
      <c r="CF42" s="58">
        <f t="shared" ref="CF42:CN42" si="59">COUNTIF(CF12:CF35,"=N/A")</f>
        <v>0</v>
      </c>
      <c r="CG42" s="58">
        <f t="shared" si="59"/>
        <v>0</v>
      </c>
      <c r="CH42" s="58">
        <f t="shared" si="59"/>
        <v>0</v>
      </c>
      <c r="CI42" s="58">
        <f t="shared" si="59"/>
        <v>0</v>
      </c>
      <c r="CJ42" s="58">
        <f t="shared" si="59"/>
        <v>0</v>
      </c>
      <c r="CK42" s="58">
        <f t="shared" si="59"/>
        <v>0</v>
      </c>
      <c r="CL42" s="58">
        <f t="shared" si="59"/>
        <v>0</v>
      </c>
      <c r="CM42" s="58">
        <f t="shared" si="59"/>
        <v>0</v>
      </c>
      <c r="CN42" s="114">
        <f t="shared" si="59"/>
        <v>0</v>
      </c>
      <c r="CO42" s="57">
        <f>COUNTIF(CO12:CO35,"=N/A")</f>
        <v>0</v>
      </c>
      <c r="CP42" s="58">
        <f t="shared" ref="CP42:CX42" si="60">COUNTIF(CP12:CP35,"=N/A")</f>
        <v>0</v>
      </c>
      <c r="CQ42" s="58">
        <f t="shared" si="60"/>
        <v>0</v>
      </c>
      <c r="CR42" s="58">
        <f t="shared" si="60"/>
        <v>0</v>
      </c>
      <c r="CS42" s="58">
        <f t="shared" si="60"/>
        <v>0</v>
      </c>
      <c r="CT42" s="58">
        <f t="shared" si="60"/>
        <v>0</v>
      </c>
      <c r="CU42" s="58">
        <f t="shared" si="60"/>
        <v>0</v>
      </c>
      <c r="CV42" s="58">
        <f t="shared" si="60"/>
        <v>0</v>
      </c>
      <c r="CW42" s="58">
        <f t="shared" si="60"/>
        <v>0</v>
      </c>
      <c r="CX42" s="114">
        <f t="shared" si="60"/>
        <v>0</v>
      </c>
      <c r="CY42" s="57">
        <f>COUNTIF(CY12:CY35,"=N/A")</f>
        <v>0</v>
      </c>
      <c r="CZ42" s="58">
        <f t="shared" ref="CZ42:DH42" si="61">COUNTIF(CZ12:CZ35,"=N/A")</f>
        <v>0</v>
      </c>
      <c r="DA42" s="58">
        <f t="shared" si="61"/>
        <v>0</v>
      </c>
      <c r="DB42" s="58">
        <f t="shared" si="61"/>
        <v>0</v>
      </c>
      <c r="DC42" s="58">
        <f t="shared" si="61"/>
        <v>0</v>
      </c>
      <c r="DD42" s="58">
        <f t="shared" si="61"/>
        <v>0</v>
      </c>
      <c r="DE42" s="58">
        <f t="shared" si="61"/>
        <v>0</v>
      </c>
      <c r="DF42" s="58">
        <f t="shared" si="61"/>
        <v>0</v>
      </c>
      <c r="DG42" s="58">
        <f t="shared" si="61"/>
        <v>0</v>
      </c>
      <c r="DH42" s="114">
        <f t="shared" si="61"/>
        <v>0</v>
      </c>
      <c r="DI42" s="57">
        <f>COUNTIF(DI12:DI35,"=N/A")</f>
        <v>0</v>
      </c>
      <c r="DJ42" s="58">
        <f t="shared" ref="DJ42:DR42" si="62">COUNTIF(DJ12:DJ35,"=N/A")</f>
        <v>0</v>
      </c>
      <c r="DK42" s="58">
        <f t="shared" si="62"/>
        <v>0</v>
      </c>
      <c r="DL42" s="58">
        <f t="shared" si="62"/>
        <v>0</v>
      </c>
      <c r="DM42" s="58">
        <f t="shared" si="62"/>
        <v>0</v>
      </c>
      <c r="DN42" s="58">
        <f t="shared" si="62"/>
        <v>0</v>
      </c>
      <c r="DO42" s="58">
        <f t="shared" si="62"/>
        <v>0</v>
      </c>
      <c r="DP42" s="58">
        <f t="shared" si="62"/>
        <v>0</v>
      </c>
      <c r="DQ42" s="58">
        <f t="shared" si="62"/>
        <v>0</v>
      </c>
      <c r="DR42" s="114">
        <f t="shared" si="62"/>
        <v>0</v>
      </c>
      <c r="DS42" s="57">
        <f>COUNTIF(DS12:DS35,"=N/A")</f>
        <v>0</v>
      </c>
      <c r="DT42" s="58">
        <f t="shared" ref="DT42:EB42" si="63">COUNTIF(DT12:DT35,"=N/A")</f>
        <v>0</v>
      </c>
      <c r="DU42" s="58">
        <f t="shared" si="63"/>
        <v>0</v>
      </c>
      <c r="DV42" s="58">
        <f t="shared" si="63"/>
        <v>0</v>
      </c>
      <c r="DW42" s="58">
        <f t="shared" si="63"/>
        <v>0</v>
      </c>
      <c r="DX42" s="58">
        <f t="shared" si="63"/>
        <v>0</v>
      </c>
      <c r="DY42" s="58">
        <f t="shared" si="63"/>
        <v>0</v>
      </c>
      <c r="DZ42" s="58">
        <f t="shared" si="63"/>
        <v>0</v>
      </c>
      <c r="EA42" s="58">
        <f t="shared" si="63"/>
        <v>0</v>
      </c>
      <c r="EB42" s="114">
        <f t="shared" si="63"/>
        <v>0</v>
      </c>
      <c r="EC42" s="57">
        <f>COUNTIF(EC12:EC35,"=N/A")</f>
        <v>0</v>
      </c>
      <c r="ED42" s="58">
        <f t="shared" ref="ED42:EL42" si="64">COUNTIF(ED12:ED35,"=N/A")</f>
        <v>0</v>
      </c>
      <c r="EE42" s="58">
        <f t="shared" si="64"/>
        <v>0</v>
      </c>
      <c r="EF42" s="58">
        <f t="shared" si="64"/>
        <v>0</v>
      </c>
      <c r="EG42" s="58">
        <f t="shared" si="64"/>
        <v>0</v>
      </c>
      <c r="EH42" s="58">
        <f t="shared" si="64"/>
        <v>0</v>
      </c>
      <c r="EI42" s="58">
        <f t="shared" si="64"/>
        <v>0</v>
      </c>
      <c r="EJ42" s="58">
        <f t="shared" si="64"/>
        <v>0</v>
      </c>
      <c r="EK42" s="58">
        <f t="shared" si="64"/>
        <v>0</v>
      </c>
      <c r="EL42" s="114">
        <f t="shared" si="64"/>
        <v>0</v>
      </c>
      <c r="EM42" s="57">
        <f>COUNTIF(EM12:EM35,"=N/A")</f>
        <v>0</v>
      </c>
      <c r="EN42" s="58">
        <f t="shared" ref="EN42:EV42" si="65">COUNTIF(EN12:EN35,"=N/A")</f>
        <v>0</v>
      </c>
      <c r="EO42" s="58">
        <f t="shared" si="65"/>
        <v>0</v>
      </c>
      <c r="EP42" s="58">
        <f t="shared" si="65"/>
        <v>0</v>
      </c>
      <c r="EQ42" s="58">
        <f t="shared" si="65"/>
        <v>0</v>
      </c>
      <c r="ER42" s="58">
        <f t="shared" si="65"/>
        <v>0</v>
      </c>
      <c r="ES42" s="58">
        <f t="shared" si="65"/>
        <v>0</v>
      </c>
      <c r="ET42" s="58">
        <f t="shared" si="65"/>
        <v>0</v>
      </c>
      <c r="EU42" s="58">
        <f t="shared" si="65"/>
        <v>0</v>
      </c>
      <c r="EV42" s="114">
        <f t="shared" si="65"/>
        <v>0</v>
      </c>
      <c r="EW42" s="59"/>
      <c r="EX42" s="60"/>
      <c r="EY42" s="60"/>
      <c r="EZ42" s="60"/>
      <c r="FA42" s="60"/>
    </row>
    <row r="43" spans="1:157" s="10" customFormat="1" ht="13.9" customHeight="1" thickBot="1">
      <c r="A43" s="813"/>
      <c r="B43" s="813"/>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3"/>
      <c r="BA43" s="813"/>
      <c r="BB43" s="813"/>
      <c r="BC43" s="813"/>
      <c r="BD43" s="813"/>
      <c r="BE43" s="813"/>
      <c r="BF43" s="813"/>
      <c r="BG43" s="813"/>
      <c r="BH43" s="813"/>
      <c r="BI43" s="813"/>
      <c r="BJ43" s="813"/>
      <c r="BK43" s="813"/>
      <c r="BL43" s="813"/>
      <c r="BM43" s="813"/>
      <c r="BN43" s="813"/>
      <c r="BO43" s="813"/>
      <c r="BP43" s="813"/>
      <c r="BQ43" s="813"/>
      <c r="BR43" s="813"/>
      <c r="BS43" s="813"/>
      <c r="BT43" s="813"/>
      <c r="BU43" s="813"/>
      <c r="BV43" s="813"/>
      <c r="BW43" s="813"/>
      <c r="BX43" s="813"/>
      <c r="BY43" s="813"/>
      <c r="BZ43" s="813"/>
      <c r="CA43" s="813"/>
      <c r="CB43" s="813"/>
      <c r="CC43" s="813"/>
      <c r="CD43" s="813"/>
      <c r="CE43" s="813"/>
      <c r="CF43" s="813"/>
      <c r="CG43" s="813"/>
      <c r="CH43" s="813"/>
      <c r="CI43" s="813"/>
      <c r="CJ43" s="813"/>
      <c r="CK43" s="813"/>
      <c r="CL43" s="813"/>
      <c r="CM43" s="813"/>
      <c r="CN43" s="813"/>
      <c r="CO43" s="813"/>
      <c r="CP43" s="813"/>
      <c r="CQ43" s="813"/>
      <c r="CR43" s="813"/>
      <c r="CS43" s="813"/>
      <c r="CT43" s="813"/>
      <c r="CU43" s="813"/>
      <c r="CV43" s="813"/>
      <c r="CW43" s="813"/>
      <c r="CX43" s="813"/>
      <c r="CY43" s="813"/>
      <c r="CZ43" s="813"/>
      <c r="DA43" s="813"/>
      <c r="DB43" s="813"/>
      <c r="DC43" s="813"/>
      <c r="DD43" s="813"/>
      <c r="DE43" s="813"/>
      <c r="DF43" s="813"/>
      <c r="DG43" s="813"/>
      <c r="DH43" s="813"/>
      <c r="DI43" s="813"/>
      <c r="DJ43" s="813"/>
      <c r="DK43" s="813"/>
      <c r="DL43" s="813"/>
      <c r="DM43" s="813"/>
      <c r="DN43" s="813"/>
      <c r="DO43" s="813"/>
      <c r="DP43" s="813"/>
      <c r="DQ43" s="813"/>
      <c r="DR43" s="813"/>
      <c r="DS43" s="813"/>
      <c r="DT43" s="813"/>
      <c r="DU43" s="813"/>
      <c r="DV43" s="813"/>
      <c r="DW43" s="813"/>
      <c r="DX43" s="813"/>
      <c r="DY43" s="813"/>
      <c r="DZ43" s="813"/>
      <c r="EA43" s="813"/>
      <c r="EB43" s="813"/>
      <c r="EC43" s="813"/>
      <c r="ED43" s="813"/>
      <c r="EE43" s="813"/>
      <c r="EF43" s="813"/>
      <c r="EG43" s="813"/>
      <c r="EH43" s="813"/>
      <c r="EI43" s="813"/>
      <c r="EJ43" s="813"/>
      <c r="EK43" s="813"/>
      <c r="EL43" s="813"/>
      <c r="EM43" s="813"/>
      <c r="EN43" s="813"/>
      <c r="EO43" s="813"/>
      <c r="EP43" s="813"/>
      <c r="EQ43" s="813"/>
      <c r="ER43" s="813"/>
      <c r="ES43" s="813"/>
      <c r="ET43" s="813"/>
      <c r="EU43" s="813"/>
      <c r="EV43" s="813"/>
      <c r="EW43" s="813"/>
      <c r="EX43" s="813"/>
      <c r="EY43" s="813"/>
      <c r="EZ43" s="813"/>
      <c r="FA43" s="813"/>
    </row>
    <row r="44" spans="1:157" ht="18">
      <c r="C44" s="838" t="s">
        <v>682</v>
      </c>
      <c r="D44" s="839"/>
      <c r="E44" s="839"/>
      <c r="F44" s="839"/>
      <c r="G44" s="839"/>
      <c r="H44" s="839"/>
      <c r="I44" s="839"/>
      <c r="J44" s="839"/>
      <c r="K44" s="839"/>
      <c r="L44" s="840"/>
      <c r="M44" s="838" t="s">
        <v>682</v>
      </c>
      <c r="N44" s="839"/>
      <c r="O44" s="839"/>
      <c r="P44" s="839"/>
      <c r="Q44" s="839"/>
      <c r="R44" s="839"/>
      <c r="S44" s="839"/>
      <c r="T44" s="839"/>
      <c r="U44" s="839"/>
      <c r="V44" s="840"/>
      <c r="W44" s="838" t="s">
        <v>682</v>
      </c>
      <c r="X44" s="839"/>
      <c r="Y44" s="839"/>
      <c r="Z44" s="839"/>
      <c r="AA44" s="839"/>
      <c r="AB44" s="839"/>
      <c r="AC44" s="839"/>
      <c r="AD44" s="839"/>
      <c r="AE44" s="839"/>
      <c r="AF44" s="840"/>
      <c r="AG44" s="838" t="s">
        <v>682</v>
      </c>
      <c r="AH44" s="839"/>
      <c r="AI44" s="839"/>
      <c r="AJ44" s="839"/>
      <c r="AK44" s="839"/>
      <c r="AL44" s="839"/>
      <c r="AM44" s="839"/>
      <c r="AN44" s="839"/>
      <c r="AO44" s="839"/>
      <c r="AP44" s="840"/>
      <c r="AQ44" s="838" t="s">
        <v>682</v>
      </c>
      <c r="AR44" s="839"/>
      <c r="AS44" s="839"/>
      <c r="AT44" s="839"/>
      <c r="AU44" s="839"/>
      <c r="AV44" s="839"/>
      <c r="AW44" s="839"/>
      <c r="AX44" s="839"/>
      <c r="AY44" s="839"/>
      <c r="AZ44" s="840"/>
      <c r="BA44" s="838" t="s">
        <v>682</v>
      </c>
      <c r="BB44" s="839"/>
      <c r="BC44" s="839"/>
      <c r="BD44" s="839"/>
      <c r="BE44" s="839"/>
      <c r="BF44" s="839"/>
      <c r="BG44" s="839"/>
      <c r="BH44" s="839"/>
      <c r="BI44" s="839"/>
      <c r="BJ44" s="840"/>
      <c r="BK44" s="838" t="s">
        <v>682</v>
      </c>
      <c r="BL44" s="839"/>
      <c r="BM44" s="839"/>
      <c r="BN44" s="839"/>
      <c r="BO44" s="839"/>
      <c r="BP44" s="839"/>
      <c r="BQ44" s="839"/>
      <c r="BR44" s="839"/>
      <c r="BS44" s="839"/>
      <c r="BT44" s="840"/>
      <c r="BU44" s="838" t="s">
        <v>682</v>
      </c>
      <c r="BV44" s="839"/>
      <c r="BW44" s="839"/>
      <c r="BX44" s="839"/>
      <c r="BY44" s="839"/>
      <c r="BZ44" s="839"/>
      <c r="CA44" s="839"/>
      <c r="CB44" s="839"/>
      <c r="CC44" s="839"/>
      <c r="CD44" s="840"/>
      <c r="CE44" s="838" t="s">
        <v>682</v>
      </c>
      <c r="CF44" s="839"/>
      <c r="CG44" s="839"/>
      <c r="CH44" s="839"/>
      <c r="CI44" s="839"/>
      <c r="CJ44" s="839"/>
      <c r="CK44" s="839"/>
      <c r="CL44" s="839"/>
      <c r="CM44" s="839"/>
      <c r="CN44" s="840"/>
      <c r="CO44" s="838" t="s">
        <v>682</v>
      </c>
      <c r="CP44" s="839"/>
      <c r="CQ44" s="839"/>
      <c r="CR44" s="839"/>
      <c r="CS44" s="839"/>
      <c r="CT44" s="839"/>
      <c r="CU44" s="839"/>
      <c r="CV44" s="839"/>
      <c r="CW44" s="839"/>
      <c r="CX44" s="840"/>
      <c r="CY44" s="838" t="s">
        <v>682</v>
      </c>
      <c r="CZ44" s="839"/>
      <c r="DA44" s="839"/>
      <c r="DB44" s="839"/>
      <c r="DC44" s="839"/>
      <c r="DD44" s="839"/>
      <c r="DE44" s="839"/>
      <c r="DF44" s="839"/>
      <c r="DG44" s="839"/>
      <c r="DH44" s="840"/>
      <c r="DI44" s="838" t="s">
        <v>682</v>
      </c>
      <c r="DJ44" s="839"/>
      <c r="DK44" s="839"/>
      <c r="DL44" s="839"/>
      <c r="DM44" s="839"/>
      <c r="DN44" s="839"/>
      <c r="DO44" s="839"/>
      <c r="DP44" s="839"/>
      <c r="DQ44" s="839"/>
      <c r="DR44" s="840"/>
      <c r="DS44" s="838" t="s">
        <v>682</v>
      </c>
      <c r="DT44" s="839"/>
      <c r="DU44" s="839"/>
      <c r="DV44" s="839"/>
      <c r="DW44" s="839"/>
      <c r="DX44" s="839"/>
      <c r="DY44" s="839"/>
      <c r="DZ44" s="839"/>
      <c r="EA44" s="839"/>
      <c r="EB44" s="840"/>
      <c r="EC44" s="838" t="s">
        <v>682</v>
      </c>
      <c r="ED44" s="839"/>
      <c r="EE44" s="839"/>
      <c r="EF44" s="839"/>
      <c r="EG44" s="839"/>
      <c r="EH44" s="839"/>
      <c r="EI44" s="839"/>
      <c r="EJ44" s="839"/>
      <c r="EK44" s="839"/>
      <c r="EL44" s="840"/>
      <c r="EM44" s="838" t="s">
        <v>682</v>
      </c>
      <c r="EN44" s="839"/>
      <c r="EO44" s="839"/>
      <c r="EP44" s="839"/>
      <c r="EQ44" s="839"/>
      <c r="ER44" s="839"/>
      <c r="ES44" s="839"/>
      <c r="ET44" s="839"/>
      <c r="EU44" s="839"/>
      <c r="EV44" s="840"/>
    </row>
    <row r="45" spans="1:157" ht="32.1" customHeight="1">
      <c r="C45" s="868"/>
      <c r="D45" s="869"/>
      <c r="E45" s="869"/>
      <c r="F45" s="869"/>
      <c r="G45" s="869"/>
      <c r="H45" s="869"/>
      <c r="I45" s="869"/>
      <c r="J45" s="869"/>
      <c r="K45" s="869"/>
      <c r="L45" s="870"/>
      <c r="M45" s="868"/>
      <c r="N45" s="869"/>
      <c r="O45" s="869"/>
      <c r="P45" s="869"/>
      <c r="Q45" s="869"/>
      <c r="R45" s="869"/>
      <c r="S45" s="869"/>
      <c r="T45" s="869"/>
      <c r="U45" s="869"/>
      <c r="V45" s="870"/>
      <c r="W45" s="868"/>
      <c r="X45" s="869"/>
      <c r="Y45" s="869"/>
      <c r="Z45" s="869"/>
      <c r="AA45" s="869"/>
      <c r="AB45" s="869"/>
      <c r="AC45" s="869"/>
      <c r="AD45" s="869"/>
      <c r="AE45" s="869"/>
      <c r="AF45" s="870"/>
      <c r="AG45" s="868"/>
      <c r="AH45" s="869"/>
      <c r="AI45" s="869"/>
      <c r="AJ45" s="869"/>
      <c r="AK45" s="869"/>
      <c r="AL45" s="869"/>
      <c r="AM45" s="869"/>
      <c r="AN45" s="869"/>
      <c r="AO45" s="869"/>
      <c r="AP45" s="870"/>
      <c r="AQ45" s="868"/>
      <c r="AR45" s="869"/>
      <c r="AS45" s="869"/>
      <c r="AT45" s="869"/>
      <c r="AU45" s="869"/>
      <c r="AV45" s="869"/>
      <c r="AW45" s="869"/>
      <c r="AX45" s="869"/>
      <c r="AY45" s="869"/>
      <c r="AZ45" s="870"/>
      <c r="BA45" s="868"/>
      <c r="BB45" s="869"/>
      <c r="BC45" s="869"/>
      <c r="BD45" s="869"/>
      <c r="BE45" s="869"/>
      <c r="BF45" s="869"/>
      <c r="BG45" s="869"/>
      <c r="BH45" s="869"/>
      <c r="BI45" s="869"/>
      <c r="BJ45" s="870"/>
      <c r="BK45" s="868"/>
      <c r="BL45" s="869"/>
      <c r="BM45" s="869"/>
      <c r="BN45" s="869"/>
      <c r="BO45" s="869"/>
      <c r="BP45" s="869"/>
      <c r="BQ45" s="869"/>
      <c r="BR45" s="869"/>
      <c r="BS45" s="869"/>
      <c r="BT45" s="870"/>
      <c r="BU45" s="868"/>
      <c r="BV45" s="869"/>
      <c r="BW45" s="869"/>
      <c r="BX45" s="869"/>
      <c r="BY45" s="869"/>
      <c r="BZ45" s="869"/>
      <c r="CA45" s="869"/>
      <c r="CB45" s="869"/>
      <c r="CC45" s="869"/>
      <c r="CD45" s="870"/>
      <c r="CE45" s="868"/>
      <c r="CF45" s="869"/>
      <c r="CG45" s="869"/>
      <c r="CH45" s="869"/>
      <c r="CI45" s="869"/>
      <c r="CJ45" s="869"/>
      <c r="CK45" s="869"/>
      <c r="CL45" s="869"/>
      <c r="CM45" s="869"/>
      <c r="CN45" s="870"/>
      <c r="CO45" s="868"/>
      <c r="CP45" s="869"/>
      <c r="CQ45" s="869"/>
      <c r="CR45" s="869"/>
      <c r="CS45" s="869"/>
      <c r="CT45" s="869"/>
      <c r="CU45" s="869"/>
      <c r="CV45" s="869"/>
      <c r="CW45" s="869"/>
      <c r="CX45" s="870"/>
      <c r="CY45" s="868"/>
      <c r="CZ45" s="869"/>
      <c r="DA45" s="869"/>
      <c r="DB45" s="869"/>
      <c r="DC45" s="869"/>
      <c r="DD45" s="869"/>
      <c r="DE45" s="869"/>
      <c r="DF45" s="869"/>
      <c r="DG45" s="869"/>
      <c r="DH45" s="870"/>
      <c r="DI45" s="868"/>
      <c r="DJ45" s="869"/>
      <c r="DK45" s="869"/>
      <c r="DL45" s="869"/>
      <c r="DM45" s="869"/>
      <c r="DN45" s="869"/>
      <c r="DO45" s="869"/>
      <c r="DP45" s="869"/>
      <c r="DQ45" s="869"/>
      <c r="DR45" s="870"/>
      <c r="DS45" s="868"/>
      <c r="DT45" s="869"/>
      <c r="DU45" s="869"/>
      <c r="DV45" s="869"/>
      <c r="DW45" s="869"/>
      <c r="DX45" s="869"/>
      <c r="DY45" s="869"/>
      <c r="DZ45" s="869"/>
      <c r="EA45" s="869"/>
      <c r="EB45" s="870"/>
      <c r="EC45" s="868"/>
      <c r="ED45" s="869"/>
      <c r="EE45" s="869"/>
      <c r="EF45" s="869"/>
      <c r="EG45" s="869"/>
      <c r="EH45" s="869"/>
      <c r="EI45" s="869"/>
      <c r="EJ45" s="869"/>
      <c r="EK45" s="869"/>
      <c r="EL45" s="870"/>
      <c r="EM45" s="868"/>
      <c r="EN45" s="869"/>
      <c r="EO45" s="869"/>
      <c r="EP45" s="869"/>
      <c r="EQ45" s="869"/>
      <c r="ER45" s="869"/>
      <c r="ES45" s="869"/>
      <c r="ET45" s="869"/>
      <c r="EU45" s="869"/>
      <c r="EV45" s="870"/>
    </row>
    <row r="46" spans="1:157" ht="32.1" customHeight="1">
      <c r="C46" s="832"/>
      <c r="D46" s="833"/>
      <c r="E46" s="833"/>
      <c r="F46" s="833"/>
      <c r="G46" s="833"/>
      <c r="H46" s="833"/>
      <c r="I46" s="833"/>
      <c r="J46" s="833"/>
      <c r="K46" s="833"/>
      <c r="L46" s="834"/>
      <c r="M46" s="832"/>
      <c r="N46" s="833"/>
      <c r="O46" s="833"/>
      <c r="P46" s="833"/>
      <c r="Q46" s="833"/>
      <c r="R46" s="833"/>
      <c r="S46" s="833"/>
      <c r="T46" s="833"/>
      <c r="U46" s="833"/>
      <c r="V46" s="834"/>
      <c r="W46" s="832"/>
      <c r="X46" s="833"/>
      <c r="Y46" s="833"/>
      <c r="Z46" s="833"/>
      <c r="AA46" s="833"/>
      <c r="AB46" s="833"/>
      <c r="AC46" s="833"/>
      <c r="AD46" s="833"/>
      <c r="AE46" s="833"/>
      <c r="AF46" s="834"/>
      <c r="AG46" s="832"/>
      <c r="AH46" s="833"/>
      <c r="AI46" s="833"/>
      <c r="AJ46" s="833"/>
      <c r="AK46" s="833"/>
      <c r="AL46" s="833"/>
      <c r="AM46" s="833"/>
      <c r="AN46" s="833"/>
      <c r="AO46" s="833"/>
      <c r="AP46" s="834"/>
      <c r="AQ46" s="832"/>
      <c r="AR46" s="833"/>
      <c r="AS46" s="833"/>
      <c r="AT46" s="833"/>
      <c r="AU46" s="833"/>
      <c r="AV46" s="833"/>
      <c r="AW46" s="833"/>
      <c r="AX46" s="833"/>
      <c r="AY46" s="833"/>
      <c r="AZ46" s="834"/>
      <c r="BA46" s="832"/>
      <c r="BB46" s="833"/>
      <c r="BC46" s="833"/>
      <c r="BD46" s="833"/>
      <c r="BE46" s="833"/>
      <c r="BF46" s="833"/>
      <c r="BG46" s="833"/>
      <c r="BH46" s="833"/>
      <c r="BI46" s="833"/>
      <c r="BJ46" s="834"/>
      <c r="BK46" s="832"/>
      <c r="BL46" s="833"/>
      <c r="BM46" s="833"/>
      <c r="BN46" s="833"/>
      <c r="BO46" s="833"/>
      <c r="BP46" s="833"/>
      <c r="BQ46" s="833"/>
      <c r="BR46" s="833"/>
      <c r="BS46" s="833"/>
      <c r="BT46" s="834"/>
      <c r="BU46" s="832"/>
      <c r="BV46" s="833"/>
      <c r="BW46" s="833"/>
      <c r="BX46" s="833"/>
      <c r="BY46" s="833"/>
      <c r="BZ46" s="833"/>
      <c r="CA46" s="833"/>
      <c r="CB46" s="833"/>
      <c r="CC46" s="833"/>
      <c r="CD46" s="834"/>
      <c r="CE46" s="832"/>
      <c r="CF46" s="833"/>
      <c r="CG46" s="833"/>
      <c r="CH46" s="833"/>
      <c r="CI46" s="833"/>
      <c r="CJ46" s="833"/>
      <c r="CK46" s="833"/>
      <c r="CL46" s="833"/>
      <c r="CM46" s="833"/>
      <c r="CN46" s="834"/>
      <c r="CO46" s="832"/>
      <c r="CP46" s="833"/>
      <c r="CQ46" s="833"/>
      <c r="CR46" s="833"/>
      <c r="CS46" s="833"/>
      <c r="CT46" s="833"/>
      <c r="CU46" s="833"/>
      <c r="CV46" s="833"/>
      <c r="CW46" s="833"/>
      <c r="CX46" s="834"/>
      <c r="CY46" s="832"/>
      <c r="CZ46" s="833"/>
      <c r="DA46" s="833"/>
      <c r="DB46" s="833"/>
      <c r="DC46" s="833"/>
      <c r="DD46" s="833"/>
      <c r="DE46" s="833"/>
      <c r="DF46" s="833"/>
      <c r="DG46" s="833"/>
      <c r="DH46" s="834"/>
      <c r="DI46" s="832"/>
      <c r="DJ46" s="833"/>
      <c r="DK46" s="833"/>
      <c r="DL46" s="833"/>
      <c r="DM46" s="833"/>
      <c r="DN46" s="833"/>
      <c r="DO46" s="833"/>
      <c r="DP46" s="833"/>
      <c r="DQ46" s="833"/>
      <c r="DR46" s="834"/>
      <c r="DS46" s="832"/>
      <c r="DT46" s="833"/>
      <c r="DU46" s="833"/>
      <c r="DV46" s="833"/>
      <c r="DW46" s="833"/>
      <c r="DX46" s="833"/>
      <c r="DY46" s="833"/>
      <c r="DZ46" s="833"/>
      <c r="EA46" s="833"/>
      <c r="EB46" s="834"/>
      <c r="EC46" s="832"/>
      <c r="ED46" s="833"/>
      <c r="EE46" s="833"/>
      <c r="EF46" s="833"/>
      <c r="EG46" s="833"/>
      <c r="EH46" s="833"/>
      <c r="EI46" s="833"/>
      <c r="EJ46" s="833"/>
      <c r="EK46" s="833"/>
      <c r="EL46" s="834"/>
      <c r="EM46" s="832"/>
      <c r="EN46" s="833"/>
      <c r="EO46" s="833"/>
      <c r="EP46" s="833"/>
      <c r="EQ46" s="833"/>
      <c r="ER46" s="833"/>
      <c r="ES46" s="833"/>
      <c r="ET46" s="833"/>
      <c r="EU46" s="833"/>
      <c r="EV46" s="834"/>
    </row>
    <row r="47" spans="1:157" ht="32.1" customHeight="1">
      <c r="C47" s="832"/>
      <c r="D47" s="833"/>
      <c r="E47" s="833"/>
      <c r="F47" s="833"/>
      <c r="G47" s="833"/>
      <c r="H47" s="833"/>
      <c r="I47" s="833"/>
      <c r="J47" s="833"/>
      <c r="K47" s="833"/>
      <c r="L47" s="834"/>
      <c r="M47" s="832"/>
      <c r="N47" s="833"/>
      <c r="O47" s="833"/>
      <c r="P47" s="833"/>
      <c r="Q47" s="833"/>
      <c r="R47" s="833"/>
      <c r="S47" s="833"/>
      <c r="T47" s="833"/>
      <c r="U47" s="833"/>
      <c r="V47" s="834"/>
      <c r="W47" s="832"/>
      <c r="X47" s="833"/>
      <c r="Y47" s="833"/>
      <c r="Z47" s="833"/>
      <c r="AA47" s="833"/>
      <c r="AB47" s="833"/>
      <c r="AC47" s="833"/>
      <c r="AD47" s="833"/>
      <c r="AE47" s="833"/>
      <c r="AF47" s="834"/>
      <c r="AG47" s="832"/>
      <c r="AH47" s="833"/>
      <c r="AI47" s="833"/>
      <c r="AJ47" s="833"/>
      <c r="AK47" s="833"/>
      <c r="AL47" s="833"/>
      <c r="AM47" s="833"/>
      <c r="AN47" s="833"/>
      <c r="AO47" s="833"/>
      <c r="AP47" s="834"/>
      <c r="AQ47" s="832"/>
      <c r="AR47" s="833"/>
      <c r="AS47" s="833"/>
      <c r="AT47" s="833"/>
      <c r="AU47" s="833"/>
      <c r="AV47" s="833"/>
      <c r="AW47" s="833"/>
      <c r="AX47" s="833"/>
      <c r="AY47" s="833"/>
      <c r="AZ47" s="834"/>
      <c r="BA47" s="832"/>
      <c r="BB47" s="833"/>
      <c r="BC47" s="833"/>
      <c r="BD47" s="833"/>
      <c r="BE47" s="833"/>
      <c r="BF47" s="833"/>
      <c r="BG47" s="833"/>
      <c r="BH47" s="833"/>
      <c r="BI47" s="833"/>
      <c r="BJ47" s="834"/>
      <c r="BK47" s="832"/>
      <c r="BL47" s="833"/>
      <c r="BM47" s="833"/>
      <c r="BN47" s="833"/>
      <c r="BO47" s="833"/>
      <c r="BP47" s="833"/>
      <c r="BQ47" s="833"/>
      <c r="BR47" s="833"/>
      <c r="BS47" s="833"/>
      <c r="BT47" s="834"/>
      <c r="BU47" s="832"/>
      <c r="BV47" s="833"/>
      <c r="BW47" s="833"/>
      <c r="BX47" s="833"/>
      <c r="BY47" s="833"/>
      <c r="BZ47" s="833"/>
      <c r="CA47" s="833"/>
      <c r="CB47" s="833"/>
      <c r="CC47" s="833"/>
      <c r="CD47" s="834"/>
      <c r="CE47" s="832"/>
      <c r="CF47" s="833"/>
      <c r="CG47" s="833"/>
      <c r="CH47" s="833"/>
      <c r="CI47" s="833"/>
      <c r="CJ47" s="833"/>
      <c r="CK47" s="833"/>
      <c r="CL47" s="833"/>
      <c r="CM47" s="833"/>
      <c r="CN47" s="834"/>
      <c r="CO47" s="832"/>
      <c r="CP47" s="833"/>
      <c r="CQ47" s="833"/>
      <c r="CR47" s="833"/>
      <c r="CS47" s="833"/>
      <c r="CT47" s="833"/>
      <c r="CU47" s="833"/>
      <c r="CV47" s="833"/>
      <c r="CW47" s="833"/>
      <c r="CX47" s="834"/>
      <c r="CY47" s="832"/>
      <c r="CZ47" s="833"/>
      <c r="DA47" s="833"/>
      <c r="DB47" s="833"/>
      <c r="DC47" s="833"/>
      <c r="DD47" s="833"/>
      <c r="DE47" s="833"/>
      <c r="DF47" s="833"/>
      <c r="DG47" s="833"/>
      <c r="DH47" s="834"/>
      <c r="DI47" s="832"/>
      <c r="DJ47" s="833"/>
      <c r="DK47" s="833"/>
      <c r="DL47" s="833"/>
      <c r="DM47" s="833"/>
      <c r="DN47" s="833"/>
      <c r="DO47" s="833"/>
      <c r="DP47" s="833"/>
      <c r="DQ47" s="833"/>
      <c r="DR47" s="834"/>
      <c r="DS47" s="832"/>
      <c r="DT47" s="833"/>
      <c r="DU47" s="833"/>
      <c r="DV47" s="833"/>
      <c r="DW47" s="833"/>
      <c r="DX47" s="833"/>
      <c r="DY47" s="833"/>
      <c r="DZ47" s="833"/>
      <c r="EA47" s="833"/>
      <c r="EB47" s="834"/>
      <c r="EC47" s="832"/>
      <c r="ED47" s="833"/>
      <c r="EE47" s="833"/>
      <c r="EF47" s="833"/>
      <c r="EG47" s="833"/>
      <c r="EH47" s="833"/>
      <c r="EI47" s="833"/>
      <c r="EJ47" s="833"/>
      <c r="EK47" s="833"/>
      <c r="EL47" s="834"/>
      <c r="EM47" s="832"/>
      <c r="EN47" s="833"/>
      <c r="EO47" s="833"/>
      <c r="EP47" s="833"/>
      <c r="EQ47" s="833"/>
      <c r="ER47" s="833"/>
      <c r="ES47" s="833"/>
      <c r="ET47" s="833"/>
      <c r="EU47" s="833"/>
      <c r="EV47" s="834"/>
    </row>
    <row r="48" spans="1:157" ht="32.1" customHeight="1">
      <c r="C48" s="832"/>
      <c r="D48" s="833"/>
      <c r="E48" s="833"/>
      <c r="F48" s="833"/>
      <c r="G48" s="833"/>
      <c r="H48" s="833"/>
      <c r="I48" s="833"/>
      <c r="J48" s="833"/>
      <c r="K48" s="833"/>
      <c r="L48" s="834"/>
      <c r="M48" s="832"/>
      <c r="N48" s="833"/>
      <c r="O48" s="833"/>
      <c r="P48" s="833"/>
      <c r="Q48" s="833"/>
      <c r="R48" s="833"/>
      <c r="S48" s="833"/>
      <c r="T48" s="833"/>
      <c r="U48" s="833"/>
      <c r="V48" s="834"/>
      <c r="W48" s="832"/>
      <c r="X48" s="833"/>
      <c r="Y48" s="833"/>
      <c r="Z48" s="833"/>
      <c r="AA48" s="833"/>
      <c r="AB48" s="833"/>
      <c r="AC48" s="833"/>
      <c r="AD48" s="833"/>
      <c r="AE48" s="833"/>
      <c r="AF48" s="834"/>
      <c r="AG48" s="832"/>
      <c r="AH48" s="833"/>
      <c r="AI48" s="833"/>
      <c r="AJ48" s="833"/>
      <c r="AK48" s="833"/>
      <c r="AL48" s="833"/>
      <c r="AM48" s="833"/>
      <c r="AN48" s="833"/>
      <c r="AO48" s="833"/>
      <c r="AP48" s="834"/>
      <c r="AQ48" s="832"/>
      <c r="AR48" s="833"/>
      <c r="AS48" s="833"/>
      <c r="AT48" s="833"/>
      <c r="AU48" s="833"/>
      <c r="AV48" s="833"/>
      <c r="AW48" s="833"/>
      <c r="AX48" s="833"/>
      <c r="AY48" s="833"/>
      <c r="AZ48" s="834"/>
      <c r="BA48" s="832"/>
      <c r="BB48" s="833"/>
      <c r="BC48" s="833"/>
      <c r="BD48" s="833"/>
      <c r="BE48" s="833"/>
      <c r="BF48" s="833"/>
      <c r="BG48" s="833"/>
      <c r="BH48" s="833"/>
      <c r="BI48" s="833"/>
      <c r="BJ48" s="834"/>
      <c r="BK48" s="832"/>
      <c r="BL48" s="833"/>
      <c r="BM48" s="833"/>
      <c r="BN48" s="833"/>
      <c r="BO48" s="833"/>
      <c r="BP48" s="833"/>
      <c r="BQ48" s="833"/>
      <c r="BR48" s="833"/>
      <c r="BS48" s="833"/>
      <c r="BT48" s="834"/>
      <c r="BU48" s="832"/>
      <c r="BV48" s="833"/>
      <c r="BW48" s="833"/>
      <c r="BX48" s="833"/>
      <c r="BY48" s="833"/>
      <c r="BZ48" s="833"/>
      <c r="CA48" s="833"/>
      <c r="CB48" s="833"/>
      <c r="CC48" s="833"/>
      <c r="CD48" s="834"/>
      <c r="CE48" s="832"/>
      <c r="CF48" s="833"/>
      <c r="CG48" s="833"/>
      <c r="CH48" s="833"/>
      <c r="CI48" s="833"/>
      <c r="CJ48" s="833"/>
      <c r="CK48" s="833"/>
      <c r="CL48" s="833"/>
      <c r="CM48" s="833"/>
      <c r="CN48" s="834"/>
      <c r="CO48" s="832"/>
      <c r="CP48" s="833"/>
      <c r="CQ48" s="833"/>
      <c r="CR48" s="833"/>
      <c r="CS48" s="833"/>
      <c r="CT48" s="833"/>
      <c r="CU48" s="833"/>
      <c r="CV48" s="833"/>
      <c r="CW48" s="833"/>
      <c r="CX48" s="834"/>
      <c r="CY48" s="832"/>
      <c r="CZ48" s="833"/>
      <c r="DA48" s="833"/>
      <c r="DB48" s="833"/>
      <c r="DC48" s="833"/>
      <c r="DD48" s="833"/>
      <c r="DE48" s="833"/>
      <c r="DF48" s="833"/>
      <c r="DG48" s="833"/>
      <c r="DH48" s="834"/>
      <c r="DI48" s="832"/>
      <c r="DJ48" s="833"/>
      <c r="DK48" s="833"/>
      <c r="DL48" s="833"/>
      <c r="DM48" s="833"/>
      <c r="DN48" s="833"/>
      <c r="DO48" s="833"/>
      <c r="DP48" s="833"/>
      <c r="DQ48" s="833"/>
      <c r="DR48" s="834"/>
      <c r="DS48" s="832"/>
      <c r="DT48" s="833"/>
      <c r="DU48" s="833"/>
      <c r="DV48" s="833"/>
      <c r="DW48" s="833"/>
      <c r="DX48" s="833"/>
      <c r="DY48" s="833"/>
      <c r="DZ48" s="833"/>
      <c r="EA48" s="833"/>
      <c r="EB48" s="834"/>
      <c r="EC48" s="832"/>
      <c r="ED48" s="833"/>
      <c r="EE48" s="833"/>
      <c r="EF48" s="833"/>
      <c r="EG48" s="833"/>
      <c r="EH48" s="833"/>
      <c r="EI48" s="833"/>
      <c r="EJ48" s="833"/>
      <c r="EK48" s="833"/>
      <c r="EL48" s="834"/>
      <c r="EM48" s="832"/>
      <c r="EN48" s="833"/>
      <c r="EO48" s="833"/>
      <c r="EP48" s="833"/>
      <c r="EQ48" s="833"/>
      <c r="ER48" s="833"/>
      <c r="ES48" s="833"/>
      <c r="ET48" s="833"/>
      <c r="EU48" s="833"/>
      <c r="EV48" s="834"/>
    </row>
    <row r="49" spans="3:152" ht="32.1" customHeight="1">
      <c r="C49" s="832"/>
      <c r="D49" s="833"/>
      <c r="E49" s="833"/>
      <c r="F49" s="833"/>
      <c r="G49" s="833"/>
      <c r="H49" s="833"/>
      <c r="I49" s="833"/>
      <c r="J49" s="833"/>
      <c r="K49" s="833"/>
      <c r="L49" s="834"/>
      <c r="M49" s="832"/>
      <c r="N49" s="833"/>
      <c r="O49" s="833"/>
      <c r="P49" s="833"/>
      <c r="Q49" s="833"/>
      <c r="R49" s="833"/>
      <c r="S49" s="833"/>
      <c r="T49" s="833"/>
      <c r="U49" s="833"/>
      <c r="V49" s="834"/>
      <c r="W49" s="832"/>
      <c r="X49" s="833"/>
      <c r="Y49" s="833"/>
      <c r="Z49" s="833"/>
      <c r="AA49" s="833"/>
      <c r="AB49" s="833"/>
      <c r="AC49" s="833"/>
      <c r="AD49" s="833"/>
      <c r="AE49" s="833"/>
      <c r="AF49" s="834"/>
      <c r="AG49" s="832"/>
      <c r="AH49" s="833"/>
      <c r="AI49" s="833"/>
      <c r="AJ49" s="833"/>
      <c r="AK49" s="833"/>
      <c r="AL49" s="833"/>
      <c r="AM49" s="833"/>
      <c r="AN49" s="833"/>
      <c r="AO49" s="833"/>
      <c r="AP49" s="834"/>
      <c r="AQ49" s="832"/>
      <c r="AR49" s="833"/>
      <c r="AS49" s="833"/>
      <c r="AT49" s="833"/>
      <c r="AU49" s="833"/>
      <c r="AV49" s="833"/>
      <c r="AW49" s="833"/>
      <c r="AX49" s="833"/>
      <c r="AY49" s="833"/>
      <c r="AZ49" s="834"/>
      <c r="BA49" s="832"/>
      <c r="BB49" s="833"/>
      <c r="BC49" s="833"/>
      <c r="BD49" s="833"/>
      <c r="BE49" s="833"/>
      <c r="BF49" s="833"/>
      <c r="BG49" s="833"/>
      <c r="BH49" s="833"/>
      <c r="BI49" s="833"/>
      <c r="BJ49" s="834"/>
      <c r="BK49" s="832"/>
      <c r="BL49" s="833"/>
      <c r="BM49" s="833"/>
      <c r="BN49" s="833"/>
      <c r="BO49" s="833"/>
      <c r="BP49" s="833"/>
      <c r="BQ49" s="833"/>
      <c r="BR49" s="833"/>
      <c r="BS49" s="833"/>
      <c r="BT49" s="834"/>
      <c r="BU49" s="832"/>
      <c r="BV49" s="833"/>
      <c r="BW49" s="833"/>
      <c r="BX49" s="833"/>
      <c r="BY49" s="833"/>
      <c r="BZ49" s="833"/>
      <c r="CA49" s="833"/>
      <c r="CB49" s="833"/>
      <c r="CC49" s="833"/>
      <c r="CD49" s="834"/>
      <c r="CE49" s="832"/>
      <c r="CF49" s="833"/>
      <c r="CG49" s="833"/>
      <c r="CH49" s="833"/>
      <c r="CI49" s="833"/>
      <c r="CJ49" s="833"/>
      <c r="CK49" s="833"/>
      <c r="CL49" s="833"/>
      <c r="CM49" s="833"/>
      <c r="CN49" s="834"/>
      <c r="CO49" s="832"/>
      <c r="CP49" s="833"/>
      <c r="CQ49" s="833"/>
      <c r="CR49" s="833"/>
      <c r="CS49" s="833"/>
      <c r="CT49" s="833"/>
      <c r="CU49" s="833"/>
      <c r="CV49" s="833"/>
      <c r="CW49" s="833"/>
      <c r="CX49" s="834"/>
      <c r="CY49" s="832"/>
      <c r="CZ49" s="833"/>
      <c r="DA49" s="833"/>
      <c r="DB49" s="833"/>
      <c r="DC49" s="833"/>
      <c r="DD49" s="833"/>
      <c r="DE49" s="833"/>
      <c r="DF49" s="833"/>
      <c r="DG49" s="833"/>
      <c r="DH49" s="834"/>
      <c r="DI49" s="832"/>
      <c r="DJ49" s="833"/>
      <c r="DK49" s="833"/>
      <c r="DL49" s="833"/>
      <c r="DM49" s="833"/>
      <c r="DN49" s="833"/>
      <c r="DO49" s="833"/>
      <c r="DP49" s="833"/>
      <c r="DQ49" s="833"/>
      <c r="DR49" s="834"/>
      <c r="DS49" s="832"/>
      <c r="DT49" s="833"/>
      <c r="DU49" s="833"/>
      <c r="DV49" s="833"/>
      <c r="DW49" s="833"/>
      <c r="DX49" s="833"/>
      <c r="DY49" s="833"/>
      <c r="DZ49" s="833"/>
      <c r="EA49" s="833"/>
      <c r="EB49" s="834"/>
      <c r="EC49" s="832"/>
      <c r="ED49" s="833"/>
      <c r="EE49" s="833"/>
      <c r="EF49" s="833"/>
      <c r="EG49" s="833"/>
      <c r="EH49" s="833"/>
      <c r="EI49" s="833"/>
      <c r="EJ49" s="833"/>
      <c r="EK49" s="833"/>
      <c r="EL49" s="834"/>
      <c r="EM49" s="832"/>
      <c r="EN49" s="833"/>
      <c r="EO49" s="833"/>
      <c r="EP49" s="833"/>
      <c r="EQ49" s="833"/>
      <c r="ER49" s="833"/>
      <c r="ES49" s="833"/>
      <c r="ET49" s="833"/>
      <c r="EU49" s="833"/>
      <c r="EV49" s="834"/>
    </row>
    <row r="50" spans="3:152" ht="32.1" customHeight="1">
      <c r="C50" s="832"/>
      <c r="D50" s="833"/>
      <c r="E50" s="833"/>
      <c r="F50" s="833"/>
      <c r="G50" s="833"/>
      <c r="H50" s="833"/>
      <c r="I50" s="833"/>
      <c r="J50" s="833"/>
      <c r="K50" s="833"/>
      <c r="L50" s="834"/>
      <c r="M50" s="832"/>
      <c r="N50" s="833"/>
      <c r="O50" s="833"/>
      <c r="P50" s="833"/>
      <c r="Q50" s="833"/>
      <c r="R50" s="833"/>
      <c r="S50" s="833"/>
      <c r="T50" s="833"/>
      <c r="U50" s="833"/>
      <c r="V50" s="834"/>
      <c r="W50" s="832"/>
      <c r="X50" s="833"/>
      <c r="Y50" s="833"/>
      <c r="Z50" s="833"/>
      <c r="AA50" s="833"/>
      <c r="AB50" s="833"/>
      <c r="AC50" s="833"/>
      <c r="AD50" s="833"/>
      <c r="AE50" s="833"/>
      <c r="AF50" s="834"/>
      <c r="AG50" s="832"/>
      <c r="AH50" s="833"/>
      <c r="AI50" s="833"/>
      <c r="AJ50" s="833"/>
      <c r="AK50" s="833"/>
      <c r="AL50" s="833"/>
      <c r="AM50" s="833"/>
      <c r="AN50" s="833"/>
      <c r="AO50" s="833"/>
      <c r="AP50" s="834"/>
      <c r="AQ50" s="832"/>
      <c r="AR50" s="833"/>
      <c r="AS50" s="833"/>
      <c r="AT50" s="833"/>
      <c r="AU50" s="833"/>
      <c r="AV50" s="833"/>
      <c r="AW50" s="833"/>
      <c r="AX50" s="833"/>
      <c r="AY50" s="833"/>
      <c r="AZ50" s="834"/>
      <c r="BA50" s="832"/>
      <c r="BB50" s="833"/>
      <c r="BC50" s="833"/>
      <c r="BD50" s="833"/>
      <c r="BE50" s="833"/>
      <c r="BF50" s="833"/>
      <c r="BG50" s="833"/>
      <c r="BH50" s="833"/>
      <c r="BI50" s="833"/>
      <c r="BJ50" s="834"/>
      <c r="BK50" s="832"/>
      <c r="BL50" s="833"/>
      <c r="BM50" s="833"/>
      <c r="BN50" s="833"/>
      <c r="BO50" s="833"/>
      <c r="BP50" s="833"/>
      <c r="BQ50" s="833"/>
      <c r="BR50" s="833"/>
      <c r="BS50" s="833"/>
      <c r="BT50" s="834"/>
      <c r="BU50" s="832"/>
      <c r="BV50" s="833"/>
      <c r="BW50" s="833"/>
      <c r="BX50" s="833"/>
      <c r="BY50" s="833"/>
      <c r="BZ50" s="833"/>
      <c r="CA50" s="833"/>
      <c r="CB50" s="833"/>
      <c r="CC50" s="833"/>
      <c r="CD50" s="834"/>
      <c r="CE50" s="832"/>
      <c r="CF50" s="833"/>
      <c r="CG50" s="833"/>
      <c r="CH50" s="833"/>
      <c r="CI50" s="833"/>
      <c r="CJ50" s="833"/>
      <c r="CK50" s="833"/>
      <c r="CL50" s="833"/>
      <c r="CM50" s="833"/>
      <c r="CN50" s="834"/>
      <c r="CO50" s="832"/>
      <c r="CP50" s="833"/>
      <c r="CQ50" s="833"/>
      <c r="CR50" s="833"/>
      <c r="CS50" s="833"/>
      <c r="CT50" s="833"/>
      <c r="CU50" s="833"/>
      <c r="CV50" s="833"/>
      <c r="CW50" s="833"/>
      <c r="CX50" s="834"/>
      <c r="CY50" s="832"/>
      <c r="CZ50" s="833"/>
      <c r="DA50" s="833"/>
      <c r="DB50" s="833"/>
      <c r="DC50" s="833"/>
      <c r="DD50" s="833"/>
      <c r="DE50" s="833"/>
      <c r="DF50" s="833"/>
      <c r="DG50" s="833"/>
      <c r="DH50" s="834"/>
      <c r="DI50" s="832"/>
      <c r="DJ50" s="833"/>
      <c r="DK50" s="833"/>
      <c r="DL50" s="833"/>
      <c r="DM50" s="833"/>
      <c r="DN50" s="833"/>
      <c r="DO50" s="833"/>
      <c r="DP50" s="833"/>
      <c r="DQ50" s="833"/>
      <c r="DR50" s="834"/>
      <c r="DS50" s="832"/>
      <c r="DT50" s="833"/>
      <c r="DU50" s="833"/>
      <c r="DV50" s="833"/>
      <c r="DW50" s="833"/>
      <c r="DX50" s="833"/>
      <c r="DY50" s="833"/>
      <c r="DZ50" s="833"/>
      <c r="EA50" s="833"/>
      <c r="EB50" s="834"/>
      <c r="EC50" s="832"/>
      <c r="ED50" s="833"/>
      <c r="EE50" s="833"/>
      <c r="EF50" s="833"/>
      <c r="EG50" s="833"/>
      <c r="EH50" s="833"/>
      <c r="EI50" s="833"/>
      <c r="EJ50" s="833"/>
      <c r="EK50" s="833"/>
      <c r="EL50" s="834"/>
      <c r="EM50" s="832"/>
      <c r="EN50" s="833"/>
      <c r="EO50" s="833"/>
      <c r="EP50" s="833"/>
      <c r="EQ50" s="833"/>
      <c r="ER50" s="833"/>
      <c r="ES50" s="833"/>
      <c r="ET50" s="833"/>
      <c r="EU50" s="833"/>
      <c r="EV50" s="834"/>
    </row>
    <row r="51" spans="3:152" ht="32.1" customHeight="1">
      <c r="C51" s="832"/>
      <c r="D51" s="833"/>
      <c r="E51" s="833"/>
      <c r="F51" s="833"/>
      <c r="G51" s="833"/>
      <c r="H51" s="833"/>
      <c r="I51" s="833"/>
      <c r="J51" s="833"/>
      <c r="K51" s="833"/>
      <c r="L51" s="834"/>
      <c r="M51" s="832"/>
      <c r="N51" s="833"/>
      <c r="O51" s="833"/>
      <c r="P51" s="833"/>
      <c r="Q51" s="833"/>
      <c r="R51" s="833"/>
      <c r="S51" s="833"/>
      <c r="T51" s="833"/>
      <c r="U51" s="833"/>
      <c r="V51" s="834"/>
      <c r="W51" s="832"/>
      <c r="X51" s="833"/>
      <c r="Y51" s="833"/>
      <c r="Z51" s="833"/>
      <c r="AA51" s="833"/>
      <c r="AB51" s="833"/>
      <c r="AC51" s="833"/>
      <c r="AD51" s="833"/>
      <c r="AE51" s="833"/>
      <c r="AF51" s="834"/>
      <c r="AG51" s="832"/>
      <c r="AH51" s="833"/>
      <c r="AI51" s="833"/>
      <c r="AJ51" s="833"/>
      <c r="AK51" s="833"/>
      <c r="AL51" s="833"/>
      <c r="AM51" s="833"/>
      <c r="AN51" s="833"/>
      <c r="AO51" s="833"/>
      <c r="AP51" s="834"/>
      <c r="AQ51" s="832"/>
      <c r="AR51" s="833"/>
      <c r="AS51" s="833"/>
      <c r="AT51" s="833"/>
      <c r="AU51" s="833"/>
      <c r="AV51" s="833"/>
      <c r="AW51" s="833"/>
      <c r="AX51" s="833"/>
      <c r="AY51" s="833"/>
      <c r="AZ51" s="834"/>
      <c r="BA51" s="832"/>
      <c r="BB51" s="833"/>
      <c r="BC51" s="833"/>
      <c r="BD51" s="833"/>
      <c r="BE51" s="833"/>
      <c r="BF51" s="833"/>
      <c r="BG51" s="833"/>
      <c r="BH51" s="833"/>
      <c r="BI51" s="833"/>
      <c r="BJ51" s="834"/>
      <c r="BK51" s="832"/>
      <c r="BL51" s="833"/>
      <c r="BM51" s="833"/>
      <c r="BN51" s="833"/>
      <c r="BO51" s="833"/>
      <c r="BP51" s="833"/>
      <c r="BQ51" s="833"/>
      <c r="BR51" s="833"/>
      <c r="BS51" s="833"/>
      <c r="BT51" s="834"/>
      <c r="BU51" s="832"/>
      <c r="BV51" s="833"/>
      <c r="BW51" s="833"/>
      <c r="BX51" s="833"/>
      <c r="BY51" s="833"/>
      <c r="BZ51" s="833"/>
      <c r="CA51" s="833"/>
      <c r="CB51" s="833"/>
      <c r="CC51" s="833"/>
      <c r="CD51" s="834"/>
      <c r="CE51" s="832"/>
      <c r="CF51" s="833"/>
      <c r="CG51" s="833"/>
      <c r="CH51" s="833"/>
      <c r="CI51" s="833"/>
      <c r="CJ51" s="833"/>
      <c r="CK51" s="833"/>
      <c r="CL51" s="833"/>
      <c r="CM51" s="833"/>
      <c r="CN51" s="834"/>
      <c r="CO51" s="832"/>
      <c r="CP51" s="833"/>
      <c r="CQ51" s="833"/>
      <c r="CR51" s="833"/>
      <c r="CS51" s="833"/>
      <c r="CT51" s="833"/>
      <c r="CU51" s="833"/>
      <c r="CV51" s="833"/>
      <c r="CW51" s="833"/>
      <c r="CX51" s="834"/>
      <c r="CY51" s="832"/>
      <c r="CZ51" s="833"/>
      <c r="DA51" s="833"/>
      <c r="DB51" s="833"/>
      <c r="DC51" s="833"/>
      <c r="DD51" s="833"/>
      <c r="DE51" s="833"/>
      <c r="DF51" s="833"/>
      <c r="DG51" s="833"/>
      <c r="DH51" s="834"/>
      <c r="DI51" s="832"/>
      <c r="DJ51" s="833"/>
      <c r="DK51" s="833"/>
      <c r="DL51" s="833"/>
      <c r="DM51" s="833"/>
      <c r="DN51" s="833"/>
      <c r="DO51" s="833"/>
      <c r="DP51" s="833"/>
      <c r="DQ51" s="833"/>
      <c r="DR51" s="834"/>
      <c r="DS51" s="832"/>
      <c r="DT51" s="833"/>
      <c r="DU51" s="833"/>
      <c r="DV51" s="833"/>
      <c r="DW51" s="833"/>
      <c r="DX51" s="833"/>
      <c r="DY51" s="833"/>
      <c r="DZ51" s="833"/>
      <c r="EA51" s="833"/>
      <c r="EB51" s="834"/>
      <c r="EC51" s="832"/>
      <c r="ED51" s="833"/>
      <c r="EE51" s="833"/>
      <c r="EF51" s="833"/>
      <c r="EG51" s="833"/>
      <c r="EH51" s="833"/>
      <c r="EI51" s="833"/>
      <c r="EJ51" s="833"/>
      <c r="EK51" s="833"/>
      <c r="EL51" s="834"/>
      <c r="EM51" s="832"/>
      <c r="EN51" s="833"/>
      <c r="EO51" s="833"/>
      <c r="EP51" s="833"/>
      <c r="EQ51" s="833"/>
      <c r="ER51" s="833"/>
      <c r="ES51" s="833"/>
      <c r="ET51" s="833"/>
      <c r="EU51" s="833"/>
      <c r="EV51" s="834"/>
    </row>
    <row r="52" spans="3:152" ht="32.1" customHeight="1">
      <c r="C52" s="832"/>
      <c r="D52" s="833"/>
      <c r="E52" s="833"/>
      <c r="F52" s="833"/>
      <c r="G52" s="833"/>
      <c r="H52" s="833"/>
      <c r="I52" s="833"/>
      <c r="J52" s="833"/>
      <c r="K52" s="833"/>
      <c r="L52" s="834"/>
      <c r="M52" s="832"/>
      <c r="N52" s="833"/>
      <c r="O52" s="833"/>
      <c r="P52" s="833"/>
      <c r="Q52" s="833"/>
      <c r="R52" s="833"/>
      <c r="S52" s="833"/>
      <c r="T52" s="833"/>
      <c r="U52" s="833"/>
      <c r="V52" s="834"/>
      <c r="W52" s="832"/>
      <c r="X52" s="833"/>
      <c r="Y52" s="833"/>
      <c r="Z52" s="833"/>
      <c r="AA52" s="833"/>
      <c r="AB52" s="833"/>
      <c r="AC52" s="833"/>
      <c r="AD52" s="833"/>
      <c r="AE52" s="833"/>
      <c r="AF52" s="834"/>
      <c r="AG52" s="832"/>
      <c r="AH52" s="833"/>
      <c r="AI52" s="833"/>
      <c r="AJ52" s="833"/>
      <c r="AK52" s="833"/>
      <c r="AL52" s="833"/>
      <c r="AM52" s="833"/>
      <c r="AN52" s="833"/>
      <c r="AO52" s="833"/>
      <c r="AP52" s="834"/>
      <c r="AQ52" s="832"/>
      <c r="AR52" s="833"/>
      <c r="AS52" s="833"/>
      <c r="AT52" s="833"/>
      <c r="AU52" s="833"/>
      <c r="AV52" s="833"/>
      <c r="AW52" s="833"/>
      <c r="AX52" s="833"/>
      <c r="AY52" s="833"/>
      <c r="AZ52" s="834"/>
      <c r="BA52" s="832"/>
      <c r="BB52" s="833"/>
      <c r="BC52" s="833"/>
      <c r="BD52" s="833"/>
      <c r="BE52" s="833"/>
      <c r="BF52" s="833"/>
      <c r="BG52" s="833"/>
      <c r="BH52" s="833"/>
      <c r="BI52" s="833"/>
      <c r="BJ52" s="834"/>
      <c r="BK52" s="832"/>
      <c r="BL52" s="833"/>
      <c r="BM52" s="833"/>
      <c r="BN52" s="833"/>
      <c r="BO52" s="833"/>
      <c r="BP52" s="833"/>
      <c r="BQ52" s="833"/>
      <c r="BR52" s="833"/>
      <c r="BS52" s="833"/>
      <c r="BT52" s="834"/>
      <c r="BU52" s="832"/>
      <c r="BV52" s="833"/>
      <c r="BW52" s="833"/>
      <c r="BX52" s="833"/>
      <c r="BY52" s="833"/>
      <c r="BZ52" s="833"/>
      <c r="CA52" s="833"/>
      <c r="CB52" s="833"/>
      <c r="CC52" s="833"/>
      <c r="CD52" s="834"/>
      <c r="CE52" s="832"/>
      <c r="CF52" s="833"/>
      <c r="CG52" s="833"/>
      <c r="CH52" s="833"/>
      <c r="CI52" s="833"/>
      <c r="CJ52" s="833"/>
      <c r="CK52" s="833"/>
      <c r="CL52" s="833"/>
      <c r="CM52" s="833"/>
      <c r="CN52" s="834"/>
      <c r="CO52" s="832"/>
      <c r="CP52" s="833"/>
      <c r="CQ52" s="833"/>
      <c r="CR52" s="833"/>
      <c r="CS52" s="833"/>
      <c r="CT52" s="833"/>
      <c r="CU52" s="833"/>
      <c r="CV52" s="833"/>
      <c r="CW52" s="833"/>
      <c r="CX52" s="834"/>
      <c r="CY52" s="832"/>
      <c r="CZ52" s="833"/>
      <c r="DA52" s="833"/>
      <c r="DB52" s="833"/>
      <c r="DC52" s="833"/>
      <c r="DD52" s="833"/>
      <c r="DE52" s="833"/>
      <c r="DF52" s="833"/>
      <c r="DG52" s="833"/>
      <c r="DH52" s="834"/>
      <c r="DI52" s="832"/>
      <c r="DJ52" s="833"/>
      <c r="DK52" s="833"/>
      <c r="DL52" s="833"/>
      <c r="DM52" s="833"/>
      <c r="DN52" s="833"/>
      <c r="DO52" s="833"/>
      <c r="DP52" s="833"/>
      <c r="DQ52" s="833"/>
      <c r="DR52" s="834"/>
      <c r="DS52" s="832"/>
      <c r="DT52" s="833"/>
      <c r="DU52" s="833"/>
      <c r="DV52" s="833"/>
      <c r="DW52" s="833"/>
      <c r="DX52" s="833"/>
      <c r="DY52" s="833"/>
      <c r="DZ52" s="833"/>
      <c r="EA52" s="833"/>
      <c r="EB52" s="834"/>
      <c r="EC52" s="832"/>
      <c r="ED52" s="833"/>
      <c r="EE52" s="833"/>
      <c r="EF52" s="833"/>
      <c r="EG52" s="833"/>
      <c r="EH52" s="833"/>
      <c r="EI52" s="833"/>
      <c r="EJ52" s="833"/>
      <c r="EK52" s="833"/>
      <c r="EL52" s="834"/>
      <c r="EM52" s="832"/>
      <c r="EN52" s="833"/>
      <c r="EO52" s="833"/>
      <c r="EP52" s="833"/>
      <c r="EQ52" s="833"/>
      <c r="ER52" s="833"/>
      <c r="ES52" s="833"/>
      <c r="ET52" s="833"/>
      <c r="EU52" s="833"/>
      <c r="EV52" s="834"/>
    </row>
    <row r="53" spans="3:152" ht="32.1" customHeight="1" thickBot="1">
      <c r="C53" s="835"/>
      <c r="D53" s="836"/>
      <c r="E53" s="836"/>
      <c r="F53" s="836"/>
      <c r="G53" s="836"/>
      <c r="H53" s="836"/>
      <c r="I53" s="836"/>
      <c r="J53" s="836"/>
      <c r="K53" s="836"/>
      <c r="L53" s="837"/>
      <c r="M53" s="835"/>
      <c r="N53" s="836"/>
      <c r="O53" s="836"/>
      <c r="P53" s="836"/>
      <c r="Q53" s="836"/>
      <c r="R53" s="836"/>
      <c r="S53" s="836"/>
      <c r="T53" s="836"/>
      <c r="U53" s="836"/>
      <c r="V53" s="837"/>
      <c r="W53" s="835"/>
      <c r="X53" s="836"/>
      <c r="Y53" s="836"/>
      <c r="Z53" s="836"/>
      <c r="AA53" s="836"/>
      <c r="AB53" s="836"/>
      <c r="AC53" s="836"/>
      <c r="AD53" s="836"/>
      <c r="AE53" s="836"/>
      <c r="AF53" s="837"/>
      <c r="AG53" s="835"/>
      <c r="AH53" s="836"/>
      <c r="AI53" s="836"/>
      <c r="AJ53" s="836"/>
      <c r="AK53" s="836"/>
      <c r="AL53" s="836"/>
      <c r="AM53" s="836"/>
      <c r="AN53" s="836"/>
      <c r="AO53" s="836"/>
      <c r="AP53" s="837"/>
      <c r="AQ53" s="835"/>
      <c r="AR53" s="836"/>
      <c r="AS53" s="836"/>
      <c r="AT53" s="836"/>
      <c r="AU53" s="836"/>
      <c r="AV53" s="836"/>
      <c r="AW53" s="836"/>
      <c r="AX53" s="836"/>
      <c r="AY53" s="836"/>
      <c r="AZ53" s="837"/>
      <c r="BA53" s="835"/>
      <c r="BB53" s="836"/>
      <c r="BC53" s="836"/>
      <c r="BD53" s="836"/>
      <c r="BE53" s="836"/>
      <c r="BF53" s="836"/>
      <c r="BG53" s="836"/>
      <c r="BH53" s="836"/>
      <c r="BI53" s="836"/>
      <c r="BJ53" s="837"/>
      <c r="BK53" s="835"/>
      <c r="BL53" s="836"/>
      <c r="BM53" s="836"/>
      <c r="BN53" s="836"/>
      <c r="BO53" s="836"/>
      <c r="BP53" s="836"/>
      <c r="BQ53" s="836"/>
      <c r="BR53" s="836"/>
      <c r="BS53" s="836"/>
      <c r="BT53" s="837"/>
      <c r="BU53" s="835"/>
      <c r="BV53" s="836"/>
      <c r="BW53" s="836"/>
      <c r="BX53" s="836"/>
      <c r="BY53" s="836"/>
      <c r="BZ53" s="836"/>
      <c r="CA53" s="836"/>
      <c r="CB53" s="836"/>
      <c r="CC53" s="836"/>
      <c r="CD53" s="837"/>
      <c r="CE53" s="835"/>
      <c r="CF53" s="836"/>
      <c r="CG53" s="836"/>
      <c r="CH53" s="836"/>
      <c r="CI53" s="836"/>
      <c r="CJ53" s="836"/>
      <c r="CK53" s="836"/>
      <c r="CL53" s="836"/>
      <c r="CM53" s="836"/>
      <c r="CN53" s="837"/>
      <c r="CO53" s="835"/>
      <c r="CP53" s="836"/>
      <c r="CQ53" s="836"/>
      <c r="CR53" s="836"/>
      <c r="CS53" s="836"/>
      <c r="CT53" s="836"/>
      <c r="CU53" s="836"/>
      <c r="CV53" s="836"/>
      <c r="CW53" s="836"/>
      <c r="CX53" s="837"/>
      <c r="CY53" s="835"/>
      <c r="CZ53" s="836"/>
      <c r="DA53" s="836"/>
      <c r="DB53" s="836"/>
      <c r="DC53" s="836"/>
      <c r="DD53" s="836"/>
      <c r="DE53" s="836"/>
      <c r="DF53" s="836"/>
      <c r="DG53" s="836"/>
      <c r="DH53" s="837"/>
      <c r="DI53" s="835"/>
      <c r="DJ53" s="836"/>
      <c r="DK53" s="836"/>
      <c r="DL53" s="836"/>
      <c r="DM53" s="836"/>
      <c r="DN53" s="836"/>
      <c r="DO53" s="836"/>
      <c r="DP53" s="836"/>
      <c r="DQ53" s="836"/>
      <c r="DR53" s="837"/>
      <c r="DS53" s="835"/>
      <c r="DT53" s="836"/>
      <c r="DU53" s="836"/>
      <c r="DV53" s="836"/>
      <c r="DW53" s="836"/>
      <c r="DX53" s="836"/>
      <c r="DY53" s="836"/>
      <c r="DZ53" s="836"/>
      <c r="EA53" s="836"/>
      <c r="EB53" s="837"/>
      <c r="EC53" s="835"/>
      <c r="ED53" s="836"/>
      <c r="EE53" s="836"/>
      <c r="EF53" s="836"/>
      <c r="EG53" s="836"/>
      <c r="EH53" s="836"/>
      <c r="EI53" s="836"/>
      <c r="EJ53" s="836"/>
      <c r="EK53" s="836"/>
      <c r="EL53" s="837"/>
      <c r="EM53" s="835"/>
      <c r="EN53" s="836"/>
      <c r="EO53" s="836"/>
      <c r="EP53" s="836"/>
      <c r="EQ53" s="836"/>
      <c r="ER53" s="836"/>
      <c r="ES53" s="836"/>
      <c r="ET53" s="836"/>
      <c r="EU53" s="836"/>
      <c r="EV53" s="837"/>
    </row>
  </sheetData>
  <sheetProtection sheet="1" objects="1" scenarios="1"/>
  <customSheetViews>
    <customSheetView guid="{801CCF84-17C4-4B0D-9367-AFC96EC2FF57}" showPageBreaks="1" printArea="1">
      <pane xSplit="2" ySplit="11" topLeftCell="C12" activePane="bottomRight" state="frozen"/>
      <selection pane="bottomRight" activeCell="C5" sqref="C5:L5"/>
      <rowBreaks count="1" manualBreakCount="1">
        <brk id="42" max="156" man="1"/>
      </rowBreaks>
      <colBreaks count="7" manualBreakCount="7">
        <brk id="22" max="1048575" man="1"/>
        <brk id="42" max="1048575" man="1"/>
        <brk id="62" max="1048575" man="1"/>
        <brk id="82" max="1048575" man="1"/>
        <brk id="102" max="1048575" man="1"/>
        <brk id="122" max="1048575" man="1"/>
        <brk id="142" max="65" man="1"/>
      </colBreaks>
      <pageMargins left="0.2" right="0.2" top="0.3" bottom="0.25" header="0.25" footer="0"/>
      <printOptions horizontalCentered="1"/>
      <pageSetup paperSize="5" scale="73" orientation="landscape" r:id="rId1"/>
      <headerFooter alignWithMargins="0">
        <oddFooter>&amp;L&amp;8&amp;K000000NC SAPTBG CASAWORKS For Families Residential Initiative Individual Specific Monitoring&amp;R&amp;8&amp;K000000&amp;P</oddFooter>
      </headerFooter>
    </customSheetView>
  </customSheetViews>
  <mergeCells count="115">
    <mergeCell ref="DS44:EB44"/>
    <mergeCell ref="DS45:EB53"/>
    <mergeCell ref="EC44:EL44"/>
    <mergeCell ref="EC45:EL53"/>
    <mergeCell ref="EM44:EV44"/>
    <mergeCell ref="EM45:EV53"/>
    <mergeCell ref="CO44:CX44"/>
    <mergeCell ref="CO45:CX53"/>
    <mergeCell ref="CY44:DH44"/>
    <mergeCell ref="CY45:DH53"/>
    <mergeCell ref="DI44:DR44"/>
    <mergeCell ref="DI45:DR53"/>
    <mergeCell ref="BK44:BT44"/>
    <mergeCell ref="BK45:BT53"/>
    <mergeCell ref="BU44:CD44"/>
    <mergeCell ref="BU45:CD53"/>
    <mergeCell ref="CE44:CN44"/>
    <mergeCell ref="CE45:CN53"/>
    <mergeCell ref="AG44:AP44"/>
    <mergeCell ref="AG45:AP53"/>
    <mergeCell ref="AQ44:AZ44"/>
    <mergeCell ref="AQ45:AZ53"/>
    <mergeCell ref="BA44:BJ44"/>
    <mergeCell ref="BA45:BJ53"/>
    <mergeCell ref="C7:L7"/>
    <mergeCell ref="M7:V7"/>
    <mergeCell ref="W7:AF7"/>
    <mergeCell ref="AG7:AP7"/>
    <mergeCell ref="AQ7:AZ7"/>
    <mergeCell ref="C44:L44"/>
    <mergeCell ref="C45:L53"/>
    <mergeCell ref="M44:V44"/>
    <mergeCell ref="M45:V53"/>
    <mergeCell ref="W44:AF44"/>
    <mergeCell ref="W45:AF53"/>
    <mergeCell ref="EC6:EL6"/>
    <mergeCell ref="EM6:EV6"/>
    <mergeCell ref="BA6:BJ6"/>
    <mergeCell ref="BK6:BT6"/>
    <mergeCell ref="BU6:CD6"/>
    <mergeCell ref="CE6:CN6"/>
    <mergeCell ref="CO6:CX6"/>
    <mergeCell ref="EC7:EL7"/>
    <mergeCell ref="EM7:EV7"/>
    <mergeCell ref="BA7:BJ7"/>
    <mergeCell ref="BK7:BT7"/>
    <mergeCell ref="BU7:CD7"/>
    <mergeCell ref="CE7:CN7"/>
    <mergeCell ref="CO7:CX7"/>
    <mergeCell ref="CY7:DH7"/>
    <mergeCell ref="DI7:DR7"/>
    <mergeCell ref="DS7:EB7"/>
    <mergeCell ref="DS4:EB4"/>
    <mergeCell ref="EC2:EL2"/>
    <mergeCell ref="EC4:EL4"/>
    <mergeCell ref="C2:L2"/>
    <mergeCell ref="C4:L4"/>
    <mergeCell ref="M2:V2"/>
    <mergeCell ref="M4:V4"/>
    <mergeCell ref="W2:AF2"/>
    <mergeCell ref="W4:AF4"/>
    <mergeCell ref="AG2:AP2"/>
    <mergeCell ref="AG4:AP4"/>
    <mergeCell ref="AQ2:AZ2"/>
    <mergeCell ref="AQ4:AZ4"/>
    <mergeCell ref="W3:AF3"/>
    <mergeCell ref="AQ3:AZ3"/>
    <mergeCell ref="EM2:EV2"/>
    <mergeCell ref="EM4:EV4"/>
    <mergeCell ref="CY2:DH2"/>
    <mergeCell ref="CY4:DH4"/>
    <mergeCell ref="BA2:BJ2"/>
    <mergeCell ref="BA4:BJ4"/>
    <mergeCell ref="BK2:BT2"/>
    <mergeCell ref="BK4:BT4"/>
    <mergeCell ref="BU2:CD2"/>
    <mergeCell ref="BU4:CD4"/>
    <mergeCell ref="CO3:CX3"/>
    <mergeCell ref="DI2:DR2"/>
    <mergeCell ref="DI4:DR4"/>
    <mergeCell ref="CE2:CN2"/>
    <mergeCell ref="CE4:CN4"/>
    <mergeCell ref="CO2:CX2"/>
    <mergeCell ref="CO4:CX4"/>
    <mergeCell ref="DI3:DR3"/>
    <mergeCell ref="EC3:EL3"/>
    <mergeCell ref="EM3:EV3"/>
    <mergeCell ref="BA3:BJ3"/>
    <mergeCell ref="BK3:BT3"/>
    <mergeCell ref="BU3:CD3"/>
    <mergeCell ref="DS2:EB2"/>
    <mergeCell ref="EM5:EV5"/>
    <mergeCell ref="A43:FA43"/>
    <mergeCell ref="C5:L5"/>
    <mergeCell ref="M5:V5"/>
    <mergeCell ref="W5:AF5"/>
    <mergeCell ref="AG5:AP5"/>
    <mergeCell ref="AQ5:AZ5"/>
    <mergeCell ref="BA5:BJ5"/>
    <mergeCell ref="BK5:BT5"/>
    <mergeCell ref="BU5:CD5"/>
    <mergeCell ref="CO5:CX5"/>
    <mergeCell ref="CY5:DH5"/>
    <mergeCell ref="DI5:DR5"/>
    <mergeCell ref="DS5:EB5"/>
    <mergeCell ref="C6:L6"/>
    <mergeCell ref="M6:V6"/>
    <mergeCell ref="W6:AF6"/>
    <mergeCell ref="AG6:AP6"/>
    <mergeCell ref="AQ6:AZ6"/>
    <mergeCell ref="EC5:EL5"/>
    <mergeCell ref="CE5:CN5"/>
    <mergeCell ref="CY6:DH6"/>
    <mergeCell ref="DI6:DR6"/>
    <mergeCell ref="DS6:EB6"/>
  </mergeCells>
  <conditionalFormatting sqref="C12:C19 E12:L19">
    <cfRule type="cellIs" dxfId="3419" priority="799" stopIfTrue="1" operator="equal">
      <formula>"Not Met"</formula>
    </cfRule>
  </conditionalFormatting>
  <conditionalFormatting sqref="E12:L35 C12:C35">
    <cfRule type="cellIs" dxfId="3418" priority="800" stopIfTrue="1" operator="equal">
      <formula>"N/A"</formula>
    </cfRule>
  </conditionalFormatting>
  <conditionalFormatting sqref="C30 E30:L30">
    <cfRule type="cellIs" dxfId="3417" priority="788" stopIfTrue="1" operator="equal">
      <formula>"Not Met"</formula>
    </cfRule>
  </conditionalFormatting>
  <conditionalFormatting sqref="C30 E30:L30 O30:V30">
    <cfRule type="expression" dxfId="3416" priority="787" stopIfTrue="1">
      <formula>AND(C$12&lt;&gt;"",C30="")</formula>
    </cfRule>
  </conditionalFormatting>
  <conditionalFormatting sqref="C30 E30:L30">
    <cfRule type="cellIs" dxfId="3415" priority="789" stopIfTrue="1" operator="equal">
      <formula>"N/A"</formula>
    </cfRule>
  </conditionalFormatting>
  <conditionalFormatting sqref="B19">
    <cfRule type="cellIs" dxfId="3414" priority="614" operator="equal">
      <formula>"MET"</formula>
    </cfRule>
    <cfRule type="cellIs" dxfId="3413" priority="615" operator="equal">
      <formula>"NO"</formula>
    </cfRule>
  </conditionalFormatting>
  <conditionalFormatting sqref="B30">
    <cfRule type="cellIs" dxfId="3412" priority="612" operator="equal">
      <formula>"MET"</formula>
    </cfRule>
    <cfRule type="cellIs" dxfId="3411" priority="613" operator="equal">
      <formula>"NO"</formula>
    </cfRule>
  </conditionalFormatting>
  <conditionalFormatting sqref="C12:C19 C30">
    <cfRule type="expression" dxfId="3410" priority="610">
      <formula>AND(C12&lt;&gt;"Met",C12&lt;&gt;"Not Met",C12&lt;&gt;"N/A",COUNTIF($C$12:$C$35,"=Yes")+COUNTIF($C$12:$C$35,"=No")+COUNTIF($C$12:$C$35,"=N/A")+COUNTIF($C$12:$C$35,"=Met")+COUNTIF($C$12:$C$35,"=Not Met")&gt;0)</formula>
    </cfRule>
  </conditionalFormatting>
  <conditionalFormatting sqref="C1:L5 C36:L43 E12:L35 C8:L11 C7 C12:C35 C54:L1048576">
    <cfRule type="cellIs" dxfId="3409" priority="608" operator="equal">
      <formula>"NO"</formula>
    </cfRule>
    <cfRule type="cellIs" dxfId="3408" priority="609" operator="equal">
      <formula>"MET"</formula>
    </cfRule>
  </conditionalFormatting>
  <conditionalFormatting sqref="D12:D19">
    <cfRule type="cellIs" dxfId="3407" priority="595" stopIfTrue="1" operator="equal">
      <formula>"Not Met"</formula>
    </cfRule>
  </conditionalFormatting>
  <conditionalFormatting sqref="D12:D35">
    <cfRule type="cellIs" dxfId="3406" priority="596" stopIfTrue="1" operator="equal">
      <formula>"N/A"</formula>
    </cfRule>
  </conditionalFormatting>
  <conditionalFormatting sqref="D30">
    <cfRule type="cellIs" dxfId="3405" priority="593" stopIfTrue="1" operator="equal">
      <formula>"Not Met"</formula>
    </cfRule>
  </conditionalFormatting>
  <conditionalFormatting sqref="D30">
    <cfRule type="expression" dxfId="3404" priority="592" stopIfTrue="1">
      <formula>AND(D$12&lt;&gt;"",D30="")</formula>
    </cfRule>
  </conditionalFormatting>
  <conditionalFormatting sqref="D30">
    <cfRule type="cellIs" dxfId="3403" priority="594" stopIfTrue="1" operator="equal">
      <formula>"N/A"</formula>
    </cfRule>
  </conditionalFormatting>
  <conditionalFormatting sqref="D12:D19 D30">
    <cfRule type="expression" dxfId="3402" priority="591">
      <formula>AND(D12&lt;&gt;"Met",D12&lt;&gt;"Not Met",D12&lt;&gt;"N/A",COUNTIF($D$12:$D$35,"=Yes")+COUNTIF($D$12:$D$35,"=No")+COUNTIF($D$12:$D$35,"=N/A")+COUNTIF($D$12:$D$35,"=Met")+COUNTIF($D$12:$D$35,"=Not Met")&gt;0)</formula>
    </cfRule>
  </conditionalFormatting>
  <conditionalFormatting sqref="D12:D35">
    <cfRule type="cellIs" dxfId="3401" priority="589" operator="equal">
      <formula>"NO"</formula>
    </cfRule>
    <cfRule type="cellIs" dxfId="3400" priority="590" operator="equal">
      <formula>"MET"</formula>
    </cfRule>
  </conditionalFormatting>
  <conditionalFormatting sqref="E12:E19 E30">
    <cfRule type="expression" dxfId="3399" priority="588">
      <formula>AND(E12&lt;&gt;"Met",E12&lt;&gt;"Not Met",E12&lt;&gt;"N/A",COUNTIF($E$12:$E$35,"=Yes")+COUNTIF($E$12:$E$35,"=No")+COUNTIF($E$12:$E$35,"=N/A")+COUNTIF($E$12:$E$35,"=Met")+COUNTIF($E$12:$E$35,"=Not Met")&gt;0)</formula>
    </cfRule>
  </conditionalFormatting>
  <conditionalFormatting sqref="F12:F19 F30">
    <cfRule type="expression" dxfId="3398" priority="587">
      <formula>AND(F12&lt;&gt;"Met",F12&lt;&gt;"Not Met",F12&lt;&gt;"N/A",COUNTIF($F$12:$F$35,"=Yes")+COUNTIF($F$12:$F$35,"=No")+COUNTIF($F$12:$F$35,"=N/A")+COUNTIF($F$12:$F$35,"=Met")+COUNTIF($F$12:$F$35,"=Not Met")&gt;0)</formula>
    </cfRule>
  </conditionalFormatting>
  <conditionalFormatting sqref="G12:G19 G30">
    <cfRule type="expression" dxfId="3397" priority="586">
      <formula>AND(G12&lt;&gt;"Met",G12&lt;&gt;"Not Met",G12&lt;&gt;"N/A",COUNTIF($G$12:$G$35,"=Yes")+COUNTIF($G$12:$G$35,"=No")+COUNTIF($G$12:$G$35,"=N/A")+COUNTIF($G$12:$G$35,"=Met")+COUNTIF($G$12:$G$35,"=Not Met")&gt;0)</formula>
    </cfRule>
  </conditionalFormatting>
  <conditionalFormatting sqref="H12:H19 H30">
    <cfRule type="expression" dxfId="3396" priority="585">
      <formula>AND(H12&lt;&gt;"Met",H12&lt;&gt;"Not Met",H12&lt;&gt;"N/A",COUNTIF($H$12:$H$35,"=Yes")+COUNTIF($H$12:$H$35,"=No")+COUNTIF($H$12:$H$35,"=N/A")+COUNTIF($H$12:$H$35,"=Met")+COUNTIF($H$12:$H$35,"=Not Met")&gt;0)</formula>
    </cfRule>
  </conditionalFormatting>
  <conditionalFormatting sqref="I12:I19 I30">
    <cfRule type="expression" dxfId="3395" priority="584">
      <formula>AND(I12&lt;&gt;"Met",I12&lt;&gt;"Not Met",I12&lt;&gt;"N/A",COUNTIF($I$12:$I$35,"=Yes")+COUNTIF($I$12:$I$35,"=No")+COUNTIF($I$12:$I$35,"=N/A")+COUNTIF($I$12:$I$35,"=Met")+COUNTIF($I$12:$I$35,"=Not Met")&gt;0)</formula>
    </cfRule>
  </conditionalFormatting>
  <conditionalFormatting sqref="J12:J19 J30">
    <cfRule type="expression" dxfId="3394" priority="583">
      <formula>AND(J12&lt;&gt;"Met",J12&lt;&gt;"Not Met",J12&lt;&gt;"N/A",COUNTIF($J$12:$J$35,"=Yes")+COUNTIF($J$12:$J$35,"=No")+COUNTIF($J$12:$J$35,"=N/A")+COUNTIF($J$12:$J$35,"=Met")+COUNTIF($J$12:$J$35,"=Not Met")&gt;0)</formula>
    </cfRule>
  </conditionalFormatting>
  <conditionalFormatting sqref="K12:K19 K30">
    <cfRule type="expression" dxfId="3393" priority="582">
      <formula>AND(K12&lt;&gt;"Met",K12&lt;&gt;"Not Met",K12&lt;&gt;"N/A",COUNTIF($K$12:$K$35,"=Yes")+COUNTIF($K$12:$K$35,"=No")+COUNTIF($K$12:$K$35,"=N/A")+COUNTIF($K$12:$K$35,"=Met")+COUNTIF($K$12:$K$35,"=Not Met")&gt;0)</formula>
    </cfRule>
  </conditionalFormatting>
  <conditionalFormatting sqref="L12:L19 L30">
    <cfRule type="expression" dxfId="3392" priority="581">
      <formula>AND(L12&lt;&gt;"Met",L12&lt;&gt;"Not Met",L12&lt;&gt;"N/A",COUNTIF($L$12:$L$35,"=Yes")+COUNTIF($L$12:$L$35,"=No")+COUNTIF($L$12:$L$35,"=N/A")+COUNTIF($L$12:$L$35,"=Met")+COUNTIF($L$12:$L$35,"=Not Met")&gt;0)</formula>
    </cfRule>
  </conditionalFormatting>
  <conditionalFormatting sqref="M12:M19 O12:V19">
    <cfRule type="cellIs" dxfId="3391" priority="579" stopIfTrue="1" operator="equal">
      <formula>"Not Met"</formula>
    </cfRule>
  </conditionalFormatting>
  <conditionalFormatting sqref="M12:M35 O12:V35">
    <cfRule type="cellIs" dxfId="3390" priority="580" stopIfTrue="1" operator="equal">
      <formula>"N/A"</formula>
    </cfRule>
  </conditionalFormatting>
  <conditionalFormatting sqref="M30 O30:V30">
    <cfRule type="cellIs" dxfId="3389" priority="577" stopIfTrue="1" operator="equal">
      <formula>"Not Met"</formula>
    </cfRule>
  </conditionalFormatting>
  <conditionalFormatting sqref="M30">
    <cfRule type="expression" dxfId="3388" priority="576" stopIfTrue="1">
      <formula>AND(M$12&lt;&gt;"",M30="")</formula>
    </cfRule>
  </conditionalFormatting>
  <conditionalFormatting sqref="M30 O30:V30">
    <cfRule type="cellIs" dxfId="3387" priority="578" stopIfTrue="1" operator="equal">
      <formula>"N/A"</formula>
    </cfRule>
  </conditionalFormatting>
  <conditionalFormatting sqref="M12:M19 M30">
    <cfRule type="expression" dxfId="3386" priority="575">
      <formula>AND(M12&lt;&gt;"Met",M12&lt;&gt;"Not Met",M12&lt;&gt;"N/A",COUNTIF($M$12:$M$35,"=Yes")+COUNTIF($M$12:$M$35,"=No")+COUNTIF($M$12:$M$35,"=N/A")+COUNTIF($M$12:$M$35,"=Met")+COUNTIF($M$12:$M$35,"=Not Met")&gt;0)</formula>
    </cfRule>
  </conditionalFormatting>
  <conditionalFormatting sqref="M1:V5 M36:V43 M12:M35 O12:V35 M8:V11 M54:V1048576">
    <cfRule type="cellIs" dxfId="3385" priority="573" operator="equal">
      <formula>"NO"</formula>
    </cfRule>
    <cfRule type="cellIs" dxfId="3384" priority="574" operator="equal">
      <formula>"MET"</formula>
    </cfRule>
  </conditionalFormatting>
  <conditionalFormatting sqref="N12:N19">
    <cfRule type="cellIs" dxfId="3383" priority="571" stopIfTrue="1" operator="equal">
      <formula>"Not Met"</formula>
    </cfRule>
  </conditionalFormatting>
  <conditionalFormatting sqref="N12:N35">
    <cfRule type="cellIs" dxfId="3382" priority="572" stopIfTrue="1" operator="equal">
      <formula>"N/A"</formula>
    </cfRule>
  </conditionalFormatting>
  <conditionalFormatting sqref="N30">
    <cfRule type="cellIs" dxfId="3381" priority="569" stopIfTrue="1" operator="equal">
      <formula>"Not Met"</formula>
    </cfRule>
  </conditionalFormatting>
  <conditionalFormatting sqref="N30">
    <cfRule type="expression" dxfId="3380" priority="568" stopIfTrue="1">
      <formula>AND(N$12&lt;&gt;"",N30="")</formula>
    </cfRule>
  </conditionalFormatting>
  <conditionalFormatting sqref="N30">
    <cfRule type="cellIs" dxfId="3379" priority="570" stopIfTrue="1" operator="equal">
      <formula>"N/A"</formula>
    </cfRule>
  </conditionalFormatting>
  <conditionalFormatting sqref="N12:N19 N30">
    <cfRule type="expression" dxfId="3378" priority="567">
      <formula>AND(N12&lt;&gt;"Met",N12&lt;&gt;"Not Met",N12&lt;&gt;"N/A",COUNTIF($N$12:$N$35,"=Yes")+COUNTIF($N$12:$N$35,"=No")+COUNTIF($N$12:$N$35,"=N/A")+COUNTIF($N$12:$N$35,"=Met")+COUNTIF($N$12:$N$35,"=Not Met")&gt;0)</formula>
    </cfRule>
  </conditionalFormatting>
  <conditionalFormatting sqref="N12:N35">
    <cfRule type="cellIs" dxfId="3377" priority="565" operator="equal">
      <formula>"NO"</formula>
    </cfRule>
    <cfRule type="cellIs" dxfId="3376" priority="566" operator="equal">
      <formula>"MET"</formula>
    </cfRule>
  </conditionalFormatting>
  <conditionalFormatting sqref="O12:O19 O30">
    <cfRule type="expression" dxfId="3375" priority="564">
      <formula>AND(O12&lt;&gt;"Met",O12&lt;&gt;"Not Met",O12&lt;&gt;"N/A",COUNTIF($E$12:$E$35,"=Yes")+COUNTIF($O$12:$O$35,"=No")+COUNTIF($O$12:$O$35,"=N/A")+COUNTIF($O$12:$O$35,"=Met")+COUNTIF($O$12:$O$35,"=Not Met")&gt;0)</formula>
    </cfRule>
  </conditionalFormatting>
  <conditionalFormatting sqref="P12:P19 P30">
    <cfRule type="expression" dxfId="3374" priority="563">
      <formula>AND(P12&lt;&gt;"Met",P12&lt;&gt;"Not Met",P12&lt;&gt;"N/A",COUNTIF($P$12:$P$35,"=Yes")+COUNTIF($P$12:$P$35,"=No")+COUNTIF($P$12:$P$35,"=N/A")+COUNTIF($P$12:$P$35,"=Met")+COUNTIF($P$12:$P$35,"=Not Met")&gt;0)</formula>
    </cfRule>
  </conditionalFormatting>
  <conditionalFormatting sqref="Q12:Q19 Q30">
    <cfRule type="expression" dxfId="3373" priority="562">
      <formula>AND(Q12&lt;&gt;"Met",Q12&lt;&gt;"Not Met",Q12&lt;&gt;"N/A",COUNTIF($Q$12:$Q$35,"=Yes")+COUNTIF($Q$12:$Q$35,"=No")+COUNTIF($Q$12:$Q$35,"=N/A")+COUNTIF($Q$12:$Q$35,"=Met")+COUNTIF($Q$12:$Q$35,"=Not Met")&gt;0)</formula>
    </cfRule>
  </conditionalFormatting>
  <conditionalFormatting sqref="R12:R19 R30">
    <cfRule type="expression" dxfId="3372" priority="561">
      <formula>AND(R12&lt;&gt;"Met",R12&lt;&gt;"Not Met",R12&lt;&gt;"N/A",COUNTIF($R$12:$R$35,"=Yes")+COUNTIF($R$12:$R$35,"=No")+COUNTIF($H$12:$H$35,"=N/A")+COUNTIF($R$12:$R$35,"=Met")+COUNTIF($R$12:$R$35,"=Not Met")&gt;0)</formula>
    </cfRule>
  </conditionalFormatting>
  <conditionalFormatting sqref="S12:S19 S30">
    <cfRule type="expression" dxfId="3371" priority="560">
      <formula>AND(S12&lt;&gt;"Met",S12&lt;&gt;"Not Met",S12&lt;&gt;"N/A",COUNTIF($S$12:$S$35,"=Yes")+COUNTIF($S$12:$S$35,"=No")+COUNTIF($S$12:$S$35,"=N/A")+COUNTIF($S$12:$S$35,"=Met")+COUNTIF($S$12:$S$35,"=Not Met")&gt;0)</formula>
    </cfRule>
  </conditionalFormatting>
  <conditionalFormatting sqref="T12:T19 T30">
    <cfRule type="expression" dxfId="3370" priority="559">
      <formula>AND(T12&lt;&gt;"Met",T12&lt;&gt;"Not Met",T12&lt;&gt;"N/A",COUNTIF($T$12:$T$35,"=Yes")+COUNTIF($T$12:$T$35,"=No")+COUNTIF($T$12:$T$35,"=N/A")+COUNTIF($T$12:$T$35,"=Met")+COUNTIF($T$12:$T$35,"=Not Met")&gt;0)</formula>
    </cfRule>
  </conditionalFormatting>
  <conditionalFormatting sqref="U12:U19 U30">
    <cfRule type="expression" dxfId="3369" priority="558">
      <formula>AND(U12&lt;&gt;"Met",U12&lt;&gt;"Not Met",U12&lt;&gt;"N/A",COUNTIF($U$12:$U$35,"=Yes")+COUNTIF($U$12:$U$35,"=No")+COUNTIF($U$12:$U$35,"=N/A")+COUNTIF($U$12:$U$35,"=Met")+COUNTIF($U$12:$U$35,"=Not Met")&gt;0)</formula>
    </cfRule>
  </conditionalFormatting>
  <conditionalFormatting sqref="V12:V19 V30">
    <cfRule type="expression" dxfId="3368" priority="557">
      <formula>AND(V12&lt;&gt;"Met",V12&lt;&gt;"Not Met",V12&lt;&gt;"N/A",COUNTIF($V$12:$V$35,"=Yes")+COUNTIF($V$12:$V$35,"=No")+COUNTIF($V$12:$V$35,"=N/A")+COUNTIF($V$12:$V$35,"=Met")+COUNTIF($V$12:$V$35,"=Not Met")&gt;0)</formula>
    </cfRule>
  </conditionalFormatting>
  <conditionalFormatting sqref="W12:W19 X13:AC19 W30:AC30 AD12:AD19 AE13:AF19 AE30:AM30 AN12:AN19 AO30:AW30 AX12:AX19 AY30:BG30 BH12:BH19 BI30:BQ30 BR12:BR19 BS30:CA30 CB12:CB19 CC30:CK30 CL12:CL19 CM30:CU30 CV12:CV19 CW30:DE30 DF12:DF19 DG30:DO30 DP12:DP19 DQ30:DY30 DZ12:DZ19 EA30:EI30 EJ12:EJ19 EK30:ES30 ET12:ET19 EU30:EV30">
    <cfRule type="expression" dxfId="3367" priority="244">
      <formula>AND(W$12&lt;&gt;"",W12="")</formula>
    </cfRule>
  </conditionalFormatting>
  <conditionalFormatting sqref="X12">
    <cfRule type="expression" dxfId="3366" priority="243">
      <formula>AND(X$12&lt;&gt;"",X12="")</formula>
    </cfRule>
  </conditionalFormatting>
  <conditionalFormatting sqref="Y12">
    <cfRule type="expression" dxfId="3365" priority="242">
      <formula>AND(Y$12&lt;&gt;"",Y12="")</formula>
    </cfRule>
  </conditionalFormatting>
  <conditionalFormatting sqref="Z12">
    <cfRule type="expression" dxfId="3364" priority="241">
      <formula>AND(Z$12&lt;&gt;"",Z12="")</formula>
    </cfRule>
  </conditionalFormatting>
  <conditionalFormatting sqref="AA12">
    <cfRule type="expression" dxfId="3363" priority="240">
      <formula>AND(AA$12&lt;&gt;"",AA12="")</formula>
    </cfRule>
  </conditionalFormatting>
  <conditionalFormatting sqref="AB12">
    <cfRule type="expression" dxfId="3362" priority="239">
      <formula>AND(AB$12&lt;&gt;"",AB12="")</formula>
    </cfRule>
  </conditionalFormatting>
  <conditionalFormatting sqref="AC12">
    <cfRule type="expression" dxfId="3361" priority="238">
      <formula>AND(AC$12&lt;&gt;"",AC12="")</formula>
    </cfRule>
  </conditionalFormatting>
  <conditionalFormatting sqref="AD30">
    <cfRule type="expression" dxfId="3360" priority="237">
      <formula>AND(AD$12&lt;&gt;"",AD30="")</formula>
    </cfRule>
  </conditionalFormatting>
  <conditionalFormatting sqref="AE12">
    <cfRule type="expression" dxfId="3359" priority="236">
      <formula>AND(AE$12&lt;&gt;"",AE12="")</formula>
    </cfRule>
  </conditionalFormatting>
  <conditionalFormatting sqref="AF12">
    <cfRule type="expression" dxfId="3358" priority="235">
      <formula>AND(AF$12&lt;&gt;"",AF12="")</formula>
    </cfRule>
  </conditionalFormatting>
  <conditionalFormatting sqref="W1:AF2 W4:AF5 W3 W8:AF43 W54:AF1048576">
    <cfRule type="cellIs" dxfId="3357" priority="231" operator="equal">
      <formula>"N/A"</formula>
    </cfRule>
    <cfRule type="cellIs" dxfId="3356" priority="232" operator="equal">
      <formula>"NO"</formula>
    </cfRule>
    <cfRule type="cellIs" dxfId="3355" priority="233" operator="equal">
      <formula>"NOT MET"</formula>
    </cfRule>
    <cfRule type="cellIs" dxfId="3354" priority="234" operator="equal">
      <formula>"MET"</formula>
    </cfRule>
  </conditionalFormatting>
  <conditionalFormatting sqref="AG12:AG19">
    <cfRule type="expression" dxfId="3353" priority="230">
      <formula>AND(AG$12&lt;&gt;"",AG12="")</formula>
    </cfRule>
  </conditionalFormatting>
  <conditionalFormatting sqref="AH12:AH19">
    <cfRule type="expression" dxfId="3352" priority="229">
      <formula>AND(AH$12&lt;&gt;"",AH12="")</formula>
    </cfRule>
  </conditionalFormatting>
  <conditionalFormatting sqref="AI12:AI19">
    <cfRule type="expression" dxfId="3351" priority="228">
      <formula>AND(AI$12&lt;&gt;"",AI12="")</formula>
    </cfRule>
  </conditionalFormatting>
  <conditionalFormatting sqref="AJ12:AJ19">
    <cfRule type="expression" dxfId="3350" priority="227">
      <formula>AND(AJ$12&lt;&gt;"",AJ12="")</formula>
    </cfRule>
  </conditionalFormatting>
  <conditionalFormatting sqref="AK12:AK19">
    <cfRule type="expression" dxfId="3349" priority="226">
      <formula>AND(AK$12&lt;&gt;"",AK12="")</formula>
    </cfRule>
  </conditionalFormatting>
  <conditionalFormatting sqref="AL12:AL19">
    <cfRule type="expression" dxfId="3348" priority="225">
      <formula>AND(AL$12&lt;&gt;"",AL12="")</formula>
    </cfRule>
  </conditionalFormatting>
  <conditionalFormatting sqref="AM12:AM19">
    <cfRule type="expression" dxfId="3347" priority="224">
      <formula>AND(AM$12&lt;&gt;"",AM12="")</formula>
    </cfRule>
  </conditionalFormatting>
  <conditionalFormatting sqref="AN30">
    <cfRule type="expression" dxfId="3346" priority="223">
      <formula>AND(AN$12&lt;&gt;"",AN30="")</formula>
    </cfRule>
  </conditionalFormatting>
  <conditionalFormatting sqref="AO12:AO19">
    <cfRule type="expression" dxfId="3345" priority="222">
      <formula>AND(AO$12&lt;&gt;"",AO12="")</formula>
    </cfRule>
  </conditionalFormatting>
  <conditionalFormatting sqref="AP12:AP19">
    <cfRule type="expression" dxfId="3344" priority="221">
      <formula>AND(AP$12&lt;&gt;"",AP12="")</formula>
    </cfRule>
  </conditionalFormatting>
  <conditionalFormatting sqref="AG1:AP5 AG8:AP43 AG54:AP1048576">
    <cfRule type="cellIs" dxfId="3343" priority="217" operator="equal">
      <formula>"N/A"</formula>
    </cfRule>
    <cfRule type="cellIs" dxfId="3342" priority="218" operator="equal">
      <formula>"NO"</formula>
    </cfRule>
    <cfRule type="cellIs" dxfId="3341" priority="219" operator="equal">
      <formula>"NOT MET"</formula>
    </cfRule>
    <cfRule type="cellIs" dxfId="3340" priority="220" operator="equal">
      <formula>"MET"</formula>
    </cfRule>
  </conditionalFormatting>
  <conditionalFormatting sqref="AQ12:AQ19">
    <cfRule type="expression" dxfId="3339" priority="216">
      <formula>AND(AQ$12&lt;&gt;"",AQ12="")</formula>
    </cfRule>
  </conditionalFormatting>
  <conditionalFormatting sqref="AR12:AR19">
    <cfRule type="expression" dxfId="3338" priority="215">
      <formula>AND(AR$12&lt;&gt;"",AR12="")</formula>
    </cfRule>
  </conditionalFormatting>
  <conditionalFormatting sqref="AS12:AS19">
    <cfRule type="expression" dxfId="3337" priority="214">
      <formula>AND(AS$12&lt;&gt;"",AS12="")</formula>
    </cfRule>
  </conditionalFormatting>
  <conditionalFormatting sqref="AT12:AT19">
    <cfRule type="expression" dxfId="3336" priority="213">
      <formula>AND(AT$12&lt;&gt;"",AT12="")</formula>
    </cfRule>
  </conditionalFormatting>
  <conditionalFormatting sqref="AU12:AU19">
    <cfRule type="expression" dxfId="3335" priority="212">
      <formula>AND(AU$12&lt;&gt;"",AU12="")</formula>
    </cfRule>
  </conditionalFormatting>
  <conditionalFormatting sqref="AV12:AV19">
    <cfRule type="expression" dxfId="3334" priority="211">
      <formula>AND(AV$12&lt;&gt;"",AV12="")</formula>
    </cfRule>
  </conditionalFormatting>
  <conditionalFormatting sqref="AW12:AW19">
    <cfRule type="expression" dxfId="3333" priority="210">
      <formula>AND(AW$12&lt;&gt;"",AW12="")</formula>
    </cfRule>
  </conditionalFormatting>
  <conditionalFormatting sqref="AX30">
    <cfRule type="expression" dxfId="3332" priority="209">
      <formula>AND(AX$12&lt;&gt;"",AX30="")</formula>
    </cfRule>
  </conditionalFormatting>
  <conditionalFormatting sqref="AY12:AY19">
    <cfRule type="expression" dxfId="3331" priority="208">
      <formula>AND(AY$12&lt;&gt;"",AY12="")</formula>
    </cfRule>
  </conditionalFormatting>
  <conditionalFormatting sqref="AZ12:AZ19">
    <cfRule type="expression" dxfId="3330" priority="207">
      <formula>AND(AZ$12&lt;&gt;"",AZ12="")</formula>
    </cfRule>
  </conditionalFormatting>
  <conditionalFormatting sqref="AQ1:AZ2 AQ4:AZ5 AQ3 AQ8:AZ43 AQ54:AZ1048576">
    <cfRule type="cellIs" dxfId="3329" priority="203" operator="equal">
      <formula>"N/A"</formula>
    </cfRule>
    <cfRule type="cellIs" dxfId="3328" priority="204" operator="equal">
      <formula>"NO"</formula>
    </cfRule>
    <cfRule type="cellIs" dxfId="3327" priority="205" operator="equal">
      <formula>"NOT MET"</formula>
    </cfRule>
    <cfRule type="cellIs" dxfId="3326" priority="206" operator="equal">
      <formula>"MET"</formula>
    </cfRule>
  </conditionalFormatting>
  <conditionalFormatting sqref="BA12:BA19">
    <cfRule type="expression" dxfId="3325" priority="202">
      <formula>AND(BA$12&lt;&gt;"",BA12="")</formula>
    </cfRule>
  </conditionalFormatting>
  <conditionalFormatting sqref="BB12:BB19">
    <cfRule type="expression" dxfId="3324" priority="201">
      <formula>AND(BB$12&lt;&gt;"",BB12="")</formula>
    </cfRule>
  </conditionalFormatting>
  <conditionalFormatting sqref="BC12:BC19">
    <cfRule type="expression" dxfId="3323" priority="200">
      <formula>AND(BC$12&lt;&gt;"",BC12="")</formula>
    </cfRule>
  </conditionalFormatting>
  <conditionalFormatting sqref="BD12:BD19">
    <cfRule type="expression" dxfId="3322" priority="199">
      <formula>AND(BD$12&lt;&gt;"",BD12="")</formula>
    </cfRule>
  </conditionalFormatting>
  <conditionalFormatting sqref="BE12:BE19">
    <cfRule type="expression" dxfId="3321" priority="198">
      <formula>AND(BE$12&lt;&gt;"",BE12="")</formula>
    </cfRule>
  </conditionalFormatting>
  <conditionalFormatting sqref="BF12:BF19">
    <cfRule type="expression" dxfId="3320" priority="197">
      <formula>AND(BF$12&lt;&gt;"",BF12="")</formula>
    </cfRule>
  </conditionalFormatting>
  <conditionalFormatting sqref="BG12:BG19">
    <cfRule type="expression" dxfId="3319" priority="196">
      <formula>AND(BG$12&lt;&gt;"",BG12="")</formula>
    </cfRule>
  </conditionalFormatting>
  <conditionalFormatting sqref="BH30">
    <cfRule type="expression" dxfId="3318" priority="195">
      <formula>AND(BH$12&lt;&gt;"",BH30="")</formula>
    </cfRule>
  </conditionalFormatting>
  <conditionalFormatting sqref="BI12:BI19">
    <cfRule type="expression" dxfId="3317" priority="194">
      <formula>AND(BI$12&lt;&gt;"",BI12="")</formula>
    </cfRule>
  </conditionalFormatting>
  <conditionalFormatting sqref="BJ12:BJ19">
    <cfRule type="expression" dxfId="3316" priority="193">
      <formula>AND(BJ$12&lt;&gt;"",BJ12="")</formula>
    </cfRule>
  </conditionalFormatting>
  <conditionalFormatting sqref="BA1:BJ2 BA4:BJ5 BA8:BJ43 BA54:BJ1048576">
    <cfRule type="cellIs" dxfId="3315" priority="189" operator="equal">
      <formula>"N/A"</formula>
    </cfRule>
    <cfRule type="cellIs" dxfId="3314" priority="190" operator="equal">
      <formula>"NO"</formula>
    </cfRule>
    <cfRule type="cellIs" dxfId="3313" priority="191" operator="equal">
      <formula>"NOT MET"</formula>
    </cfRule>
    <cfRule type="cellIs" dxfId="3312" priority="192" operator="equal">
      <formula>"MET"</formula>
    </cfRule>
  </conditionalFormatting>
  <conditionalFormatting sqref="BK12:BK19">
    <cfRule type="expression" dxfId="3311" priority="188">
      <formula>AND(BK$12&lt;&gt;"",BK12="")</formula>
    </cfRule>
  </conditionalFormatting>
  <conditionalFormatting sqref="BL12:BL19">
    <cfRule type="expression" dxfId="3310" priority="187">
      <formula>AND(BL$12&lt;&gt;"",BL12="")</formula>
    </cfRule>
  </conditionalFormatting>
  <conditionalFormatting sqref="BM12:BM19">
    <cfRule type="expression" dxfId="3309" priority="186">
      <formula>AND(BM$12&lt;&gt;"",BM12="")</formula>
    </cfRule>
  </conditionalFormatting>
  <conditionalFormatting sqref="BN12:BN19">
    <cfRule type="expression" dxfId="3308" priority="185">
      <formula>AND(BN$12&lt;&gt;"",BN12="")</formula>
    </cfRule>
  </conditionalFormatting>
  <conditionalFormatting sqref="BO12:BO19">
    <cfRule type="expression" dxfId="3307" priority="184">
      <formula>AND(BO$12&lt;&gt;"",BO12="")</formula>
    </cfRule>
  </conditionalFormatting>
  <conditionalFormatting sqref="BP12:BP19">
    <cfRule type="expression" dxfId="3306" priority="183">
      <formula>AND(BP$12&lt;&gt;"",BP12="")</formula>
    </cfRule>
  </conditionalFormatting>
  <conditionalFormatting sqref="BQ12:BQ19">
    <cfRule type="expression" dxfId="3305" priority="182">
      <formula>AND(BQ$12&lt;&gt;"",BQ12="")</formula>
    </cfRule>
  </conditionalFormatting>
  <conditionalFormatting sqref="BR30">
    <cfRule type="expression" dxfId="3304" priority="181">
      <formula>AND(BR$12&lt;&gt;"",BR30="")</formula>
    </cfRule>
  </conditionalFormatting>
  <conditionalFormatting sqref="BS12:BS19">
    <cfRule type="expression" dxfId="3303" priority="180">
      <formula>AND(BS$12&lt;&gt;"",BS12="")</formula>
    </cfRule>
  </conditionalFormatting>
  <conditionalFormatting sqref="BT12:BT19">
    <cfRule type="expression" dxfId="3302" priority="179">
      <formula>AND(BT$12&lt;&gt;"",BT12="")</formula>
    </cfRule>
  </conditionalFormatting>
  <conditionalFormatting sqref="BK1:BT2 BK4:BT5 BK3 BK8:BT43 BK54:BT1048576">
    <cfRule type="cellIs" dxfId="3301" priority="175" operator="equal">
      <formula>"N/A"</formula>
    </cfRule>
    <cfRule type="cellIs" dxfId="3300" priority="176" operator="equal">
      <formula>"NO"</formula>
    </cfRule>
    <cfRule type="cellIs" dxfId="3299" priority="177" operator="equal">
      <formula>"NOT MET"</formula>
    </cfRule>
    <cfRule type="cellIs" dxfId="3298" priority="178" operator="equal">
      <formula>"MET"</formula>
    </cfRule>
  </conditionalFormatting>
  <conditionalFormatting sqref="BU12:BU19">
    <cfRule type="expression" dxfId="3297" priority="174">
      <formula>AND(BU$12&lt;&gt;"",BU12="")</formula>
    </cfRule>
  </conditionalFormatting>
  <conditionalFormatting sqref="BV12:BV19">
    <cfRule type="expression" dxfId="3296" priority="173">
      <formula>AND(BV$12&lt;&gt;"",BV12="")</formula>
    </cfRule>
  </conditionalFormatting>
  <conditionalFormatting sqref="BW12:BW19">
    <cfRule type="expression" dxfId="3295" priority="172">
      <formula>AND(BW$12&lt;&gt;"",BW12="")</formula>
    </cfRule>
  </conditionalFormatting>
  <conditionalFormatting sqref="BX12:BX19">
    <cfRule type="expression" dxfId="3294" priority="171">
      <formula>AND(BX$12&lt;&gt;"",BX12="")</formula>
    </cfRule>
  </conditionalFormatting>
  <conditionalFormatting sqref="BY12:BY19">
    <cfRule type="expression" dxfId="3293" priority="170">
      <formula>AND(BY$12&lt;&gt;"",BY12="")</formula>
    </cfRule>
  </conditionalFormatting>
  <conditionalFormatting sqref="BZ12:BZ19">
    <cfRule type="expression" dxfId="3292" priority="169">
      <formula>AND(BZ$12&lt;&gt;"",BZ12="")</formula>
    </cfRule>
  </conditionalFormatting>
  <conditionalFormatting sqref="CA12:CA19">
    <cfRule type="expression" dxfId="3291" priority="168">
      <formula>AND(CA$12&lt;&gt;"",CA12="")</formula>
    </cfRule>
  </conditionalFormatting>
  <conditionalFormatting sqref="CB30">
    <cfRule type="expression" dxfId="3290" priority="167">
      <formula>AND(CB$12&lt;&gt;"",CB30="")</formula>
    </cfRule>
  </conditionalFormatting>
  <conditionalFormatting sqref="CC12:CC19">
    <cfRule type="expression" dxfId="3289" priority="166">
      <formula>AND(CC$12&lt;&gt;"",CC12="")</formula>
    </cfRule>
  </conditionalFormatting>
  <conditionalFormatting sqref="CD12:CD19">
    <cfRule type="expression" dxfId="3288" priority="165">
      <formula>AND(CD$12&lt;&gt;"",CD12="")</formula>
    </cfRule>
  </conditionalFormatting>
  <conditionalFormatting sqref="BU1:CD2 BU4:CD5 BU3 BU8:CD43 BU54:CD1048576">
    <cfRule type="cellIs" dxfId="3287" priority="161" operator="equal">
      <formula>"N/A"</formula>
    </cfRule>
    <cfRule type="cellIs" dxfId="3286" priority="162" operator="equal">
      <formula>"NO"</formula>
    </cfRule>
    <cfRule type="cellIs" dxfId="3285" priority="163" operator="equal">
      <formula>"NOT MET"</formula>
    </cfRule>
    <cfRule type="cellIs" dxfId="3284" priority="164" operator="equal">
      <formula>"MET"</formula>
    </cfRule>
  </conditionalFormatting>
  <conditionalFormatting sqref="CE12:CE19">
    <cfRule type="expression" dxfId="3283" priority="160">
      <formula>AND(CE$12&lt;&gt;"",CE12="")</formula>
    </cfRule>
  </conditionalFormatting>
  <conditionalFormatting sqref="CF12:CF19">
    <cfRule type="expression" dxfId="3282" priority="159">
      <formula>AND(CF$12&lt;&gt;"",CF12="")</formula>
    </cfRule>
  </conditionalFormatting>
  <conditionalFormatting sqref="CG12:CG19">
    <cfRule type="expression" dxfId="3281" priority="158">
      <formula>AND(CG$12&lt;&gt;"",CG12="")</formula>
    </cfRule>
  </conditionalFormatting>
  <conditionalFormatting sqref="CH12:CH19">
    <cfRule type="expression" dxfId="3280" priority="157">
      <formula>AND(CH$12&lt;&gt;"",CH12="")</formula>
    </cfRule>
  </conditionalFormatting>
  <conditionalFormatting sqref="CI12:CI19">
    <cfRule type="expression" dxfId="3279" priority="156">
      <formula>AND(CI$12&lt;&gt;"",CI12="")</formula>
    </cfRule>
  </conditionalFormatting>
  <conditionalFormatting sqref="CJ12:CJ19">
    <cfRule type="expression" dxfId="3278" priority="155">
      <formula>AND(CJ$12&lt;&gt;"",CJ12="")</formula>
    </cfRule>
  </conditionalFormatting>
  <conditionalFormatting sqref="CK12:CK19">
    <cfRule type="expression" dxfId="3277" priority="154">
      <formula>AND(CK$12&lt;&gt;"",CK12="")</formula>
    </cfRule>
  </conditionalFormatting>
  <conditionalFormatting sqref="CL30">
    <cfRule type="expression" dxfId="3276" priority="153">
      <formula>AND(CL$12&lt;&gt;"",CL30="")</formula>
    </cfRule>
  </conditionalFormatting>
  <conditionalFormatting sqref="CM12:CM19">
    <cfRule type="expression" dxfId="3275" priority="152">
      <formula>AND(CM$12&lt;&gt;"",CM12="")</formula>
    </cfRule>
  </conditionalFormatting>
  <conditionalFormatting sqref="CN12:CN19">
    <cfRule type="expression" dxfId="3274" priority="151">
      <formula>AND(CN$12&lt;&gt;"",CN12="")</formula>
    </cfRule>
  </conditionalFormatting>
  <conditionalFormatting sqref="CE1:CN5 CE8:CN43 CE54:CN1048576">
    <cfRule type="cellIs" dxfId="3273" priority="147" operator="equal">
      <formula>"N/A"</formula>
    </cfRule>
    <cfRule type="cellIs" dxfId="3272" priority="148" operator="equal">
      <formula>"NO"</formula>
    </cfRule>
    <cfRule type="cellIs" dxfId="3271" priority="149" operator="equal">
      <formula>"NOT MET"</formula>
    </cfRule>
    <cfRule type="cellIs" dxfId="3270" priority="150" operator="equal">
      <formula>"MET"</formula>
    </cfRule>
  </conditionalFormatting>
  <conditionalFormatting sqref="CO12:CO19">
    <cfRule type="expression" dxfId="3269" priority="146">
      <formula>AND(CO$12&lt;&gt;"",CO12="")</formula>
    </cfRule>
  </conditionalFormatting>
  <conditionalFormatting sqref="CP12:CP19">
    <cfRule type="expression" dxfId="3268" priority="145">
      <formula>AND(CP$12&lt;&gt;"",CP12="")</formula>
    </cfRule>
  </conditionalFormatting>
  <conditionalFormatting sqref="CQ12:CQ19">
    <cfRule type="expression" dxfId="3267" priority="144">
      <formula>AND(CQ$12&lt;&gt;"",CQ12="")</formula>
    </cfRule>
  </conditionalFormatting>
  <conditionalFormatting sqref="CR12:CR19">
    <cfRule type="expression" dxfId="3266" priority="143">
      <formula>AND(CR$12&lt;&gt;"",CR12="")</formula>
    </cfRule>
  </conditionalFormatting>
  <conditionalFormatting sqref="CS12:CS19">
    <cfRule type="expression" dxfId="3265" priority="142">
      <formula>AND(CS$12&lt;&gt;"",CS12="")</formula>
    </cfRule>
  </conditionalFormatting>
  <conditionalFormatting sqref="CT12:CT19">
    <cfRule type="expression" dxfId="3264" priority="141">
      <formula>AND(CT$12&lt;&gt;"",CT12="")</formula>
    </cfRule>
  </conditionalFormatting>
  <conditionalFormatting sqref="CU12:CU19">
    <cfRule type="expression" dxfId="3263" priority="140">
      <formula>AND(CU$12&lt;&gt;"",CU12="")</formula>
    </cfRule>
  </conditionalFormatting>
  <conditionalFormatting sqref="CV30">
    <cfRule type="expression" dxfId="3262" priority="139">
      <formula>AND(CV$12&lt;&gt;"",CV30="")</formula>
    </cfRule>
  </conditionalFormatting>
  <conditionalFormatting sqref="CW12:CW19">
    <cfRule type="expression" dxfId="3261" priority="138">
      <formula>AND(CW$12&lt;&gt;"",CW12="")</formula>
    </cfRule>
  </conditionalFormatting>
  <conditionalFormatting sqref="CX12:CX19">
    <cfRule type="expression" dxfId="3260" priority="137">
      <formula>AND(CX$12&lt;&gt;"",CX12="")</formula>
    </cfRule>
  </conditionalFormatting>
  <conditionalFormatting sqref="CO1:CX2 CO4:CX5 CO3 CO8:CX43 CO54:CX1048576">
    <cfRule type="cellIs" dxfId="3259" priority="133" operator="equal">
      <formula>"N/A"</formula>
    </cfRule>
    <cfRule type="cellIs" dxfId="3258" priority="134" operator="equal">
      <formula>"NO"</formula>
    </cfRule>
    <cfRule type="cellIs" dxfId="3257" priority="135" operator="equal">
      <formula>"NOT MET"</formula>
    </cfRule>
    <cfRule type="cellIs" dxfId="3256" priority="136" operator="equal">
      <formula>"MET"</formula>
    </cfRule>
  </conditionalFormatting>
  <conditionalFormatting sqref="CY12:CY19">
    <cfRule type="expression" dxfId="3255" priority="132">
      <formula>AND(CY$12&lt;&gt;"",CY12="")</formula>
    </cfRule>
  </conditionalFormatting>
  <conditionalFormatting sqref="CZ12:CZ19">
    <cfRule type="expression" dxfId="3254" priority="131">
      <formula>AND(CZ$12&lt;&gt;"",CZ12="")</formula>
    </cfRule>
  </conditionalFormatting>
  <conditionalFormatting sqref="DA12:DA19">
    <cfRule type="expression" dxfId="3253" priority="130">
      <formula>AND(DA$12&lt;&gt;"",DA12="")</formula>
    </cfRule>
  </conditionalFormatting>
  <conditionalFormatting sqref="DB12:DB19">
    <cfRule type="expression" dxfId="3252" priority="129">
      <formula>AND(DB$12&lt;&gt;"",DB12="")</formula>
    </cfRule>
  </conditionalFormatting>
  <conditionalFormatting sqref="DC12:DC19">
    <cfRule type="expression" dxfId="3251" priority="128">
      <formula>AND(DC$12&lt;&gt;"",DC12="")</formula>
    </cfRule>
  </conditionalFormatting>
  <conditionalFormatting sqref="DD12:DD19">
    <cfRule type="expression" dxfId="3250" priority="127">
      <formula>AND(DD$12&lt;&gt;"",DD12="")</formula>
    </cfRule>
  </conditionalFormatting>
  <conditionalFormatting sqref="DE12:DE19">
    <cfRule type="expression" dxfId="3249" priority="126">
      <formula>AND(DE$12&lt;&gt;"",DE12="")</formula>
    </cfRule>
  </conditionalFormatting>
  <conditionalFormatting sqref="DF30">
    <cfRule type="expression" dxfId="3248" priority="125">
      <formula>AND(DF$12&lt;&gt;"",DF30="")</formula>
    </cfRule>
  </conditionalFormatting>
  <conditionalFormatting sqref="DG12:DG19">
    <cfRule type="expression" dxfId="3247" priority="124">
      <formula>AND(DG$12&lt;&gt;"",DG12="")</formula>
    </cfRule>
  </conditionalFormatting>
  <conditionalFormatting sqref="DH12:DH19">
    <cfRule type="expression" dxfId="3246" priority="123">
      <formula>AND(DH$12&lt;&gt;"",DH12="")</formula>
    </cfRule>
  </conditionalFormatting>
  <conditionalFormatting sqref="CY1:DH5 CY8:DH43 CY54:DH1048576">
    <cfRule type="cellIs" dxfId="3245" priority="119" operator="equal">
      <formula>"N/A"</formula>
    </cfRule>
    <cfRule type="cellIs" dxfId="3244" priority="120" operator="equal">
      <formula>"NO"</formula>
    </cfRule>
    <cfRule type="cellIs" dxfId="3243" priority="121" operator="equal">
      <formula>"NOT MET"</formula>
    </cfRule>
    <cfRule type="cellIs" dxfId="3242" priority="122" operator="equal">
      <formula>"MET"</formula>
    </cfRule>
  </conditionalFormatting>
  <conditionalFormatting sqref="DI12:DI19">
    <cfRule type="expression" dxfId="3241" priority="118">
      <formula>AND(DI$12&lt;&gt;"",DI12="")</formula>
    </cfRule>
  </conditionalFormatting>
  <conditionalFormatting sqref="DJ12:DJ19">
    <cfRule type="expression" dxfId="3240" priority="117">
      <formula>AND(DJ$12&lt;&gt;"",DJ12="")</formula>
    </cfRule>
  </conditionalFormatting>
  <conditionalFormatting sqref="DK12:DK19">
    <cfRule type="expression" dxfId="3239" priority="116">
      <formula>AND(DK$12&lt;&gt;"",DK12="")</formula>
    </cfRule>
  </conditionalFormatting>
  <conditionalFormatting sqref="DL12:DL19">
    <cfRule type="expression" dxfId="3238" priority="115">
      <formula>AND(DL$12&lt;&gt;"",DL12="")</formula>
    </cfRule>
  </conditionalFormatting>
  <conditionalFormatting sqref="DM12:DM19">
    <cfRule type="expression" dxfId="3237" priority="114">
      <formula>AND(DM$12&lt;&gt;"",DM12="")</formula>
    </cfRule>
  </conditionalFormatting>
  <conditionalFormatting sqref="DN12:DN19">
    <cfRule type="expression" dxfId="3236" priority="113">
      <formula>AND(DN$12&lt;&gt;"",DN12="")</formula>
    </cfRule>
  </conditionalFormatting>
  <conditionalFormatting sqref="DO12:DO19">
    <cfRule type="expression" dxfId="3235" priority="112">
      <formula>AND(DO$12&lt;&gt;"",DO12="")</formula>
    </cfRule>
  </conditionalFormatting>
  <conditionalFormatting sqref="DP30">
    <cfRule type="expression" dxfId="3234" priority="111">
      <formula>AND(DP$12&lt;&gt;"",DP30="")</formula>
    </cfRule>
  </conditionalFormatting>
  <conditionalFormatting sqref="DQ12:DQ19">
    <cfRule type="expression" dxfId="3233" priority="110">
      <formula>AND(DQ$12&lt;&gt;"",DQ12="")</formula>
    </cfRule>
  </conditionalFormatting>
  <conditionalFormatting sqref="DR12:DR19">
    <cfRule type="expression" dxfId="3232" priority="109">
      <formula>AND(DR$12&lt;&gt;"",DR12="")</formula>
    </cfRule>
  </conditionalFormatting>
  <conditionalFormatting sqref="DI1:DR2 DI4:DR5 DI3 DI8:DR43 DI54:DR1048576">
    <cfRule type="cellIs" dxfId="3231" priority="105" operator="equal">
      <formula>"N/A"</formula>
    </cfRule>
    <cfRule type="cellIs" dxfId="3230" priority="106" operator="equal">
      <formula>"NO"</formula>
    </cfRule>
    <cfRule type="cellIs" dxfId="3229" priority="107" operator="equal">
      <formula>"NOT MET"</formula>
    </cfRule>
    <cfRule type="cellIs" dxfId="3228" priority="108" operator="equal">
      <formula>"MET"</formula>
    </cfRule>
  </conditionalFormatting>
  <conditionalFormatting sqref="DS12:DS19">
    <cfRule type="expression" dxfId="3227" priority="104">
      <formula>AND(DS$12&lt;&gt;"",DS12="")</formula>
    </cfRule>
  </conditionalFormatting>
  <conditionalFormatting sqref="DT12:DT19">
    <cfRule type="expression" dxfId="3226" priority="103">
      <formula>AND(DT$12&lt;&gt;"",DT12="")</formula>
    </cfRule>
  </conditionalFormatting>
  <conditionalFormatting sqref="DU12:DU19">
    <cfRule type="expression" dxfId="3225" priority="102">
      <formula>AND(DU$12&lt;&gt;"",DU12="")</formula>
    </cfRule>
  </conditionalFormatting>
  <conditionalFormatting sqref="DV12:DV19">
    <cfRule type="expression" dxfId="3224" priority="101">
      <formula>AND(DV$12&lt;&gt;"",DV12="")</formula>
    </cfRule>
  </conditionalFormatting>
  <conditionalFormatting sqref="DW12:DW19">
    <cfRule type="expression" dxfId="3223" priority="100">
      <formula>AND(DW$12&lt;&gt;"",DW12="")</formula>
    </cfRule>
  </conditionalFormatting>
  <conditionalFormatting sqref="DX12:DX19">
    <cfRule type="expression" dxfId="3222" priority="99">
      <formula>AND(DX$12&lt;&gt;"",DX12="")</formula>
    </cfRule>
  </conditionalFormatting>
  <conditionalFormatting sqref="DY12:DY19">
    <cfRule type="expression" dxfId="3221" priority="98">
      <formula>AND(DY$12&lt;&gt;"",DY12="")</formula>
    </cfRule>
  </conditionalFormatting>
  <conditionalFormatting sqref="DZ30">
    <cfRule type="expression" dxfId="3220" priority="97">
      <formula>AND(DZ$12&lt;&gt;"",DZ30="")</formula>
    </cfRule>
  </conditionalFormatting>
  <conditionalFormatting sqref="EA12:EA19">
    <cfRule type="expression" dxfId="3219" priority="96">
      <formula>AND(EA$12&lt;&gt;"",EA12="")</formula>
    </cfRule>
  </conditionalFormatting>
  <conditionalFormatting sqref="EB12:EB19">
    <cfRule type="expression" dxfId="3218" priority="95">
      <formula>AND(EB$12&lt;&gt;"",EB12="")</formula>
    </cfRule>
  </conditionalFormatting>
  <conditionalFormatting sqref="DS1:EB5 DS8:EB43 DS54:EB1048576">
    <cfRule type="cellIs" dxfId="3217" priority="91" operator="equal">
      <formula>"N/A"</formula>
    </cfRule>
    <cfRule type="cellIs" dxfId="3216" priority="92" operator="equal">
      <formula>"NO"</formula>
    </cfRule>
    <cfRule type="cellIs" dxfId="3215" priority="93" operator="equal">
      <formula>"NOT MET"</formula>
    </cfRule>
    <cfRule type="cellIs" dxfId="3214" priority="94" operator="equal">
      <formula>"MET"</formula>
    </cfRule>
  </conditionalFormatting>
  <conditionalFormatting sqref="EC12:EC19">
    <cfRule type="expression" dxfId="3213" priority="90">
      <formula>AND(EC$12&lt;&gt;"",EC12="")</formula>
    </cfRule>
  </conditionalFormatting>
  <conditionalFormatting sqref="ED12:ED19">
    <cfRule type="expression" dxfId="3212" priority="89">
      <formula>AND(ED$12&lt;&gt;"",ED12="")</formula>
    </cfRule>
  </conditionalFormatting>
  <conditionalFormatting sqref="EE12:EE19">
    <cfRule type="expression" dxfId="3211" priority="88">
      <formula>AND(EE$12&lt;&gt;"",EE12="")</formula>
    </cfRule>
  </conditionalFormatting>
  <conditionalFormatting sqref="EF12:EF19">
    <cfRule type="expression" dxfId="3210" priority="87">
      <formula>AND(EF$12&lt;&gt;"",EF12="")</formula>
    </cfRule>
  </conditionalFormatting>
  <conditionalFormatting sqref="EG12:EG19">
    <cfRule type="expression" dxfId="3209" priority="86">
      <formula>AND(EG$12&lt;&gt;"",EG12="")</formula>
    </cfRule>
  </conditionalFormatting>
  <conditionalFormatting sqref="EH12:EH19">
    <cfRule type="expression" dxfId="3208" priority="85">
      <formula>AND(EH$12&lt;&gt;"",EH12="")</formula>
    </cfRule>
  </conditionalFormatting>
  <conditionalFormatting sqref="EI12:EI19">
    <cfRule type="expression" dxfId="3207" priority="84">
      <formula>AND(EI$12&lt;&gt;"",EI12="")</formula>
    </cfRule>
  </conditionalFormatting>
  <conditionalFormatting sqref="EJ30">
    <cfRule type="expression" dxfId="3206" priority="83">
      <formula>AND(EJ$12&lt;&gt;"",EJ30="")</formula>
    </cfRule>
  </conditionalFormatting>
  <conditionalFormatting sqref="EK12:EK19">
    <cfRule type="expression" dxfId="3205" priority="82">
      <formula>AND(EK$12&lt;&gt;"",EK12="")</formula>
    </cfRule>
  </conditionalFormatting>
  <conditionalFormatting sqref="EL12:EL19">
    <cfRule type="expression" dxfId="3204" priority="81">
      <formula>AND(EL$12&lt;&gt;"",EL12="")</formula>
    </cfRule>
  </conditionalFormatting>
  <conditionalFormatting sqref="EC1:EL2 EC4:EL5 EC3 EC8:EL43 EC54:EL1048576">
    <cfRule type="cellIs" dxfId="3203" priority="77" operator="equal">
      <formula>"N/A"</formula>
    </cfRule>
    <cfRule type="cellIs" dxfId="3202" priority="78" operator="equal">
      <formula>"NO"</formula>
    </cfRule>
    <cfRule type="cellIs" dxfId="3201" priority="79" operator="equal">
      <formula>"NOT MET"</formula>
    </cfRule>
    <cfRule type="cellIs" dxfId="3200" priority="80" operator="equal">
      <formula>"MET"</formula>
    </cfRule>
  </conditionalFormatting>
  <conditionalFormatting sqref="EM12:EM19">
    <cfRule type="expression" dxfId="3199" priority="76">
      <formula>AND(EM$12&lt;&gt;"",EM12="")</formula>
    </cfRule>
  </conditionalFormatting>
  <conditionalFormatting sqref="EN12:EN19">
    <cfRule type="expression" dxfId="3198" priority="75">
      <formula>AND(EN$12&lt;&gt;"",EN12="")</formula>
    </cfRule>
  </conditionalFormatting>
  <conditionalFormatting sqref="EO12:EO19">
    <cfRule type="expression" dxfId="3197" priority="74">
      <formula>AND(EO$12&lt;&gt;"",EO12="")</formula>
    </cfRule>
  </conditionalFormatting>
  <conditionalFormatting sqref="EP12:EP19">
    <cfRule type="expression" dxfId="3196" priority="73">
      <formula>AND(EP$12&lt;&gt;"",EP12="")</formula>
    </cfRule>
  </conditionalFormatting>
  <conditionalFormatting sqref="EQ12:EQ19">
    <cfRule type="expression" dxfId="3195" priority="72">
      <formula>AND(EQ$12&lt;&gt;"",EQ12="")</formula>
    </cfRule>
  </conditionalFormatting>
  <conditionalFormatting sqref="ER12:ER19">
    <cfRule type="expression" dxfId="3194" priority="71">
      <formula>AND(ER$12&lt;&gt;"",ER12="")</formula>
    </cfRule>
  </conditionalFormatting>
  <conditionalFormatting sqref="ES12:ES19">
    <cfRule type="expression" dxfId="3193" priority="70">
      <formula>AND(ES$12&lt;&gt;"",ES12="")</formula>
    </cfRule>
  </conditionalFormatting>
  <conditionalFormatting sqref="ET30">
    <cfRule type="expression" dxfId="3192" priority="69">
      <formula>AND(ET$12&lt;&gt;"",ET30="")</formula>
    </cfRule>
  </conditionalFormatting>
  <conditionalFormatting sqref="EU12:EU19">
    <cfRule type="expression" dxfId="3191" priority="68">
      <formula>AND(EU$12&lt;&gt;"",EU12="")</formula>
    </cfRule>
  </conditionalFormatting>
  <conditionalFormatting sqref="EV12:EV19">
    <cfRule type="expression" dxfId="3190" priority="67">
      <formula>AND(EV$12&lt;&gt;"",EV12="")</formula>
    </cfRule>
  </conditionalFormatting>
  <conditionalFormatting sqref="EM1:EV2 EM4:EV5 EM3 EM8:EV43 EM54:EV1048576">
    <cfRule type="cellIs" dxfId="3189" priority="63" operator="equal">
      <formula>"N/A"</formula>
    </cfRule>
    <cfRule type="cellIs" dxfId="3188" priority="64" operator="equal">
      <formula>"NO"</formula>
    </cfRule>
    <cfRule type="cellIs" dxfId="3187" priority="65" operator="equal">
      <formula>"NOT MET"</formula>
    </cfRule>
    <cfRule type="cellIs" dxfId="3186" priority="66" operator="equal">
      <formula>"MET"</formula>
    </cfRule>
  </conditionalFormatting>
  <conditionalFormatting sqref="BA3">
    <cfRule type="cellIs" dxfId="3185" priority="59" operator="equal">
      <formula>"N/A"</formula>
    </cfRule>
    <cfRule type="cellIs" dxfId="3184" priority="60" operator="equal">
      <formula>"NO"</formula>
    </cfRule>
    <cfRule type="cellIs" dxfId="3183" priority="61" operator="equal">
      <formula>"NOT MET"</formula>
    </cfRule>
    <cfRule type="cellIs" dxfId="3182" priority="62" operator="equal">
      <formula>"MET"</formula>
    </cfRule>
  </conditionalFormatting>
  <conditionalFormatting sqref="C6">
    <cfRule type="cellIs" dxfId="3181" priority="57" operator="equal">
      <formula>"NO"</formula>
    </cfRule>
    <cfRule type="cellIs" dxfId="3180" priority="58" operator="equal">
      <formula>"MET"</formula>
    </cfRule>
  </conditionalFormatting>
  <conditionalFormatting sqref="M6">
    <cfRule type="cellIs" dxfId="3179" priority="55" operator="equal">
      <formula>"NO"</formula>
    </cfRule>
    <cfRule type="cellIs" dxfId="3178" priority="56" operator="equal">
      <formula>"MET"</formula>
    </cfRule>
  </conditionalFormatting>
  <conditionalFormatting sqref="W6">
    <cfRule type="cellIs" dxfId="3177" priority="53" operator="equal">
      <formula>"NO"</formula>
    </cfRule>
    <cfRule type="cellIs" dxfId="3176" priority="54" operator="equal">
      <formula>"MET"</formula>
    </cfRule>
  </conditionalFormatting>
  <conditionalFormatting sqref="AG6">
    <cfRule type="cellIs" dxfId="3175" priority="51" operator="equal">
      <formula>"NO"</formula>
    </cfRule>
    <cfRule type="cellIs" dxfId="3174" priority="52" operator="equal">
      <formula>"MET"</formula>
    </cfRule>
  </conditionalFormatting>
  <conditionalFormatting sqref="AQ6">
    <cfRule type="cellIs" dxfId="3173" priority="49" operator="equal">
      <formula>"NO"</formula>
    </cfRule>
    <cfRule type="cellIs" dxfId="3172" priority="50" operator="equal">
      <formula>"MET"</formula>
    </cfRule>
  </conditionalFormatting>
  <conditionalFormatting sqref="BA6">
    <cfRule type="cellIs" dxfId="3171" priority="47" operator="equal">
      <formula>"NO"</formula>
    </cfRule>
    <cfRule type="cellIs" dxfId="3170" priority="48" operator="equal">
      <formula>"MET"</formula>
    </cfRule>
  </conditionalFormatting>
  <conditionalFormatting sqref="BK6">
    <cfRule type="cellIs" dxfId="3169" priority="45" operator="equal">
      <formula>"NO"</formula>
    </cfRule>
    <cfRule type="cellIs" dxfId="3168" priority="46" operator="equal">
      <formula>"MET"</formula>
    </cfRule>
  </conditionalFormatting>
  <conditionalFormatting sqref="BU6">
    <cfRule type="cellIs" dxfId="3167" priority="43" operator="equal">
      <formula>"NO"</formula>
    </cfRule>
    <cfRule type="cellIs" dxfId="3166" priority="44" operator="equal">
      <formula>"MET"</formula>
    </cfRule>
  </conditionalFormatting>
  <conditionalFormatting sqref="CE6">
    <cfRule type="cellIs" dxfId="3165" priority="41" operator="equal">
      <formula>"NO"</formula>
    </cfRule>
    <cfRule type="cellIs" dxfId="3164" priority="42" operator="equal">
      <formula>"MET"</formula>
    </cfRule>
  </conditionalFormatting>
  <conditionalFormatting sqref="CO6">
    <cfRule type="cellIs" dxfId="3163" priority="39" operator="equal">
      <formula>"NO"</formula>
    </cfRule>
    <cfRule type="cellIs" dxfId="3162" priority="40" operator="equal">
      <formula>"MET"</formula>
    </cfRule>
  </conditionalFormatting>
  <conditionalFormatting sqref="CY6">
    <cfRule type="cellIs" dxfId="3161" priority="37" operator="equal">
      <formula>"NO"</formula>
    </cfRule>
    <cfRule type="cellIs" dxfId="3160" priority="38" operator="equal">
      <formula>"MET"</formula>
    </cfRule>
  </conditionalFormatting>
  <conditionalFormatting sqref="DI6">
    <cfRule type="cellIs" dxfId="3159" priority="35" operator="equal">
      <formula>"NO"</formula>
    </cfRule>
    <cfRule type="cellIs" dxfId="3158" priority="36" operator="equal">
      <formula>"MET"</formula>
    </cfRule>
  </conditionalFormatting>
  <conditionalFormatting sqref="DS6">
    <cfRule type="cellIs" dxfId="3157" priority="33" operator="equal">
      <formula>"NO"</formula>
    </cfRule>
    <cfRule type="cellIs" dxfId="3156" priority="34" operator="equal">
      <formula>"MET"</formula>
    </cfRule>
  </conditionalFormatting>
  <conditionalFormatting sqref="EC6">
    <cfRule type="cellIs" dxfId="3155" priority="31" operator="equal">
      <formula>"NO"</formula>
    </cfRule>
    <cfRule type="cellIs" dxfId="3154" priority="32" operator="equal">
      <formula>"MET"</formula>
    </cfRule>
  </conditionalFormatting>
  <conditionalFormatting sqref="EM6">
    <cfRule type="cellIs" dxfId="3153" priority="29" operator="equal">
      <formula>"NO"</formula>
    </cfRule>
    <cfRule type="cellIs" dxfId="3152" priority="30" operator="equal">
      <formula>"MET"</formula>
    </cfRule>
  </conditionalFormatting>
  <conditionalFormatting sqref="M7">
    <cfRule type="cellIs" dxfId="3151" priority="27" operator="equal">
      <formula>"NO"</formula>
    </cfRule>
    <cfRule type="cellIs" dxfId="3150" priority="28" operator="equal">
      <formula>"MET"</formula>
    </cfRule>
  </conditionalFormatting>
  <conditionalFormatting sqref="W7">
    <cfRule type="cellIs" dxfId="3149" priority="25" operator="equal">
      <formula>"NO"</formula>
    </cfRule>
    <cfRule type="cellIs" dxfId="3148" priority="26" operator="equal">
      <formula>"MET"</formula>
    </cfRule>
  </conditionalFormatting>
  <conditionalFormatting sqref="AG7">
    <cfRule type="cellIs" dxfId="3147" priority="23" operator="equal">
      <formula>"NO"</formula>
    </cfRule>
    <cfRule type="cellIs" dxfId="3146" priority="24" operator="equal">
      <formula>"MET"</formula>
    </cfRule>
  </conditionalFormatting>
  <conditionalFormatting sqref="AQ7">
    <cfRule type="cellIs" dxfId="3145" priority="21" operator="equal">
      <formula>"NO"</formula>
    </cfRule>
    <cfRule type="cellIs" dxfId="3144" priority="22" operator="equal">
      <formula>"MET"</formula>
    </cfRule>
  </conditionalFormatting>
  <conditionalFormatting sqref="BA7">
    <cfRule type="cellIs" dxfId="3143" priority="19" operator="equal">
      <formula>"NO"</formula>
    </cfRule>
    <cfRule type="cellIs" dxfId="3142" priority="20" operator="equal">
      <formula>"MET"</formula>
    </cfRule>
  </conditionalFormatting>
  <conditionalFormatting sqref="BK7">
    <cfRule type="cellIs" dxfId="3141" priority="17" operator="equal">
      <formula>"NO"</formula>
    </cfRule>
    <cfRule type="cellIs" dxfId="3140" priority="18" operator="equal">
      <formula>"MET"</formula>
    </cfRule>
  </conditionalFormatting>
  <conditionalFormatting sqref="BU7">
    <cfRule type="cellIs" dxfId="3139" priority="15" operator="equal">
      <formula>"NO"</formula>
    </cfRule>
    <cfRule type="cellIs" dxfId="3138" priority="16" operator="equal">
      <formula>"MET"</formula>
    </cfRule>
  </conditionalFormatting>
  <conditionalFormatting sqref="CE7">
    <cfRule type="cellIs" dxfId="3137" priority="13" operator="equal">
      <formula>"NO"</formula>
    </cfRule>
    <cfRule type="cellIs" dxfId="3136" priority="14" operator="equal">
      <formula>"MET"</formula>
    </cfRule>
  </conditionalFormatting>
  <conditionalFormatting sqref="CO7">
    <cfRule type="cellIs" dxfId="3135" priority="11" operator="equal">
      <formula>"NO"</formula>
    </cfRule>
    <cfRule type="cellIs" dxfId="3134" priority="12" operator="equal">
      <formula>"MET"</formula>
    </cfRule>
  </conditionalFormatting>
  <conditionalFormatting sqref="CY7">
    <cfRule type="cellIs" dxfId="3133" priority="9" operator="equal">
      <formula>"NO"</formula>
    </cfRule>
    <cfRule type="cellIs" dxfId="3132" priority="10" operator="equal">
      <formula>"MET"</formula>
    </cfRule>
  </conditionalFormatting>
  <conditionalFormatting sqref="DI7">
    <cfRule type="cellIs" dxfId="3131" priority="7" operator="equal">
      <formula>"NO"</formula>
    </cfRule>
    <cfRule type="cellIs" dxfId="3130" priority="8" operator="equal">
      <formula>"MET"</formula>
    </cfRule>
  </conditionalFormatting>
  <conditionalFormatting sqref="DS7">
    <cfRule type="cellIs" dxfId="3129" priority="5" operator="equal">
      <formula>"NO"</formula>
    </cfRule>
    <cfRule type="cellIs" dxfId="3128" priority="6" operator="equal">
      <formula>"MET"</formula>
    </cfRule>
  </conditionalFormatting>
  <conditionalFormatting sqref="EC7">
    <cfRule type="cellIs" dxfId="3127" priority="3" operator="equal">
      <formula>"NO"</formula>
    </cfRule>
    <cfRule type="cellIs" dxfId="3126" priority="4" operator="equal">
      <formula>"MET"</formula>
    </cfRule>
  </conditionalFormatting>
  <conditionalFormatting sqref="EM7">
    <cfRule type="cellIs" dxfId="3125" priority="1" operator="equal">
      <formula>"NO"</formula>
    </cfRule>
    <cfRule type="cellIs" dxfId="3124" priority="2" operator="equal">
      <formula>"MET"</formula>
    </cfRule>
  </conditionalFormatting>
  <dataValidations count="4">
    <dataValidation type="list" allowBlank="1" showInputMessage="1" showErrorMessage="1" sqref="C12:EV18" xr:uid="{00000000-0002-0000-0A00-000000000000}">
      <formula1>"Met, Not Met, N/A"</formula1>
    </dataValidation>
    <dataValidation type="list" allowBlank="1" showInputMessage="1" showErrorMessage="1" sqref="C9:EV9" xr:uid="{00000000-0002-0000-0A00-000001000000}">
      <formula1>"Male,Female"</formula1>
    </dataValidation>
    <dataValidation type="list" allowBlank="1" showInputMessage="1" showErrorMessage="1" sqref="C31:EV35 C20:EV29" xr:uid="{00000000-0002-0000-0A00-000002000000}">
      <formula1>YES</formula1>
    </dataValidation>
    <dataValidation type="list" allowBlank="1" showInputMessage="1" showErrorMessage="1" sqref="DS5 M5 W5 EC5 AG5 AQ5 BA5 BK5 BU5 CE5 CO5 CY5 DI5 EM5 C5" xr:uid="{00000000-0002-0000-0A00-000003000000}">
      <formula1>CASAWORKS</formula1>
    </dataValidation>
  </dataValidations>
  <printOptions horizontalCentered="1"/>
  <pageMargins left="0.2" right="0.2" top="0.3" bottom="0.25" header="0.25" footer="0"/>
  <pageSetup paperSize="5" scale="73" orientation="landscape" r:id="rId2"/>
  <headerFooter alignWithMargins="0">
    <oddFooter>&amp;L&amp;8&amp;K000000NC SAPTBG CASAWORKS For Families Residential Initiative Individual Specific Monitoring&amp;R&amp;8&amp;K000000&amp;P</oddFooter>
  </headerFooter>
  <rowBreaks count="1" manualBreakCount="1">
    <brk id="42" max="156" man="1"/>
  </rowBreaks>
  <colBreaks count="7" manualBreakCount="7">
    <brk id="22" max="1048575" man="1"/>
    <brk id="42" max="1048575" man="1"/>
    <brk id="62" max="1048575" man="1"/>
    <brk id="82" max="1048575" man="1"/>
    <brk id="102" max="1048575" man="1"/>
    <brk id="122" max="1048575" man="1"/>
    <brk id="142" max="6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8" tint="-0.249977111117893"/>
  </sheetPr>
  <dimension ref="A1:GT29"/>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7" customWidth="1"/>
    <col min="2" max="2" width="75.7109375" style="61" customWidth="1"/>
    <col min="3" max="152" width="7.7109375" style="62" customWidth="1"/>
    <col min="153" max="157" width="7.7109375" style="63" customWidth="1"/>
    <col min="158" max="16384" width="8.85546875" style="3"/>
  </cols>
  <sheetData>
    <row r="1" spans="1:157" ht="18" customHeight="1">
      <c r="A1" s="90"/>
      <c r="B1" s="91"/>
      <c r="C1" s="223" t="s">
        <v>404</v>
      </c>
      <c r="D1" s="222"/>
      <c r="E1" s="222"/>
      <c r="F1" s="222"/>
      <c r="G1" s="222"/>
      <c r="H1" s="222"/>
      <c r="I1" s="222"/>
      <c r="J1" s="222"/>
      <c r="K1" s="222"/>
      <c r="L1" s="272"/>
      <c r="M1" s="223" t="s">
        <v>404</v>
      </c>
      <c r="N1" s="222"/>
      <c r="O1" s="222"/>
      <c r="P1" s="222"/>
      <c r="Q1" s="222"/>
      <c r="R1" s="222"/>
      <c r="S1" s="222"/>
      <c r="T1" s="222"/>
      <c r="U1" s="222"/>
      <c r="V1" s="272"/>
      <c r="W1" s="223" t="s">
        <v>404</v>
      </c>
      <c r="X1" s="222"/>
      <c r="Y1" s="222"/>
      <c r="Z1" s="222"/>
      <c r="AA1" s="222"/>
      <c r="AB1" s="222"/>
      <c r="AC1" s="222"/>
      <c r="AD1" s="222"/>
      <c r="AE1" s="222"/>
      <c r="AF1" s="272"/>
      <c r="AG1" s="223" t="s">
        <v>404</v>
      </c>
      <c r="AH1" s="222"/>
      <c r="AI1" s="222"/>
      <c r="AJ1" s="222"/>
      <c r="AK1" s="222"/>
      <c r="AL1" s="222"/>
      <c r="AM1" s="222"/>
      <c r="AN1" s="222"/>
      <c r="AO1" s="222"/>
      <c r="AP1" s="272"/>
      <c r="AQ1" s="223" t="s">
        <v>404</v>
      </c>
      <c r="AR1" s="222"/>
      <c r="AS1" s="222"/>
      <c r="AT1" s="222"/>
      <c r="AU1" s="222"/>
      <c r="AV1" s="222"/>
      <c r="AW1" s="222"/>
      <c r="AX1" s="222"/>
      <c r="AY1" s="222"/>
      <c r="AZ1" s="272"/>
      <c r="BA1" s="223" t="s">
        <v>404</v>
      </c>
      <c r="BB1" s="222"/>
      <c r="BC1" s="222"/>
      <c r="BD1" s="222"/>
      <c r="BE1" s="222"/>
      <c r="BF1" s="222"/>
      <c r="BG1" s="222"/>
      <c r="BH1" s="222"/>
      <c r="BI1" s="222"/>
      <c r="BJ1" s="272"/>
      <c r="BK1" s="223" t="s">
        <v>404</v>
      </c>
      <c r="BL1" s="222"/>
      <c r="BM1" s="222"/>
      <c r="BN1" s="222"/>
      <c r="BO1" s="222"/>
      <c r="BP1" s="222"/>
      <c r="BQ1" s="222"/>
      <c r="BR1" s="222"/>
      <c r="BS1" s="222"/>
      <c r="BT1" s="272"/>
      <c r="BU1" s="223" t="s">
        <v>404</v>
      </c>
      <c r="BV1" s="222"/>
      <c r="BW1" s="222"/>
      <c r="BX1" s="222"/>
      <c r="BY1" s="222"/>
      <c r="BZ1" s="222"/>
      <c r="CA1" s="222"/>
      <c r="CB1" s="222"/>
      <c r="CC1" s="222"/>
      <c r="CD1" s="272"/>
      <c r="CE1" s="223" t="s">
        <v>404</v>
      </c>
      <c r="CF1" s="222"/>
      <c r="CG1" s="222"/>
      <c r="CH1" s="222"/>
      <c r="CI1" s="222"/>
      <c r="CJ1" s="222"/>
      <c r="CK1" s="222"/>
      <c r="CL1" s="222"/>
      <c r="CM1" s="222"/>
      <c r="CN1" s="272"/>
      <c r="CO1" s="223" t="s">
        <v>404</v>
      </c>
      <c r="CP1" s="222"/>
      <c r="CQ1" s="222"/>
      <c r="CR1" s="222"/>
      <c r="CS1" s="222"/>
      <c r="CT1" s="222"/>
      <c r="CU1" s="222"/>
      <c r="CV1" s="222"/>
      <c r="CW1" s="222"/>
      <c r="CX1" s="272"/>
      <c r="CY1" s="223" t="s">
        <v>404</v>
      </c>
      <c r="CZ1" s="222"/>
      <c r="DA1" s="222"/>
      <c r="DB1" s="222"/>
      <c r="DC1" s="222"/>
      <c r="DD1" s="222"/>
      <c r="DE1" s="222"/>
      <c r="DF1" s="222"/>
      <c r="DG1" s="222"/>
      <c r="DH1" s="272"/>
      <c r="DI1" s="223" t="s">
        <v>404</v>
      </c>
      <c r="DJ1" s="222"/>
      <c r="DK1" s="222"/>
      <c r="DL1" s="222"/>
      <c r="DM1" s="222"/>
      <c r="DN1" s="222"/>
      <c r="DO1" s="222"/>
      <c r="DP1" s="222"/>
      <c r="DQ1" s="222"/>
      <c r="DR1" s="272"/>
      <c r="DS1" s="223" t="s">
        <v>404</v>
      </c>
      <c r="DT1" s="222"/>
      <c r="DU1" s="222"/>
      <c r="DV1" s="222"/>
      <c r="DW1" s="222"/>
      <c r="DX1" s="222"/>
      <c r="DY1" s="222"/>
      <c r="DZ1" s="222"/>
      <c r="EA1" s="222"/>
      <c r="EB1" s="272"/>
      <c r="EC1" s="223" t="s">
        <v>404</v>
      </c>
      <c r="ED1" s="222"/>
      <c r="EE1" s="222"/>
      <c r="EF1" s="222"/>
      <c r="EG1" s="222"/>
      <c r="EH1" s="222"/>
      <c r="EI1" s="222"/>
      <c r="EJ1" s="222"/>
      <c r="EK1" s="222"/>
      <c r="EL1" s="272"/>
      <c r="EM1" s="223" t="s">
        <v>404</v>
      </c>
      <c r="EN1" s="222"/>
      <c r="EO1" s="222"/>
      <c r="EP1" s="222"/>
      <c r="EQ1" s="222"/>
      <c r="ER1" s="222"/>
      <c r="ES1" s="222"/>
      <c r="ET1" s="222"/>
      <c r="EU1" s="222"/>
      <c r="EV1" s="272"/>
      <c r="EW1" s="289"/>
      <c r="EX1" s="289"/>
      <c r="EY1" s="289"/>
      <c r="EZ1" s="289"/>
      <c r="FA1" s="290"/>
    </row>
    <row r="2" spans="1:157"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93"/>
      <c r="EX2" s="93"/>
      <c r="EY2" s="93"/>
      <c r="EZ2" s="93"/>
      <c r="FA2" s="101"/>
    </row>
    <row r="3" spans="1:15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249"/>
      <c r="EX3" s="249"/>
      <c r="EY3" s="249"/>
      <c r="EZ3" s="249"/>
      <c r="FA3" s="250"/>
    </row>
    <row r="4" spans="1:157" ht="17.25" customHeight="1" thickBot="1">
      <c r="A4" s="106"/>
      <c r="B4" s="107"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204"/>
      <c r="EX4" s="215"/>
      <c r="EY4" s="215"/>
      <c r="EZ4" s="215"/>
      <c r="FA4" s="216"/>
    </row>
    <row r="5" spans="1:157" s="64" customFormat="1" ht="15" customHeight="1">
      <c r="A5" s="14"/>
      <c r="B5" s="109" t="s">
        <v>3</v>
      </c>
      <c r="C5" s="885"/>
      <c r="D5" s="886"/>
      <c r="E5" s="886"/>
      <c r="F5" s="886"/>
      <c r="G5" s="886"/>
      <c r="H5" s="886"/>
      <c r="I5" s="886"/>
      <c r="J5" s="886"/>
      <c r="K5" s="886"/>
      <c r="L5" s="887"/>
      <c r="M5" s="885"/>
      <c r="N5" s="886"/>
      <c r="O5" s="886"/>
      <c r="P5" s="886"/>
      <c r="Q5" s="886"/>
      <c r="R5" s="886"/>
      <c r="S5" s="886"/>
      <c r="T5" s="886"/>
      <c r="U5" s="886"/>
      <c r="V5" s="887"/>
      <c r="W5" s="885"/>
      <c r="X5" s="886"/>
      <c r="Y5" s="886"/>
      <c r="Z5" s="886"/>
      <c r="AA5" s="886"/>
      <c r="AB5" s="886"/>
      <c r="AC5" s="886"/>
      <c r="AD5" s="886"/>
      <c r="AE5" s="886"/>
      <c r="AF5" s="887"/>
      <c r="AG5" s="885"/>
      <c r="AH5" s="886"/>
      <c r="AI5" s="886"/>
      <c r="AJ5" s="886"/>
      <c r="AK5" s="886"/>
      <c r="AL5" s="886"/>
      <c r="AM5" s="886"/>
      <c r="AN5" s="886"/>
      <c r="AO5" s="886"/>
      <c r="AP5" s="887"/>
      <c r="AQ5" s="885"/>
      <c r="AR5" s="886"/>
      <c r="AS5" s="886"/>
      <c r="AT5" s="886"/>
      <c r="AU5" s="886"/>
      <c r="AV5" s="886"/>
      <c r="AW5" s="886"/>
      <c r="AX5" s="886"/>
      <c r="AY5" s="886"/>
      <c r="AZ5" s="887"/>
      <c r="BA5" s="885"/>
      <c r="BB5" s="886"/>
      <c r="BC5" s="886"/>
      <c r="BD5" s="886"/>
      <c r="BE5" s="886"/>
      <c r="BF5" s="886"/>
      <c r="BG5" s="886"/>
      <c r="BH5" s="886"/>
      <c r="BI5" s="886"/>
      <c r="BJ5" s="887"/>
      <c r="BK5" s="885"/>
      <c r="BL5" s="886"/>
      <c r="BM5" s="886"/>
      <c r="BN5" s="886"/>
      <c r="BO5" s="886"/>
      <c r="BP5" s="886"/>
      <c r="BQ5" s="886"/>
      <c r="BR5" s="886"/>
      <c r="BS5" s="886"/>
      <c r="BT5" s="887"/>
      <c r="BU5" s="885"/>
      <c r="BV5" s="886"/>
      <c r="BW5" s="886"/>
      <c r="BX5" s="886"/>
      <c r="BY5" s="886"/>
      <c r="BZ5" s="886"/>
      <c r="CA5" s="886"/>
      <c r="CB5" s="886"/>
      <c r="CC5" s="886"/>
      <c r="CD5" s="887"/>
      <c r="CE5" s="885"/>
      <c r="CF5" s="886"/>
      <c r="CG5" s="886"/>
      <c r="CH5" s="886"/>
      <c r="CI5" s="886"/>
      <c r="CJ5" s="886"/>
      <c r="CK5" s="886"/>
      <c r="CL5" s="886"/>
      <c r="CM5" s="886"/>
      <c r="CN5" s="887"/>
      <c r="CO5" s="885"/>
      <c r="CP5" s="886"/>
      <c r="CQ5" s="886"/>
      <c r="CR5" s="886"/>
      <c r="CS5" s="886"/>
      <c r="CT5" s="886"/>
      <c r="CU5" s="886"/>
      <c r="CV5" s="886"/>
      <c r="CW5" s="886"/>
      <c r="CX5" s="887"/>
      <c r="CY5" s="885"/>
      <c r="CZ5" s="886"/>
      <c r="DA5" s="886"/>
      <c r="DB5" s="886"/>
      <c r="DC5" s="886"/>
      <c r="DD5" s="886"/>
      <c r="DE5" s="886"/>
      <c r="DF5" s="886"/>
      <c r="DG5" s="886"/>
      <c r="DH5" s="887"/>
      <c r="DI5" s="885"/>
      <c r="DJ5" s="886"/>
      <c r="DK5" s="886"/>
      <c r="DL5" s="886"/>
      <c r="DM5" s="886"/>
      <c r="DN5" s="886"/>
      <c r="DO5" s="886"/>
      <c r="DP5" s="886"/>
      <c r="DQ5" s="886"/>
      <c r="DR5" s="887"/>
      <c r="DS5" s="885"/>
      <c r="DT5" s="886"/>
      <c r="DU5" s="886"/>
      <c r="DV5" s="886"/>
      <c r="DW5" s="886"/>
      <c r="DX5" s="886"/>
      <c r="DY5" s="886"/>
      <c r="DZ5" s="886"/>
      <c r="EA5" s="886"/>
      <c r="EB5" s="887"/>
      <c r="EC5" s="885"/>
      <c r="ED5" s="886"/>
      <c r="EE5" s="886"/>
      <c r="EF5" s="886"/>
      <c r="EG5" s="886"/>
      <c r="EH5" s="886"/>
      <c r="EI5" s="886"/>
      <c r="EJ5" s="886"/>
      <c r="EK5" s="886"/>
      <c r="EL5" s="887"/>
      <c r="EM5" s="885"/>
      <c r="EN5" s="886"/>
      <c r="EO5" s="886"/>
      <c r="EP5" s="886"/>
      <c r="EQ5" s="886"/>
      <c r="ER5" s="886"/>
      <c r="ES5" s="886"/>
      <c r="ET5" s="886"/>
      <c r="EU5" s="886"/>
      <c r="EV5" s="887"/>
      <c r="EW5" s="15"/>
      <c r="EX5" s="16"/>
      <c r="EY5" s="16"/>
      <c r="EZ5" s="16"/>
      <c r="FA5" s="17"/>
    </row>
    <row r="6" spans="1:15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157" s="64" customFormat="1" ht="15" customHeight="1">
      <c r="A7" s="895" t="s">
        <v>246</v>
      </c>
      <c r="B7" s="896"/>
      <c r="C7" s="882"/>
      <c r="D7" s="888"/>
      <c r="E7" s="888"/>
      <c r="F7" s="888"/>
      <c r="G7" s="888"/>
      <c r="H7" s="888"/>
      <c r="I7" s="888"/>
      <c r="J7" s="888"/>
      <c r="K7" s="888"/>
      <c r="L7" s="889"/>
      <c r="M7" s="882"/>
      <c r="N7" s="888"/>
      <c r="O7" s="888"/>
      <c r="P7" s="888"/>
      <c r="Q7" s="888"/>
      <c r="R7" s="888"/>
      <c r="S7" s="888"/>
      <c r="T7" s="888"/>
      <c r="U7" s="888"/>
      <c r="V7" s="889"/>
      <c r="W7" s="882"/>
      <c r="X7" s="888"/>
      <c r="Y7" s="888"/>
      <c r="Z7" s="888"/>
      <c r="AA7" s="888"/>
      <c r="AB7" s="888"/>
      <c r="AC7" s="888"/>
      <c r="AD7" s="888"/>
      <c r="AE7" s="888"/>
      <c r="AF7" s="889"/>
      <c r="AG7" s="882"/>
      <c r="AH7" s="888"/>
      <c r="AI7" s="888"/>
      <c r="AJ7" s="888"/>
      <c r="AK7" s="888"/>
      <c r="AL7" s="888"/>
      <c r="AM7" s="888"/>
      <c r="AN7" s="888"/>
      <c r="AO7" s="888"/>
      <c r="AP7" s="889"/>
      <c r="AQ7" s="882"/>
      <c r="AR7" s="888"/>
      <c r="AS7" s="888"/>
      <c r="AT7" s="888"/>
      <c r="AU7" s="888"/>
      <c r="AV7" s="888"/>
      <c r="AW7" s="888"/>
      <c r="AX7" s="888"/>
      <c r="AY7" s="888"/>
      <c r="AZ7" s="889"/>
      <c r="BA7" s="882"/>
      <c r="BB7" s="888"/>
      <c r="BC7" s="888"/>
      <c r="BD7" s="888"/>
      <c r="BE7" s="888"/>
      <c r="BF7" s="888"/>
      <c r="BG7" s="888"/>
      <c r="BH7" s="888"/>
      <c r="BI7" s="888"/>
      <c r="BJ7" s="889"/>
      <c r="BK7" s="882"/>
      <c r="BL7" s="888"/>
      <c r="BM7" s="888"/>
      <c r="BN7" s="888"/>
      <c r="BO7" s="888"/>
      <c r="BP7" s="888"/>
      <c r="BQ7" s="888"/>
      <c r="BR7" s="888"/>
      <c r="BS7" s="888"/>
      <c r="BT7" s="889"/>
      <c r="BU7" s="882"/>
      <c r="BV7" s="888"/>
      <c r="BW7" s="888"/>
      <c r="BX7" s="888"/>
      <c r="BY7" s="888"/>
      <c r="BZ7" s="888"/>
      <c r="CA7" s="888"/>
      <c r="CB7" s="888"/>
      <c r="CC7" s="888"/>
      <c r="CD7" s="889"/>
      <c r="CE7" s="882"/>
      <c r="CF7" s="888"/>
      <c r="CG7" s="888"/>
      <c r="CH7" s="888"/>
      <c r="CI7" s="888"/>
      <c r="CJ7" s="888"/>
      <c r="CK7" s="888"/>
      <c r="CL7" s="888"/>
      <c r="CM7" s="888"/>
      <c r="CN7" s="889"/>
      <c r="CO7" s="882"/>
      <c r="CP7" s="888"/>
      <c r="CQ7" s="888"/>
      <c r="CR7" s="888"/>
      <c r="CS7" s="888"/>
      <c r="CT7" s="888"/>
      <c r="CU7" s="888"/>
      <c r="CV7" s="888"/>
      <c r="CW7" s="888"/>
      <c r="CX7" s="889"/>
      <c r="CY7" s="882"/>
      <c r="CZ7" s="888"/>
      <c r="DA7" s="888"/>
      <c r="DB7" s="888"/>
      <c r="DC7" s="888"/>
      <c r="DD7" s="888"/>
      <c r="DE7" s="888"/>
      <c r="DF7" s="888"/>
      <c r="DG7" s="888"/>
      <c r="DH7" s="889"/>
      <c r="DI7" s="882"/>
      <c r="DJ7" s="888"/>
      <c r="DK7" s="888"/>
      <c r="DL7" s="888"/>
      <c r="DM7" s="888"/>
      <c r="DN7" s="888"/>
      <c r="DO7" s="888"/>
      <c r="DP7" s="888"/>
      <c r="DQ7" s="888"/>
      <c r="DR7" s="889"/>
      <c r="DS7" s="882"/>
      <c r="DT7" s="888"/>
      <c r="DU7" s="888"/>
      <c r="DV7" s="888"/>
      <c r="DW7" s="888"/>
      <c r="DX7" s="888"/>
      <c r="DY7" s="888"/>
      <c r="DZ7" s="888"/>
      <c r="EA7" s="888"/>
      <c r="EB7" s="889"/>
      <c r="EC7" s="882"/>
      <c r="ED7" s="888"/>
      <c r="EE7" s="888"/>
      <c r="EF7" s="888"/>
      <c r="EG7" s="888"/>
      <c r="EH7" s="888"/>
      <c r="EI7" s="888"/>
      <c r="EJ7" s="888"/>
      <c r="EK7" s="888"/>
      <c r="EL7" s="889"/>
      <c r="EM7" s="882"/>
      <c r="EN7" s="888"/>
      <c r="EO7" s="888"/>
      <c r="EP7" s="888"/>
      <c r="EQ7" s="888"/>
      <c r="ER7" s="888"/>
      <c r="ES7" s="888"/>
      <c r="ET7" s="888"/>
      <c r="EU7" s="888"/>
      <c r="EV7" s="889"/>
      <c r="EW7" s="18"/>
      <c r="EX7" s="19"/>
      <c r="EY7" s="19"/>
      <c r="EZ7" s="19"/>
      <c r="FA7" s="20"/>
    </row>
    <row r="8" spans="1:157" s="64" customFormat="1" ht="15" customHeight="1" thickBot="1">
      <c r="A8" s="893" t="s">
        <v>250</v>
      </c>
      <c r="B8" s="894"/>
      <c r="C8" s="897"/>
      <c r="D8" s="898"/>
      <c r="E8" s="898"/>
      <c r="F8" s="898"/>
      <c r="G8" s="898"/>
      <c r="H8" s="898"/>
      <c r="I8" s="898"/>
      <c r="J8" s="898"/>
      <c r="K8" s="898"/>
      <c r="L8" s="899"/>
      <c r="M8" s="897"/>
      <c r="N8" s="898"/>
      <c r="O8" s="898"/>
      <c r="P8" s="898"/>
      <c r="Q8" s="898"/>
      <c r="R8" s="898"/>
      <c r="S8" s="898"/>
      <c r="T8" s="898"/>
      <c r="U8" s="898"/>
      <c r="V8" s="899"/>
      <c r="W8" s="897"/>
      <c r="X8" s="898"/>
      <c r="Y8" s="898"/>
      <c r="Z8" s="898"/>
      <c r="AA8" s="898"/>
      <c r="AB8" s="898"/>
      <c r="AC8" s="898"/>
      <c r="AD8" s="898"/>
      <c r="AE8" s="898"/>
      <c r="AF8" s="899"/>
      <c r="AG8" s="897"/>
      <c r="AH8" s="898"/>
      <c r="AI8" s="898"/>
      <c r="AJ8" s="898"/>
      <c r="AK8" s="898"/>
      <c r="AL8" s="898"/>
      <c r="AM8" s="898"/>
      <c r="AN8" s="898"/>
      <c r="AO8" s="898"/>
      <c r="AP8" s="899"/>
      <c r="AQ8" s="897"/>
      <c r="AR8" s="898"/>
      <c r="AS8" s="898"/>
      <c r="AT8" s="898"/>
      <c r="AU8" s="898"/>
      <c r="AV8" s="898"/>
      <c r="AW8" s="898"/>
      <c r="AX8" s="898"/>
      <c r="AY8" s="898"/>
      <c r="AZ8" s="899"/>
      <c r="BA8" s="897"/>
      <c r="BB8" s="898"/>
      <c r="BC8" s="898"/>
      <c r="BD8" s="898"/>
      <c r="BE8" s="898"/>
      <c r="BF8" s="898"/>
      <c r="BG8" s="898"/>
      <c r="BH8" s="898"/>
      <c r="BI8" s="898"/>
      <c r="BJ8" s="899"/>
      <c r="BK8" s="897"/>
      <c r="BL8" s="898"/>
      <c r="BM8" s="898"/>
      <c r="BN8" s="898"/>
      <c r="BO8" s="898"/>
      <c r="BP8" s="898"/>
      <c r="BQ8" s="898"/>
      <c r="BR8" s="898"/>
      <c r="BS8" s="898"/>
      <c r="BT8" s="899"/>
      <c r="BU8" s="897"/>
      <c r="BV8" s="898"/>
      <c r="BW8" s="898"/>
      <c r="BX8" s="898"/>
      <c r="BY8" s="898"/>
      <c r="BZ8" s="898"/>
      <c r="CA8" s="898"/>
      <c r="CB8" s="898"/>
      <c r="CC8" s="898"/>
      <c r="CD8" s="899"/>
      <c r="CE8" s="897"/>
      <c r="CF8" s="898"/>
      <c r="CG8" s="898"/>
      <c r="CH8" s="898"/>
      <c r="CI8" s="898"/>
      <c r="CJ8" s="898"/>
      <c r="CK8" s="898"/>
      <c r="CL8" s="898"/>
      <c r="CM8" s="898"/>
      <c r="CN8" s="899"/>
      <c r="CO8" s="897"/>
      <c r="CP8" s="898"/>
      <c r="CQ8" s="898"/>
      <c r="CR8" s="898"/>
      <c r="CS8" s="898"/>
      <c r="CT8" s="898"/>
      <c r="CU8" s="898"/>
      <c r="CV8" s="898"/>
      <c r="CW8" s="898"/>
      <c r="CX8" s="899"/>
      <c r="CY8" s="897"/>
      <c r="CZ8" s="898"/>
      <c r="DA8" s="898"/>
      <c r="DB8" s="898"/>
      <c r="DC8" s="898"/>
      <c r="DD8" s="898"/>
      <c r="DE8" s="898"/>
      <c r="DF8" s="898"/>
      <c r="DG8" s="898"/>
      <c r="DH8" s="899"/>
      <c r="DI8" s="897"/>
      <c r="DJ8" s="898"/>
      <c r="DK8" s="898"/>
      <c r="DL8" s="898"/>
      <c r="DM8" s="898"/>
      <c r="DN8" s="898"/>
      <c r="DO8" s="898"/>
      <c r="DP8" s="898"/>
      <c r="DQ8" s="898"/>
      <c r="DR8" s="899"/>
      <c r="DS8" s="897"/>
      <c r="DT8" s="898"/>
      <c r="DU8" s="898"/>
      <c r="DV8" s="898"/>
      <c r="DW8" s="898"/>
      <c r="DX8" s="898"/>
      <c r="DY8" s="898"/>
      <c r="DZ8" s="898"/>
      <c r="EA8" s="898"/>
      <c r="EB8" s="899"/>
      <c r="EC8" s="897"/>
      <c r="ED8" s="898"/>
      <c r="EE8" s="898"/>
      <c r="EF8" s="898"/>
      <c r="EG8" s="898"/>
      <c r="EH8" s="898"/>
      <c r="EI8" s="898"/>
      <c r="EJ8" s="898"/>
      <c r="EK8" s="898"/>
      <c r="EL8" s="899"/>
      <c r="EM8" s="897"/>
      <c r="EN8" s="898"/>
      <c r="EO8" s="898"/>
      <c r="EP8" s="898"/>
      <c r="EQ8" s="898"/>
      <c r="ER8" s="898"/>
      <c r="ES8" s="898"/>
      <c r="ET8" s="898"/>
      <c r="EU8" s="898"/>
      <c r="EV8" s="899"/>
      <c r="EW8" s="635" t="s">
        <v>12</v>
      </c>
      <c r="EX8" s="636"/>
      <c r="EY8" s="636"/>
      <c r="EZ8" s="636"/>
      <c r="FA8" s="637"/>
    </row>
    <row r="9" spans="1:157" s="10" customFormat="1" ht="32.1" customHeight="1" thickBot="1">
      <c r="A9" s="205" t="s">
        <v>13</v>
      </c>
      <c r="B9" s="206" t="s">
        <v>14</v>
      </c>
      <c r="C9" s="207">
        <v>1</v>
      </c>
      <c r="D9" s="208">
        <v>2</v>
      </c>
      <c r="E9" s="208">
        <v>3</v>
      </c>
      <c r="F9" s="208">
        <v>4</v>
      </c>
      <c r="G9" s="208">
        <v>5</v>
      </c>
      <c r="H9" s="208">
        <v>6</v>
      </c>
      <c r="I9" s="208">
        <v>7</v>
      </c>
      <c r="J9" s="208">
        <v>8</v>
      </c>
      <c r="K9" s="208">
        <v>9</v>
      </c>
      <c r="L9" s="27">
        <v>10</v>
      </c>
      <c r="M9" s="207">
        <v>1</v>
      </c>
      <c r="N9" s="208">
        <v>2</v>
      </c>
      <c r="O9" s="208">
        <v>3</v>
      </c>
      <c r="P9" s="208">
        <v>4</v>
      </c>
      <c r="Q9" s="208">
        <v>5</v>
      </c>
      <c r="R9" s="208">
        <v>6</v>
      </c>
      <c r="S9" s="208">
        <v>7</v>
      </c>
      <c r="T9" s="208">
        <v>8</v>
      </c>
      <c r="U9" s="208">
        <v>9</v>
      </c>
      <c r="V9" s="27">
        <v>10</v>
      </c>
      <c r="W9" s="207">
        <v>1</v>
      </c>
      <c r="X9" s="208">
        <v>2</v>
      </c>
      <c r="Y9" s="208">
        <v>3</v>
      </c>
      <c r="Z9" s="208">
        <v>4</v>
      </c>
      <c r="AA9" s="208">
        <v>5</v>
      </c>
      <c r="AB9" s="208">
        <v>6</v>
      </c>
      <c r="AC9" s="208">
        <v>7</v>
      </c>
      <c r="AD9" s="208">
        <v>8</v>
      </c>
      <c r="AE9" s="208">
        <v>9</v>
      </c>
      <c r="AF9" s="27">
        <v>10</v>
      </c>
      <c r="AG9" s="207">
        <v>1</v>
      </c>
      <c r="AH9" s="208">
        <v>2</v>
      </c>
      <c r="AI9" s="208">
        <v>3</v>
      </c>
      <c r="AJ9" s="208">
        <v>4</v>
      </c>
      <c r="AK9" s="208">
        <v>5</v>
      </c>
      <c r="AL9" s="208">
        <v>6</v>
      </c>
      <c r="AM9" s="208">
        <v>7</v>
      </c>
      <c r="AN9" s="208">
        <v>8</v>
      </c>
      <c r="AO9" s="208">
        <v>9</v>
      </c>
      <c r="AP9" s="27">
        <v>10</v>
      </c>
      <c r="AQ9" s="207">
        <v>1</v>
      </c>
      <c r="AR9" s="208">
        <v>2</v>
      </c>
      <c r="AS9" s="208">
        <v>3</v>
      </c>
      <c r="AT9" s="208">
        <v>4</v>
      </c>
      <c r="AU9" s="208">
        <v>5</v>
      </c>
      <c r="AV9" s="208">
        <v>6</v>
      </c>
      <c r="AW9" s="208">
        <v>7</v>
      </c>
      <c r="AX9" s="208">
        <v>8</v>
      </c>
      <c r="AY9" s="208">
        <v>9</v>
      </c>
      <c r="AZ9" s="27">
        <v>10</v>
      </c>
      <c r="BA9" s="207">
        <v>1</v>
      </c>
      <c r="BB9" s="208">
        <v>2</v>
      </c>
      <c r="BC9" s="208">
        <v>3</v>
      </c>
      <c r="BD9" s="208">
        <v>4</v>
      </c>
      <c r="BE9" s="208">
        <v>5</v>
      </c>
      <c r="BF9" s="208">
        <v>6</v>
      </c>
      <c r="BG9" s="208">
        <v>7</v>
      </c>
      <c r="BH9" s="208">
        <v>8</v>
      </c>
      <c r="BI9" s="208">
        <v>9</v>
      </c>
      <c r="BJ9" s="27">
        <v>10</v>
      </c>
      <c r="BK9" s="207">
        <v>1</v>
      </c>
      <c r="BL9" s="208">
        <v>2</v>
      </c>
      <c r="BM9" s="208">
        <v>3</v>
      </c>
      <c r="BN9" s="208">
        <v>4</v>
      </c>
      <c r="BO9" s="208">
        <v>5</v>
      </c>
      <c r="BP9" s="208">
        <v>6</v>
      </c>
      <c r="BQ9" s="208">
        <v>7</v>
      </c>
      <c r="BR9" s="208">
        <v>8</v>
      </c>
      <c r="BS9" s="208">
        <v>9</v>
      </c>
      <c r="BT9" s="27">
        <v>10</v>
      </c>
      <c r="BU9" s="207">
        <v>1</v>
      </c>
      <c r="BV9" s="208">
        <v>2</v>
      </c>
      <c r="BW9" s="208">
        <v>3</v>
      </c>
      <c r="BX9" s="208">
        <v>4</v>
      </c>
      <c r="BY9" s="208">
        <v>5</v>
      </c>
      <c r="BZ9" s="208">
        <v>6</v>
      </c>
      <c r="CA9" s="208">
        <v>7</v>
      </c>
      <c r="CB9" s="208">
        <v>8</v>
      </c>
      <c r="CC9" s="208">
        <v>9</v>
      </c>
      <c r="CD9" s="27">
        <v>10</v>
      </c>
      <c r="CE9" s="207">
        <v>1</v>
      </c>
      <c r="CF9" s="208">
        <v>2</v>
      </c>
      <c r="CG9" s="208">
        <v>3</v>
      </c>
      <c r="CH9" s="208">
        <v>4</v>
      </c>
      <c r="CI9" s="208">
        <v>5</v>
      </c>
      <c r="CJ9" s="208">
        <v>6</v>
      </c>
      <c r="CK9" s="208">
        <v>7</v>
      </c>
      <c r="CL9" s="208">
        <v>8</v>
      </c>
      <c r="CM9" s="208">
        <v>9</v>
      </c>
      <c r="CN9" s="27">
        <v>10</v>
      </c>
      <c r="CO9" s="207">
        <v>1</v>
      </c>
      <c r="CP9" s="208">
        <v>2</v>
      </c>
      <c r="CQ9" s="208">
        <v>3</v>
      </c>
      <c r="CR9" s="208">
        <v>4</v>
      </c>
      <c r="CS9" s="208">
        <v>5</v>
      </c>
      <c r="CT9" s="208">
        <v>6</v>
      </c>
      <c r="CU9" s="208">
        <v>7</v>
      </c>
      <c r="CV9" s="208">
        <v>8</v>
      </c>
      <c r="CW9" s="208">
        <v>9</v>
      </c>
      <c r="CX9" s="27">
        <v>10</v>
      </c>
      <c r="CY9" s="207">
        <v>1</v>
      </c>
      <c r="CZ9" s="208">
        <v>2</v>
      </c>
      <c r="DA9" s="208">
        <v>3</v>
      </c>
      <c r="DB9" s="208">
        <v>4</v>
      </c>
      <c r="DC9" s="208">
        <v>5</v>
      </c>
      <c r="DD9" s="208">
        <v>6</v>
      </c>
      <c r="DE9" s="208">
        <v>7</v>
      </c>
      <c r="DF9" s="208">
        <v>8</v>
      </c>
      <c r="DG9" s="208">
        <v>9</v>
      </c>
      <c r="DH9" s="27">
        <v>10</v>
      </c>
      <c r="DI9" s="207">
        <v>1</v>
      </c>
      <c r="DJ9" s="208">
        <v>2</v>
      </c>
      <c r="DK9" s="208">
        <v>3</v>
      </c>
      <c r="DL9" s="208">
        <v>4</v>
      </c>
      <c r="DM9" s="208">
        <v>5</v>
      </c>
      <c r="DN9" s="208">
        <v>6</v>
      </c>
      <c r="DO9" s="208">
        <v>7</v>
      </c>
      <c r="DP9" s="208">
        <v>8</v>
      </c>
      <c r="DQ9" s="208">
        <v>9</v>
      </c>
      <c r="DR9" s="27">
        <v>10</v>
      </c>
      <c r="DS9" s="207">
        <v>1</v>
      </c>
      <c r="DT9" s="208">
        <v>2</v>
      </c>
      <c r="DU9" s="208">
        <v>3</v>
      </c>
      <c r="DV9" s="208">
        <v>4</v>
      </c>
      <c r="DW9" s="208">
        <v>5</v>
      </c>
      <c r="DX9" s="208">
        <v>6</v>
      </c>
      <c r="DY9" s="208">
        <v>7</v>
      </c>
      <c r="DZ9" s="208">
        <v>8</v>
      </c>
      <c r="EA9" s="208">
        <v>9</v>
      </c>
      <c r="EB9" s="27">
        <v>10</v>
      </c>
      <c r="EC9" s="207">
        <v>1</v>
      </c>
      <c r="ED9" s="208">
        <v>2</v>
      </c>
      <c r="EE9" s="208">
        <v>3</v>
      </c>
      <c r="EF9" s="208">
        <v>4</v>
      </c>
      <c r="EG9" s="208">
        <v>5</v>
      </c>
      <c r="EH9" s="208">
        <v>6</v>
      </c>
      <c r="EI9" s="208">
        <v>7</v>
      </c>
      <c r="EJ9" s="208">
        <v>8</v>
      </c>
      <c r="EK9" s="208">
        <v>9</v>
      </c>
      <c r="EL9" s="27">
        <v>10</v>
      </c>
      <c r="EM9" s="24">
        <v>1</v>
      </c>
      <c r="EN9" s="25">
        <v>2</v>
      </c>
      <c r="EO9" s="25">
        <v>3</v>
      </c>
      <c r="EP9" s="25">
        <v>4</v>
      </c>
      <c r="EQ9" s="25">
        <v>5</v>
      </c>
      <c r="ER9" s="25">
        <v>6</v>
      </c>
      <c r="ES9" s="25">
        <v>7</v>
      </c>
      <c r="ET9" s="25">
        <v>8</v>
      </c>
      <c r="EU9" s="27">
        <v>9</v>
      </c>
      <c r="EV9" s="662">
        <v>10</v>
      </c>
      <c r="EW9" s="209" t="s">
        <v>15</v>
      </c>
      <c r="EX9" s="210" t="s">
        <v>16</v>
      </c>
      <c r="EY9" s="211" t="s">
        <v>17</v>
      </c>
      <c r="EZ9" s="212" t="s">
        <v>18</v>
      </c>
      <c r="FA9" s="213" t="s">
        <v>19</v>
      </c>
    </row>
    <row r="10" spans="1:157" s="35" customFormat="1" ht="30" customHeight="1">
      <c r="A10" s="225" t="s">
        <v>20</v>
      </c>
      <c r="B10" s="84" t="s">
        <v>251</v>
      </c>
      <c r="C10" s="470"/>
      <c r="D10" s="814" t="s">
        <v>681</v>
      </c>
      <c r="E10" s="815"/>
      <c r="F10" s="815"/>
      <c r="G10" s="815"/>
      <c r="H10" s="815"/>
      <c r="I10" s="815"/>
      <c r="J10" s="815"/>
      <c r="K10" s="815"/>
      <c r="L10" s="816"/>
      <c r="M10" s="470"/>
      <c r="N10" s="814" t="s">
        <v>681</v>
      </c>
      <c r="O10" s="815"/>
      <c r="P10" s="815"/>
      <c r="Q10" s="815"/>
      <c r="R10" s="815"/>
      <c r="S10" s="815"/>
      <c r="T10" s="815"/>
      <c r="U10" s="815"/>
      <c r="V10" s="816"/>
      <c r="W10" s="470"/>
      <c r="X10" s="814" t="s">
        <v>681</v>
      </c>
      <c r="Y10" s="815"/>
      <c r="Z10" s="815"/>
      <c r="AA10" s="815"/>
      <c r="AB10" s="815"/>
      <c r="AC10" s="815"/>
      <c r="AD10" s="815"/>
      <c r="AE10" s="815"/>
      <c r="AF10" s="816"/>
      <c r="AG10" s="470"/>
      <c r="AH10" s="814" t="s">
        <v>681</v>
      </c>
      <c r="AI10" s="815"/>
      <c r="AJ10" s="815"/>
      <c r="AK10" s="815"/>
      <c r="AL10" s="815"/>
      <c r="AM10" s="815"/>
      <c r="AN10" s="815"/>
      <c r="AO10" s="815"/>
      <c r="AP10" s="816"/>
      <c r="AQ10" s="470"/>
      <c r="AR10" s="814" t="s">
        <v>681</v>
      </c>
      <c r="AS10" s="815"/>
      <c r="AT10" s="815"/>
      <c r="AU10" s="815"/>
      <c r="AV10" s="815"/>
      <c r="AW10" s="815"/>
      <c r="AX10" s="815"/>
      <c r="AY10" s="815"/>
      <c r="AZ10" s="816"/>
      <c r="BA10" s="470"/>
      <c r="BB10" s="814" t="s">
        <v>681</v>
      </c>
      <c r="BC10" s="815"/>
      <c r="BD10" s="815"/>
      <c r="BE10" s="815"/>
      <c r="BF10" s="815"/>
      <c r="BG10" s="815"/>
      <c r="BH10" s="815"/>
      <c r="BI10" s="815"/>
      <c r="BJ10" s="816"/>
      <c r="BK10" s="470"/>
      <c r="BL10" s="814" t="s">
        <v>681</v>
      </c>
      <c r="BM10" s="815"/>
      <c r="BN10" s="815"/>
      <c r="BO10" s="815"/>
      <c r="BP10" s="815"/>
      <c r="BQ10" s="815"/>
      <c r="BR10" s="815"/>
      <c r="BS10" s="815"/>
      <c r="BT10" s="816"/>
      <c r="BU10" s="470"/>
      <c r="BV10" s="814" t="s">
        <v>681</v>
      </c>
      <c r="BW10" s="815"/>
      <c r="BX10" s="815"/>
      <c r="BY10" s="815"/>
      <c r="BZ10" s="815"/>
      <c r="CA10" s="815"/>
      <c r="CB10" s="815"/>
      <c r="CC10" s="815"/>
      <c r="CD10" s="816"/>
      <c r="CE10" s="470"/>
      <c r="CF10" s="814" t="s">
        <v>681</v>
      </c>
      <c r="CG10" s="815"/>
      <c r="CH10" s="815"/>
      <c r="CI10" s="815"/>
      <c r="CJ10" s="815"/>
      <c r="CK10" s="815"/>
      <c r="CL10" s="815"/>
      <c r="CM10" s="815"/>
      <c r="CN10" s="816"/>
      <c r="CO10" s="470"/>
      <c r="CP10" s="814" t="s">
        <v>681</v>
      </c>
      <c r="CQ10" s="815"/>
      <c r="CR10" s="815"/>
      <c r="CS10" s="815"/>
      <c r="CT10" s="815"/>
      <c r="CU10" s="815"/>
      <c r="CV10" s="815"/>
      <c r="CW10" s="815"/>
      <c r="CX10" s="816"/>
      <c r="CY10" s="470"/>
      <c r="CZ10" s="814" t="s">
        <v>681</v>
      </c>
      <c r="DA10" s="815"/>
      <c r="DB10" s="815"/>
      <c r="DC10" s="815"/>
      <c r="DD10" s="815"/>
      <c r="DE10" s="815"/>
      <c r="DF10" s="815"/>
      <c r="DG10" s="815"/>
      <c r="DH10" s="816"/>
      <c r="DI10" s="470"/>
      <c r="DJ10" s="814" t="s">
        <v>681</v>
      </c>
      <c r="DK10" s="815"/>
      <c r="DL10" s="815"/>
      <c r="DM10" s="815"/>
      <c r="DN10" s="815"/>
      <c r="DO10" s="815"/>
      <c r="DP10" s="815"/>
      <c r="DQ10" s="815"/>
      <c r="DR10" s="816"/>
      <c r="DS10" s="470"/>
      <c r="DT10" s="814" t="s">
        <v>681</v>
      </c>
      <c r="DU10" s="815"/>
      <c r="DV10" s="815"/>
      <c r="DW10" s="815"/>
      <c r="DX10" s="815"/>
      <c r="DY10" s="815"/>
      <c r="DZ10" s="815"/>
      <c r="EA10" s="815"/>
      <c r="EB10" s="816"/>
      <c r="EC10" s="470"/>
      <c r="ED10" s="814" t="s">
        <v>681</v>
      </c>
      <c r="EE10" s="815"/>
      <c r="EF10" s="815"/>
      <c r="EG10" s="815"/>
      <c r="EH10" s="815"/>
      <c r="EI10" s="815"/>
      <c r="EJ10" s="815"/>
      <c r="EK10" s="815"/>
      <c r="EL10" s="816"/>
      <c r="EM10" s="470"/>
      <c r="EN10" s="814" t="s">
        <v>681</v>
      </c>
      <c r="EO10" s="815"/>
      <c r="EP10" s="815"/>
      <c r="EQ10" s="815"/>
      <c r="ER10" s="815"/>
      <c r="ES10" s="815"/>
      <c r="ET10" s="815"/>
      <c r="EU10" s="815"/>
      <c r="EV10" s="816"/>
      <c r="EW10" s="283">
        <f t="shared" ref="EW10:EW17" si="0">COUNTIF(C10:EV10,"=Met")</f>
        <v>0</v>
      </c>
      <c r="EX10" s="284">
        <f t="shared" ref="EX10:EX17" si="1">IF(SUM(EW10,EY10)=0,0,EW10/SUM(EW10,EY10))</f>
        <v>0</v>
      </c>
      <c r="EY10" s="285">
        <f t="shared" ref="EY10:EY17" si="2">COUNTIF(C10:EV10,"=Not Met")</f>
        <v>0</v>
      </c>
      <c r="EZ10" s="284">
        <f t="shared" ref="EZ10:EZ17" si="3">IF(SUM(EW10,EY10)=0,0,EY10/SUM(EW10,EY10))</f>
        <v>0</v>
      </c>
      <c r="FA10" s="291">
        <f t="shared" ref="FA10:FA17" si="4">COUNTIF(C10:EV10,"=N/A")</f>
        <v>0</v>
      </c>
    </row>
    <row r="11" spans="1:157" s="35" customFormat="1" ht="30" customHeight="1">
      <c r="A11" s="224" t="s">
        <v>21</v>
      </c>
      <c r="B11" s="84" t="s">
        <v>202</v>
      </c>
      <c r="C11" s="33"/>
      <c r="D11" s="879"/>
      <c r="E11" s="880"/>
      <c r="F11" s="880"/>
      <c r="G11" s="880"/>
      <c r="H11" s="880"/>
      <c r="I11" s="880"/>
      <c r="J11" s="880"/>
      <c r="K11" s="880"/>
      <c r="L11" s="881"/>
      <c r="M11" s="33"/>
      <c r="N11" s="879"/>
      <c r="O11" s="880"/>
      <c r="P11" s="880"/>
      <c r="Q11" s="880"/>
      <c r="R11" s="880"/>
      <c r="S11" s="880"/>
      <c r="T11" s="880"/>
      <c r="U11" s="880"/>
      <c r="V11" s="881"/>
      <c r="W11" s="33"/>
      <c r="X11" s="879"/>
      <c r="Y11" s="880"/>
      <c r="Z11" s="880"/>
      <c r="AA11" s="880"/>
      <c r="AB11" s="880"/>
      <c r="AC11" s="880"/>
      <c r="AD11" s="880"/>
      <c r="AE11" s="880"/>
      <c r="AF11" s="881"/>
      <c r="AG11" s="33"/>
      <c r="AH11" s="879"/>
      <c r="AI11" s="880"/>
      <c r="AJ11" s="880"/>
      <c r="AK11" s="880"/>
      <c r="AL11" s="880"/>
      <c r="AM11" s="880"/>
      <c r="AN11" s="880"/>
      <c r="AO11" s="880"/>
      <c r="AP11" s="881"/>
      <c r="AQ11" s="33"/>
      <c r="AR11" s="879"/>
      <c r="AS11" s="880"/>
      <c r="AT11" s="880"/>
      <c r="AU11" s="880"/>
      <c r="AV11" s="880"/>
      <c r="AW11" s="880"/>
      <c r="AX11" s="880"/>
      <c r="AY11" s="880"/>
      <c r="AZ11" s="881"/>
      <c r="BA11" s="33"/>
      <c r="BB11" s="879"/>
      <c r="BC11" s="880"/>
      <c r="BD11" s="880"/>
      <c r="BE11" s="880"/>
      <c r="BF11" s="880"/>
      <c r="BG11" s="880"/>
      <c r="BH11" s="880"/>
      <c r="BI11" s="880"/>
      <c r="BJ11" s="881"/>
      <c r="BK11" s="33"/>
      <c r="BL11" s="879"/>
      <c r="BM11" s="880"/>
      <c r="BN11" s="880"/>
      <c r="BO11" s="880"/>
      <c r="BP11" s="880"/>
      <c r="BQ11" s="880"/>
      <c r="BR11" s="880"/>
      <c r="BS11" s="880"/>
      <c r="BT11" s="881"/>
      <c r="BU11" s="33"/>
      <c r="BV11" s="879"/>
      <c r="BW11" s="880"/>
      <c r="BX11" s="880"/>
      <c r="BY11" s="880"/>
      <c r="BZ11" s="880"/>
      <c r="CA11" s="880"/>
      <c r="CB11" s="880"/>
      <c r="CC11" s="880"/>
      <c r="CD11" s="881"/>
      <c r="CE11" s="33"/>
      <c r="CF11" s="879"/>
      <c r="CG11" s="880"/>
      <c r="CH11" s="880"/>
      <c r="CI11" s="880"/>
      <c r="CJ11" s="880"/>
      <c r="CK11" s="880"/>
      <c r="CL11" s="880"/>
      <c r="CM11" s="880"/>
      <c r="CN11" s="881"/>
      <c r="CO11" s="33"/>
      <c r="CP11" s="879"/>
      <c r="CQ11" s="880"/>
      <c r="CR11" s="880"/>
      <c r="CS11" s="880"/>
      <c r="CT11" s="880"/>
      <c r="CU11" s="880"/>
      <c r="CV11" s="880"/>
      <c r="CW11" s="880"/>
      <c r="CX11" s="881"/>
      <c r="CY11" s="33"/>
      <c r="CZ11" s="879"/>
      <c r="DA11" s="880"/>
      <c r="DB11" s="880"/>
      <c r="DC11" s="880"/>
      <c r="DD11" s="880"/>
      <c r="DE11" s="880"/>
      <c r="DF11" s="880"/>
      <c r="DG11" s="880"/>
      <c r="DH11" s="881"/>
      <c r="DI11" s="33"/>
      <c r="DJ11" s="879"/>
      <c r="DK11" s="880"/>
      <c r="DL11" s="880"/>
      <c r="DM11" s="880"/>
      <c r="DN11" s="880"/>
      <c r="DO11" s="880"/>
      <c r="DP11" s="880"/>
      <c r="DQ11" s="880"/>
      <c r="DR11" s="881"/>
      <c r="DS11" s="33"/>
      <c r="DT11" s="879"/>
      <c r="DU11" s="880"/>
      <c r="DV11" s="880"/>
      <c r="DW11" s="880"/>
      <c r="DX11" s="880"/>
      <c r="DY11" s="880"/>
      <c r="DZ11" s="880"/>
      <c r="EA11" s="880"/>
      <c r="EB11" s="881"/>
      <c r="EC11" s="33"/>
      <c r="ED11" s="879"/>
      <c r="EE11" s="880"/>
      <c r="EF11" s="880"/>
      <c r="EG11" s="880"/>
      <c r="EH11" s="880"/>
      <c r="EI11" s="880"/>
      <c r="EJ11" s="880"/>
      <c r="EK11" s="880"/>
      <c r="EL11" s="881"/>
      <c r="EM11" s="33"/>
      <c r="EN11" s="879"/>
      <c r="EO11" s="880"/>
      <c r="EP11" s="880"/>
      <c r="EQ11" s="880"/>
      <c r="ER11" s="880"/>
      <c r="ES11" s="880"/>
      <c r="ET11" s="880"/>
      <c r="EU11" s="880"/>
      <c r="EV11" s="881"/>
      <c r="EW11" s="276">
        <f t="shared" si="0"/>
        <v>0</v>
      </c>
      <c r="EX11" s="277">
        <f t="shared" si="1"/>
        <v>0</v>
      </c>
      <c r="EY11" s="278">
        <f t="shared" si="2"/>
        <v>0</v>
      </c>
      <c r="EZ11" s="277">
        <f t="shared" si="3"/>
        <v>0</v>
      </c>
      <c r="FA11" s="279">
        <f t="shared" si="4"/>
        <v>0</v>
      </c>
    </row>
    <row r="12" spans="1:157" s="35" customFormat="1" ht="30" customHeight="1">
      <c r="A12" s="226" t="s">
        <v>22</v>
      </c>
      <c r="B12" s="84" t="s">
        <v>203</v>
      </c>
      <c r="C12" s="33"/>
      <c r="D12" s="817"/>
      <c r="E12" s="818"/>
      <c r="F12" s="818"/>
      <c r="G12" s="818"/>
      <c r="H12" s="818"/>
      <c r="I12" s="818"/>
      <c r="J12" s="818"/>
      <c r="K12" s="818"/>
      <c r="L12" s="819"/>
      <c r="M12" s="33"/>
      <c r="N12" s="817"/>
      <c r="O12" s="818"/>
      <c r="P12" s="818"/>
      <c r="Q12" s="818"/>
      <c r="R12" s="818"/>
      <c r="S12" s="818"/>
      <c r="T12" s="818"/>
      <c r="U12" s="818"/>
      <c r="V12" s="819"/>
      <c r="W12" s="33"/>
      <c r="X12" s="817"/>
      <c r="Y12" s="818"/>
      <c r="Z12" s="818"/>
      <c r="AA12" s="818"/>
      <c r="AB12" s="818"/>
      <c r="AC12" s="818"/>
      <c r="AD12" s="818"/>
      <c r="AE12" s="818"/>
      <c r="AF12" s="819"/>
      <c r="AG12" s="33"/>
      <c r="AH12" s="817"/>
      <c r="AI12" s="818"/>
      <c r="AJ12" s="818"/>
      <c r="AK12" s="818"/>
      <c r="AL12" s="818"/>
      <c r="AM12" s="818"/>
      <c r="AN12" s="818"/>
      <c r="AO12" s="818"/>
      <c r="AP12" s="819"/>
      <c r="AQ12" s="33"/>
      <c r="AR12" s="817"/>
      <c r="AS12" s="818"/>
      <c r="AT12" s="818"/>
      <c r="AU12" s="818"/>
      <c r="AV12" s="818"/>
      <c r="AW12" s="818"/>
      <c r="AX12" s="818"/>
      <c r="AY12" s="818"/>
      <c r="AZ12" s="819"/>
      <c r="BA12" s="33"/>
      <c r="BB12" s="817"/>
      <c r="BC12" s="818"/>
      <c r="BD12" s="818"/>
      <c r="BE12" s="818"/>
      <c r="BF12" s="818"/>
      <c r="BG12" s="818"/>
      <c r="BH12" s="818"/>
      <c r="BI12" s="818"/>
      <c r="BJ12" s="819"/>
      <c r="BK12" s="33"/>
      <c r="BL12" s="817"/>
      <c r="BM12" s="818"/>
      <c r="BN12" s="818"/>
      <c r="BO12" s="818"/>
      <c r="BP12" s="818"/>
      <c r="BQ12" s="818"/>
      <c r="BR12" s="818"/>
      <c r="BS12" s="818"/>
      <c r="BT12" s="819"/>
      <c r="BU12" s="33"/>
      <c r="BV12" s="817"/>
      <c r="BW12" s="818"/>
      <c r="BX12" s="818"/>
      <c r="BY12" s="818"/>
      <c r="BZ12" s="818"/>
      <c r="CA12" s="818"/>
      <c r="CB12" s="818"/>
      <c r="CC12" s="818"/>
      <c r="CD12" s="819"/>
      <c r="CE12" s="33"/>
      <c r="CF12" s="817"/>
      <c r="CG12" s="818"/>
      <c r="CH12" s="818"/>
      <c r="CI12" s="818"/>
      <c r="CJ12" s="818"/>
      <c r="CK12" s="818"/>
      <c r="CL12" s="818"/>
      <c r="CM12" s="818"/>
      <c r="CN12" s="819"/>
      <c r="CO12" s="33"/>
      <c r="CP12" s="817"/>
      <c r="CQ12" s="818"/>
      <c r="CR12" s="818"/>
      <c r="CS12" s="818"/>
      <c r="CT12" s="818"/>
      <c r="CU12" s="818"/>
      <c r="CV12" s="818"/>
      <c r="CW12" s="818"/>
      <c r="CX12" s="819"/>
      <c r="CY12" s="33"/>
      <c r="CZ12" s="817"/>
      <c r="DA12" s="818"/>
      <c r="DB12" s="818"/>
      <c r="DC12" s="818"/>
      <c r="DD12" s="818"/>
      <c r="DE12" s="818"/>
      <c r="DF12" s="818"/>
      <c r="DG12" s="818"/>
      <c r="DH12" s="819"/>
      <c r="DI12" s="33"/>
      <c r="DJ12" s="817"/>
      <c r="DK12" s="818"/>
      <c r="DL12" s="818"/>
      <c r="DM12" s="818"/>
      <c r="DN12" s="818"/>
      <c r="DO12" s="818"/>
      <c r="DP12" s="818"/>
      <c r="DQ12" s="818"/>
      <c r="DR12" s="819"/>
      <c r="DS12" s="33"/>
      <c r="DT12" s="817"/>
      <c r="DU12" s="818"/>
      <c r="DV12" s="818"/>
      <c r="DW12" s="818"/>
      <c r="DX12" s="818"/>
      <c r="DY12" s="818"/>
      <c r="DZ12" s="818"/>
      <c r="EA12" s="818"/>
      <c r="EB12" s="819"/>
      <c r="EC12" s="33"/>
      <c r="ED12" s="817"/>
      <c r="EE12" s="818"/>
      <c r="EF12" s="818"/>
      <c r="EG12" s="818"/>
      <c r="EH12" s="818"/>
      <c r="EI12" s="818"/>
      <c r="EJ12" s="818"/>
      <c r="EK12" s="818"/>
      <c r="EL12" s="819"/>
      <c r="EM12" s="33"/>
      <c r="EN12" s="817"/>
      <c r="EO12" s="818"/>
      <c r="EP12" s="818"/>
      <c r="EQ12" s="818"/>
      <c r="ER12" s="818"/>
      <c r="ES12" s="818"/>
      <c r="ET12" s="818"/>
      <c r="EU12" s="818"/>
      <c r="EV12" s="819"/>
      <c r="EW12" s="276">
        <f t="shared" si="0"/>
        <v>0</v>
      </c>
      <c r="EX12" s="277">
        <f t="shared" si="1"/>
        <v>0</v>
      </c>
      <c r="EY12" s="278">
        <f t="shared" si="2"/>
        <v>0</v>
      </c>
      <c r="EZ12" s="277">
        <f t="shared" si="3"/>
        <v>0</v>
      </c>
      <c r="FA12" s="279">
        <f t="shared" si="4"/>
        <v>0</v>
      </c>
    </row>
    <row r="13" spans="1:157" s="35" customFormat="1" ht="30" customHeight="1">
      <c r="A13" s="226" t="s">
        <v>23</v>
      </c>
      <c r="B13" s="84" t="s">
        <v>204</v>
      </c>
      <c r="C13" s="33"/>
      <c r="D13" s="817"/>
      <c r="E13" s="818"/>
      <c r="F13" s="818"/>
      <c r="G13" s="818"/>
      <c r="H13" s="818"/>
      <c r="I13" s="818"/>
      <c r="J13" s="818"/>
      <c r="K13" s="818"/>
      <c r="L13" s="819"/>
      <c r="M13" s="33"/>
      <c r="N13" s="817"/>
      <c r="O13" s="818"/>
      <c r="P13" s="818"/>
      <c r="Q13" s="818"/>
      <c r="R13" s="818"/>
      <c r="S13" s="818"/>
      <c r="T13" s="818"/>
      <c r="U13" s="818"/>
      <c r="V13" s="819"/>
      <c r="W13" s="33"/>
      <c r="X13" s="817"/>
      <c r="Y13" s="818"/>
      <c r="Z13" s="818"/>
      <c r="AA13" s="818"/>
      <c r="AB13" s="818"/>
      <c r="AC13" s="818"/>
      <c r="AD13" s="818"/>
      <c r="AE13" s="818"/>
      <c r="AF13" s="819"/>
      <c r="AG13" s="33"/>
      <c r="AH13" s="817"/>
      <c r="AI13" s="818"/>
      <c r="AJ13" s="818"/>
      <c r="AK13" s="818"/>
      <c r="AL13" s="818"/>
      <c r="AM13" s="818"/>
      <c r="AN13" s="818"/>
      <c r="AO13" s="818"/>
      <c r="AP13" s="819"/>
      <c r="AQ13" s="33"/>
      <c r="AR13" s="817"/>
      <c r="AS13" s="818"/>
      <c r="AT13" s="818"/>
      <c r="AU13" s="818"/>
      <c r="AV13" s="818"/>
      <c r="AW13" s="818"/>
      <c r="AX13" s="818"/>
      <c r="AY13" s="818"/>
      <c r="AZ13" s="819"/>
      <c r="BA13" s="33"/>
      <c r="BB13" s="817"/>
      <c r="BC13" s="818"/>
      <c r="BD13" s="818"/>
      <c r="BE13" s="818"/>
      <c r="BF13" s="818"/>
      <c r="BG13" s="818"/>
      <c r="BH13" s="818"/>
      <c r="BI13" s="818"/>
      <c r="BJ13" s="819"/>
      <c r="BK13" s="33"/>
      <c r="BL13" s="817"/>
      <c r="BM13" s="818"/>
      <c r="BN13" s="818"/>
      <c r="BO13" s="818"/>
      <c r="BP13" s="818"/>
      <c r="BQ13" s="818"/>
      <c r="BR13" s="818"/>
      <c r="BS13" s="818"/>
      <c r="BT13" s="819"/>
      <c r="BU13" s="33"/>
      <c r="BV13" s="817"/>
      <c r="BW13" s="818"/>
      <c r="BX13" s="818"/>
      <c r="BY13" s="818"/>
      <c r="BZ13" s="818"/>
      <c r="CA13" s="818"/>
      <c r="CB13" s="818"/>
      <c r="CC13" s="818"/>
      <c r="CD13" s="819"/>
      <c r="CE13" s="33"/>
      <c r="CF13" s="817"/>
      <c r="CG13" s="818"/>
      <c r="CH13" s="818"/>
      <c r="CI13" s="818"/>
      <c r="CJ13" s="818"/>
      <c r="CK13" s="818"/>
      <c r="CL13" s="818"/>
      <c r="CM13" s="818"/>
      <c r="CN13" s="819"/>
      <c r="CO13" s="33"/>
      <c r="CP13" s="817"/>
      <c r="CQ13" s="818"/>
      <c r="CR13" s="818"/>
      <c r="CS13" s="818"/>
      <c r="CT13" s="818"/>
      <c r="CU13" s="818"/>
      <c r="CV13" s="818"/>
      <c r="CW13" s="818"/>
      <c r="CX13" s="819"/>
      <c r="CY13" s="33"/>
      <c r="CZ13" s="817"/>
      <c r="DA13" s="818"/>
      <c r="DB13" s="818"/>
      <c r="DC13" s="818"/>
      <c r="DD13" s="818"/>
      <c r="DE13" s="818"/>
      <c r="DF13" s="818"/>
      <c r="DG13" s="818"/>
      <c r="DH13" s="819"/>
      <c r="DI13" s="33"/>
      <c r="DJ13" s="817"/>
      <c r="DK13" s="818"/>
      <c r="DL13" s="818"/>
      <c r="DM13" s="818"/>
      <c r="DN13" s="818"/>
      <c r="DO13" s="818"/>
      <c r="DP13" s="818"/>
      <c r="DQ13" s="818"/>
      <c r="DR13" s="819"/>
      <c r="DS13" s="33"/>
      <c r="DT13" s="817"/>
      <c r="DU13" s="818"/>
      <c r="DV13" s="818"/>
      <c r="DW13" s="818"/>
      <c r="DX13" s="818"/>
      <c r="DY13" s="818"/>
      <c r="DZ13" s="818"/>
      <c r="EA13" s="818"/>
      <c r="EB13" s="819"/>
      <c r="EC13" s="33"/>
      <c r="ED13" s="817"/>
      <c r="EE13" s="818"/>
      <c r="EF13" s="818"/>
      <c r="EG13" s="818"/>
      <c r="EH13" s="818"/>
      <c r="EI13" s="818"/>
      <c r="EJ13" s="818"/>
      <c r="EK13" s="818"/>
      <c r="EL13" s="819"/>
      <c r="EM13" s="33"/>
      <c r="EN13" s="817"/>
      <c r="EO13" s="818"/>
      <c r="EP13" s="818"/>
      <c r="EQ13" s="818"/>
      <c r="ER13" s="818"/>
      <c r="ES13" s="818"/>
      <c r="ET13" s="818"/>
      <c r="EU13" s="818"/>
      <c r="EV13" s="819"/>
      <c r="EW13" s="276">
        <f t="shared" si="0"/>
        <v>0</v>
      </c>
      <c r="EX13" s="277">
        <f t="shared" si="1"/>
        <v>0</v>
      </c>
      <c r="EY13" s="278">
        <f t="shared" si="2"/>
        <v>0</v>
      </c>
      <c r="EZ13" s="277">
        <f t="shared" si="3"/>
        <v>0</v>
      </c>
      <c r="FA13" s="279">
        <f t="shared" si="4"/>
        <v>0</v>
      </c>
    </row>
    <row r="14" spans="1:157" s="35" customFormat="1" ht="30" customHeight="1">
      <c r="A14" s="225" t="s">
        <v>24</v>
      </c>
      <c r="B14" s="84" t="s">
        <v>205</v>
      </c>
      <c r="C14" s="33"/>
      <c r="D14" s="817"/>
      <c r="E14" s="818"/>
      <c r="F14" s="818"/>
      <c r="G14" s="818"/>
      <c r="H14" s="818"/>
      <c r="I14" s="818"/>
      <c r="J14" s="818"/>
      <c r="K14" s="818"/>
      <c r="L14" s="819"/>
      <c r="M14" s="33"/>
      <c r="N14" s="817"/>
      <c r="O14" s="818"/>
      <c r="P14" s="818"/>
      <c r="Q14" s="818"/>
      <c r="R14" s="818"/>
      <c r="S14" s="818"/>
      <c r="T14" s="818"/>
      <c r="U14" s="818"/>
      <c r="V14" s="819"/>
      <c r="W14" s="33"/>
      <c r="X14" s="817"/>
      <c r="Y14" s="818"/>
      <c r="Z14" s="818"/>
      <c r="AA14" s="818"/>
      <c r="AB14" s="818"/>
      <c r="AC14" s="818"/>
      <c r="AD14" s="818"/>
      <c r="AE14" s="818"/>
      <c r="AF14" s="819"/>
      <c r="AG14" s="33"/>
      <c r="AH14" s="817"/>
      <c r="AI14" s="818"/>
      <c r="AJ14" s="818"/>
      <c r="AK14" s="818"/>
      <c r="AL14" s="818"/>
      <c r="AM14" s="818"/>
      <c r="AN14" s="818"/>
      <c r="AO14" s="818"/>
      <c r="AP14" s="819"/>
      <c r="AQ14" s="33"/>
      <c r="AR14" s="817"/>
      <c r="AS14" s="818"/>
      <c r="AT14" s="818"/>
      <c r="AU14" s="818"/>
      <c r="AV14" s="818"/>
      <c r="AW14" s="818"/>
      <c r="AX14" s="818"/>
      <c r="AY14" s="818"/>
      <c r="AZ14" s="819"/>
      <c r="BA14" s="33"/>
      <c r="BB14" s="817"/>
      <c r="BC14" s="818"/>
      <c r="BD14" s="818"/>
      <c r="BE14" s="818"/>
      <c r="BF14" s="818"/>
      <c r="BG14" s="818"/>
      <c r="BH14" s="818"/>
      <c r="BI14" s="818"/>
      <c r="BJ14" s="819"/>
      <c r="BK14" s="33"/>
      <c r="BL14" s="817"/>
      <c r="BM14" s="818"/>
      <c r="BN14" s="818"/>
      <c r="BO14" s="818"/>
      <c r="BP14" s="818"/>
      <c r="BQ14" s="818"/>
      <c r="BR14" s="818"/>
      <c r="BS14" s="818"/>
      <c r="BT14" s="819"/>
      <c r="BU14" s="33"/>
      <c r="BV14" s="817"/>
      <c r="BW14" s="818"/>
      <c r="BX14" s="818"/>
      <c r="BY14" s="818"/>
      <c r="BZ14" s="818"/>
      <c r="CA14" s="818"/>
      <c r="CB14" s="818"/>
      <c r="CC14" s="818"/>
      <c r="CD14" s="819"/>
      <c r="CE14" s="33"/>
      <c r="CF14" s="817"/>
      <c r="CG14" s="818"/>
      <c r="CH14" s="818"/>
      <c r="CI14" s="818"/>
      <c r="CJ14" s="818"/>
      <c r="CK14" s="818"/>
      <c r="CL14" s="818"/>
      <c r="CM14" s="818"/>
      <c r="CN14" s="819"/>
      <c r="CO14" s="33"/>
      <c r="CP14" s="817"/>
      <c r="CQ14" s="818"/>
      <c r="CR14" s="818"/>
      <c r="CS14" s="818"/>
      <c r="CT14" s="818"/>
      <c r="CU14" s="818"/>
      <c r="CV14" s="818"/>
      <c r="CW14" s="818"/>
      <c r="CX14" s="819"/>
      <c r="CY14" s="33"/>
      <c r="CZ14" s="817"/>
      <c r="DA14" s="818"/>
      <c r="DB14" s="818"/>
      <c r="DC14" s="818"/>
      <c r="DD14" s="818"/>
      <c r="DE14" s="818"/>
      <c r="DF14" s="818"/>
      <c r="DG14" s="818"/>
      <c r="DH14" s="819"/>
      <c r="DI14" s="33"/>
      <c r="DJ14" s="817"/>
      <c r="DK14" s="818"/>
      <c r="DL14" s="818"/>
      <c r="DM14" s="818"/>
      <c r="DN14" s="818"/>
      <c r="DO14" s="818"/>
      <c r="DP14" s="818"/>
      <c r="DQ14" s="818"/>
      <c r="DR14" s="819"/>
      <c r="DS14" s="33"/>
      <c r="DT14" s="817"/>
      <c r="DU14" s="818"/>
      <c r="DV14" s="818"/>
      <c r="DW14" s="818"/>
      <c r="DX14" s="818"/>
      <c r="DY14" s="818"/>
      <c r="DZ14" s="818"/>
      <c r="EA14" s="818"/>
      <c r="EB14" s="819"/>
      <c r="EC14" s="33"/>
      <c r="ED14" s="817"/>
      <c r="EE14" s="818"/>
      <c r="EF14" s="818"/>
      <c r="EG14" s="818"/>
      <c r="EH14" s="818"/>
      <c r="EI14" s="818"/>
      <c r="EJ14" s="818"/>
      <c r="EK14" s="818"/>
      <c r="EL14" s="819"/>
      <c r="EM14" s="33"/>
      <c r="EN14" s="817"/>
      <c r="EO14" s="818"/>
      <c r="EP14" s="818"/>
      <c r="EQ14" s="818"/>
      <c r="ER14" s="818"/>
      <c r="ES14" s="818"/>
      <c r="ET14" s="818"/>
      <c r="EU14" s="818"/>
      <c r="EV14" s="819"/>
      <c r="EW14" s="283">
        <f t="shared" si="0"/>
        <v>0</v>
      </c>
      <c r="EX14" s="284">
        <f t="shared" si="1"/>
        <v>0</v>
      </c>
      <c r="EY14" s="285">
        <f t="shared" si="2"/>
        <v>0</v>
      </c>
      <c r="EZ14" s="284">
        <f t="shared" si="3"/>
        <v>0</v>
      </c>
      <c r="FA14" s="291">
        <f t="shared" si="4"/>
        <v>0</v>
      </c>
    </row>
    <row r="15" spans="1:157" s="35" customFormat="1" ht="30" customHeight="1">
      <c r="A15" s="225" t="s">
        <v>25</v>
      </c>
      <c r="B15" s="370" t="s">
        <v>206</v>
      </c>
      <c r="C15" s="33"/>
      <c r="D15" s="817"/>
      <c r="E15" s="818"/>
      <c r="F15" s="818"/>
      <c r="G15" s="818"/>
      <c r="H15" s="818"/>
      <c r="I15" s="818"/>
      <c r="J15" s="818"/>
      <c r="K15" s="818"/>
      <c r="L15" s="819"/>
      <c r="M15" s="33"/>
      <c r="N15" s="817"/>
      <c r="O15" s="818"/>
      <c r="P15" s="818"/>
      <c r="Q15" s="818"/>
      <c r="R15" s="818"/>
      <c r="S15" s="818"/>
      <c r="T15" s="818"/>
      <c r="U15" s="818"/>
      <c r="V15" s="819"/>
      <c r="W15" s="33"/>
      <c r="X15" s="817"/>
      <c r="Y15" s="818"/>
      <c r="Z15" s="818"/>
      <c r="AA15" s="818"/>
      <c r="AB15" s="818"/>
      <c r="AC15" s="818"/>
      <c r="AD15" s="818"/>
      <c r="AE15" s="818"/>
      <c r="AF15" s="819"/>
      <c r="AG15" s="33"/>
      <c r="AH15" s="817"/>
      <c r="AI15" s="818"/>
      <c r="AJ15" s="818"/>
      <c r="AK15" s="818"/>
      <c r="AL15" s="818"/>
      <c r="AM15" s="818"/>
      <c r="AN15" s="818"/>
      <c r="AO15" s="818"/>
      <c r="AP15" s="819"/>
      <c r="AQ15" s="33"/>
      <c r="AR15" s="817"/>
      <c r="AS15" s="818"/>
      <c r="AT15" s="818"/>
      <c r="AU15" s="818"/>
      <c r="AV15" s="818"/>
      <c r="AW15" s="818"/>
      <c r="AX15" s="818"/>
      <c r="AY15" s="818"/>
      <c r="AZ15" s="819"/>
      <c r="BA15" s="33"/>
      <c r="BB15" s="817"/>
      <c r="BC15" s="818"/>
      <c r="BD15" s="818"/>
      <c r="BE15" s="818"/>
      <c r="BF15" s="818"/>
      <c r="BG15" s="818"/>
      <c r="BH15" s="818"/>
      <c r="BI15" s="818"/>
      <c r="BJ15" s="819"/>
      <c r="BK15" s="33"/>
      <c r="BL15" s="817"/>
      <c r="BM15" s="818"/>
      <c r="BN15" s="818"/>
      <c r="BO15" s="818"/>
      <c r="BP15" s="818"/>
      <c r="BQ15" s="818"/>
      <c r="BR15" s="818"/>
      <c r="BS15" s="818"/>
      <c r="BT15" s="819"/>
      <c r="BU15" s="33"/>
      <c r="BV15" s="817"/>
      <c r="BW15" s="818"/>
      <c r="BX15" s="818"/>
      <c r="BY15" s="818"/>
      <c r="BZ15" s="818"/>
      <c r="CA15" s="818"/>
      <c r="CB15" s="818"/>
      <c r="CC15" s="818"/>
      <c r="CD15" s="819"/>
      <c r="CE15" s="33"/>
      <c r="CF15" s="817"/>
      <c r="CG15" s="818"/>
      <c r="CH15" s="818"/>
      <c r="CI15" s="818"/>
      <c r="CJ15" s="818"/>
      <c r="CK15" s="818"/>
      <c r="CL15" s="818"/>
      <c r="CM15" s="818"/>
      <c r="CN15" s="819"/>
      <c r="CO15" s="33"/>
      <c r="CP15" s="817"/>
      <c r="CQ15" s="818"/>
      <c r="CR15" s="818"/>
      <c r="CS15" s="818"/>
      <c r="CT15" s="818"/>
      <c r="CU15" s="818"/>
      <c r="CV15" s="818"/>
      <c r="CW15" s="818"/>
      <c r="CX15" s="819"/>
      <c r="CY15" s="33"/>
      <c r="CZ15" s="817"/>
      <c r="DA15" s="818"/>
      <c r="DB15" s="818"/>
      <c r="DC15" s="818"/>
      <c r="DD15" s="818"/>
      <c r="DE15" s="818"/>
      <c r="DF15" s="818"/>
      <c r="DG15" s="818"/>
      <c r="DH15" s="819"/>
      <c r="DI15" s="33"/>
      <c r="DJ15" s="817"/>
      <c r="DK15" s="818"/>
      <c r="DL15" s="818"/>
      <c r="DM15" s="818"/>
      <c r="DN15" s="818"/>
      <c r="DO15" s="818"/>
      <c r="DP15" s="818"/>
      <c r="DQ15" s="818"/>
      <c r="DR15" s="819"/>
      <c r="DS15" s="33"/>
      <c r="DT15" s="817"/>
      <c r="DU15" s="818"/>
      <c r="DV15" s="818"/>
      <c r="DW15" s="818"/>
      <c r="DX15" s="818"/>
      <c r="DY15" s="818"/>
      <c r="DZ15" s="818"/>
      <c r="EA15" s="818"/>
      <c r="EB15" s="819"/>
      <c r="EC15" s="33"/>
      <c r="ED15" s="817"/>
      <c r="EE15" s="818"/>
      <c r="EF15" s="818"/>
      <c r="EG15" s="818"/>
      <c r="EH15" s="818"/>
      <c r="EI15" s="818"/>
      <c r="EJ15" s="818"/>
      <c r="EK15" s="818"/>
      <c r="EL15" s="819"/>
      <c r="EM15" s="33"/>
      <c r="EN15" s="817"/>
      <c r="EO15" s="818"/>
      <c r="EP15" s="818"/>
      <c r="EQ15" s="818"/>
      <c r="ER15" s="818"/>
      <c r="ES15" s="818"/>
      <c r="ET15" s="818"/>
      <c r="EU15" s="818"/>
      <c r="EV15" s="819"/>
      <c r="EW15" s="283">
        <f t="shared" ref="EW15:EW16" si="5">COUNTIF(C15:EV15,"=Met")</f>
        <v>0</v>
      </c>
      <c r="EX15" s="284">
        <f t="shared" ref="EX15:EX16" si="6">IF(SUM(EW15,EY15)=0,0,EW15/SUM(EW15,EY15))</f>
        <v>0</v>
      </c>
      <c r="EY15" s="285">
        <f t="shared" ref="EY15:EY16" si="7">COUNTIF(C15:EV15,"=Not Met")</f>
        <v>0</v>
      </c>
      <c r="EZ15" s="284">
        <f t="shared" ref="EZ15:EZ16" si="8">IF(SUM(EW15,EY15)=0,0,EY15/SUM(EW15,EY15))</f>
        <v>0</v>
      </c>
      <c r="FA15" s="291">
        <f t="shared" ref="FA15:FA16" si="9">COUNTIF(C15:EV15,"=N/A")</f>
        <v>0</v>
      </c>
    </row>
    <row r="16" spans="1:157" s="35" customFormat="1" ht="30" customHeight="1">
      <c r="A16" s="225" t="s">
        <v>26</v>
      </c>
      <c r="B16" s="370" t="s">
        <v>241</v>
      </c>
      <c r="C16" s="33"/>
      <c r="D16" s="817"/>
      <c r="E16" s="818"/>
      <c r="F16" s="818"/>
      <c r="G16" s="818"/>
      <c r="H16" s="818"/>
      <c r="I16" s="818"/>
      <c r="J16" s="818"/>
      <c r="K16" s="818"/>
      <c r="L16" s="819"/>
      <c r="M16" s="33"/>
      <c r="N16" s="817"/>
      <c r="O16" s="818"/>
      <c r="P16" s="818"/>
      <c r="Q16" s="818"/>
      <c r="R16" s="818"/>
      <c r="S16" s="818"/>
      <c r="T16" s="818"/>
      <c r="U16" s="818"/>
      <c r="V16" s="819"/>
      <c r="W16" s="33"/>
      <c r="X16" s="817"/>
      <c r="Y16" s="818"/>
      <c r="Z16" s="818"/>
      <c r="AA16" s="818"/>
      <c r="AB16" s="818"/>
      <c r="AC16" s="818"/>
      <c r="AD16" s="818"/>
      <c r="AE16" s="818"/>
      <c r="AF16" s="819"/>
      <c r="AG16" s="33"/>
      <c r="AH16" s="817"/>
      <c r="AI16" s="818"/>
      <c r="AJ16" s="818"/>
      <c r="AK16" s="818"/>
      <c r="AL16" s="818"/>
      <c r="AM16" s="818"/>
      <c r="AN16" s="818"/>
      <c r="AO16" s="818"/>
      <c r="AP16" s="819"/>
      <c r="AQ16" s="33"/>
      <c r="AR16" s="817"/>
      <c r="AS16" s="818"/>
      <c r="AT16" s="818"/>
      <c r="AU16" s="818"/>
      <c r="AV16" s="818"/>
      <c r="AW16" s="818"/>
      <c r="AX16" s="818"/>
      <c r="AY16" s="818"/>
      <c r="AZ16" s="819"/>
      <c r="BA16" s="33"/>
      <c r="BB16" s="817"/>
      <c r="BC16" s="818"/>
      <c r="BD16" s="818"/>
      <c r="BE16" s="818"/>
      <c r="BF16" s="818"/>
      <c r="BG16" s="818"/>
      <c r="BH16" s="818"/>
      <c r="BI16" s="818"/>
      <c r="BJ16" s="819"/>
      <c r="BK16" s="33"/>
      <c r="BL16" s="817"/>
      <c r="BM16" s="818"/>
      <c r="BN16" s="818"/>
      <c r="BO16" s="818"/>
      <c r="BP16" s="818"/>
      <c r="BQ16" s="818"/>
      <c r="BR16" s="818"/>
      <c r="BS16" s="818"/>
      <c r="BT16" s="819"/>
      <c r="BU16" s="33"/>
      <c r="BV16" s="817"/>
      <c r="BW16" s="818"/>
      <c r="BX16" s="818"/>
      <c r="BY16" s="818"/>
      <c r="BZ16" s="818"/>
      <c r="CA16" s="818"/>
      <c r="CB16" s="818"/>
      <c r="CC16" s="818"/>
      <c r="CD16" s="819"/>
      <c r="CE16" s="33"/>
      <c r="CF16" s="817"/>
      <c r="CG16" s="818"/>
      <c r="CH16" s="818"/>
      <c r="CI16" s="818"/>
      <c r="CJ16" s="818"/>
      <c r="CK16" s="818"/>
      <c r="CL16" s="818"/>
      <c r="CM16" s="818"/>
      <c r="CN16" s="819"/>
      <c r="CO16" s="33"/>
      <c r="CP16" s="817"/>
      <c r="CQ16" s="818"/>
      <c r="CR16" s="818"/>
      <c r="CS16" s="818"/>
      <c r="CT16" s="818"/>
      <c r="CU16" s="818"/>
      <c r="CV16" s="818"/>
      <c r="CW16" s="818"/>
      <c r="CX16" s="819"/>
      <c r="CY16" s="33"/>
      <c r="CZ16" s="817"/>
      <c r="DA16" s="818"/>
      <c r="DB16" s="818"/>
      <c r="DC16" s="818"/>
      <c r="DD16" s="818"/>
      <c r="DE16" s="818"/>
      <c r="DF16" s="818"/>
      <c r="DG16" s="818"/>
      <c r="DH16" s="819"/>
      <c r="DI16" s="33"/>
      <c r="DJ16" s="817"/>
      <c r="DK16" s="818"/>
      <c r="DL16" s="818"/>
      <c r="DM16" s="818"/>
      <c r="DN16" s="818"/>
      <c r="DO16" s="818"/>
      <c r="DP16" s="818"/>
      <c r="DQ16" s="818"/>
      <c r="DR16" s="819"/>
      <c r="DS16" s="33"/>
      <c r="DT16" s="817"/>
      <c r="DU16" s="818"/>
      <c r="DV16" s="818"/>
      <c r="DW16" s="818"/>
      <c r="DX16" s="818"/>
      <c r="DY16" s="818"/>
      <c r="DZ16" s="818"/>
      <c r="EA16" s="818"/>
      <c r="EB16" s="819"/>
      <c r="EC16" s="33"/>
      <c r="ED16" s="817"/>
      <c r="EE16" s="818"/>
      <c r="EF16" s="818"/>
      <c r="EG16" s="818"/>
      <c r="EH16" s="818"/>
      <c r="EI16" s="818"/>
      <c r="EJ16" s="818"/>
      <c r="EK16" s="818"/>
      <c r="EL16" s="819"/>
      <c r="EM16" s="33"/>
      <c r="EN16" s="817"/>
      <c r="EO16" s="818"/>
      <c r="EP16" s="818"/>
      <c r="EQ16" s="818"/>
      <c r="ER16" s="818"/>
      <c r="ES16" s="818"/>
      <c r="ET16" s="818"/>
      <c r="EU16" s="818"/>
      <c r="EV16" s="819"/>
      <c r="EW16" s="283">
        <f t="shared" si="5"/>
        <v>0</v>
      </c>
      <c r="EX16" s="284">
        <f t="shared" si="6"/>
        <v>0</v>
      </c>
      <c r="EY16" s="285">
        <f t="shared" si="7"/>
        <v>0</v>
      </c>
      <c r="EZ16" s="284">
        <f t="shared" si="8"/>
        <v>0</v>
      </c>
      <c r="FA16" s="291">
        <f t="shared" si="9"/>
        <v>0</v>
      </c>
    </row>
    <row r="17" spans="1:202" s="39" customFormat="1" ht="30" customHeight="1" thickBot="1">
      <c r="A17" s="224" t="s">
        <v>27</v>
      </c>
      <c r="B17" s="34" t="s">
        <v>242</v>
      </c>
      <c r="C17" s="136"/>
      <c r="D17" s="817"/>
      <c r="E17" s="818"/>
      <c r="F17" s="818"/>
      <c r="G17" s="818"/>
      <c r="H17" s="818"/>
      <c r="I17" s="818"/>
      <c r="J17" s="818"/>
      <c r="K17" s="818"/>
      <c r="L17" s="819"/>
      <c r="M17" s="136"/>
      <c r="N17" s="817"/>
      <c r="O17" s="818"/>
      <c r="P17" s="818"/>
      <c r="Q17" s="818"/>
      <c r="R17" s="818"/>
      <c r="S17" s="818"/>
      <c r="T17" s="818"/>
      <c r="U17" s="818"/>
      <c r="V17" s="819"/>
      <c r="W17" s="136"/>
      <c r="X17" s="817"/>
      <c r="Y17" s="818"/>
      <c r="Z17" s="818"/>
      <c r="AA17" s="818"/>
      <c r="AB17" s="818"/>
      <c r="AC17" s="818"/>
      <c r="AD17" s="818"/>
      <c r="AE17" s="818"/>
      <c r="AF17" s="819"/>
      <c r="AG17" s="136"/>
      <c r="AH17" s="817"/>
      <c r="AI17" s="818"/>
      <c r="AJ17" s="818"/>
      <c r="AK17" s="818"/>
      <c r="AL17" s="818"/>
      <c r="AM17" s="818"/>
      <c r="AN17" s="818"/>
      <c r="AO17" s="818"/>
      <c r="AP17" s="819"/>
      <c r="AQ17" s="136"/>
      <c r="AR17" s="817"/>
      <c r="AS17" s="818"/>
      <c r="AT17" s="818"/>
      <c r="AU17" s="818"/>
      <c r="AV17" s="818"/>
      <c r="AW17" s="818"/>
      <c r="AX17" s="818"/>
      <c r="AY17" s="818"/>
      <c r="AZ17" s="819"/>
      <c r="BA17" s="136"/>
      <c r="BB17" s="817"/>
      <c r="BC17" s="818"/>
      <c r="BD17" s="818"/>
      <c r="BE17" s="818"/>
      <c r="BF17" s="818"/>
      <c r="BG17" s="818"/>
      <c r="BH17" s="818"/>
      <c r="BI17" s="818"/>
      <c r="BJ17" s="819"/>
      <c r="BK17" s="136"/>
      <c r="BL17" s="817"/>
      <c r="BM17" s="818"/>
      <c r="BN17" s="818"/>
      <c r="BO17" s="818"/>
      <c r="BP17" s="818"/>
      <c r="BQ17" s="818"/>
      <c r="BR17" s="818"/>
      <c r="BS17" s="818"/>
      <c r="BT17" s="819"/>
      <c r="BU17" s="136"/>
      <c r="BV17" s="817"/>
      <c r="BW17" s="818"/>
      <c r="BX17" s="818"/>
      <c r="BY17" s="818"/>
      <c r="BZ17" s="818"/>
      <c r="CA17" s="818"/>
      <c r="CB17" s="818"/>
      <c r="CC17" s="818"/>
      <c r="CD17" s="819"/>
      <c r="CE17" s="136"/>
      <c r="CF17" s="817"/>
      <c r="CG17" s="818"/>
      <c r="CH17" s="818"/>
      <c r="CI17" s="818"/>
      <c r="CJ17" s="818"/>
      <c r="CK17" s="818"/>
      <c r="CL17" s="818"/>
      <c r="CM17" s="818"/>
      <c r="CN17" s="819"/>
      <c r="CO17" s="136"/>
      <c r="CP17" s="817"/>
      <c r="CQ17" s="818"/>
      <c r="CR17" s="818"/>
      <c r="CS17" s="818"/>
      <c r="CT17" s="818"/>
      <c r="CU17" s="818"/>
      <c r="CV17" s="818"/>
      <c r="CW17" s="818"/>
      <c r="CX17" s="819"/>
      <c r="CY17" s="136"/>
      <c r="CZ17" s="817"/>
      <c r="DA17" s="818"/>
      <c r="DB17" s="818"/>
      <c r="DC17" s="818"/>
      <c r="DD17" s="818"/>
      <c r="DE17" s="818"/>
      <c r="DF17" s="818"/>
      <c r="DG17" s="818"/>
      <c r="DH17" s="819"/>
      <c r="DI17" s="136"/>
      <c r="DJ17" s="817"/>
      <c r="DK17" s="818"/>
      <c r="DL17" s="818"/>
      <c r="DM17" s="818"/>
      <c r="DN17" s="818"/>
      <c r="DO17" s="818"/>
      <c r="DP17" s="818"/>
      <c r="DQ17" s="818"/>
      <c r="DR17" s="819"/>
      <c r="DS17" s="136"/>
      <c r="DT17" s="817"/>
      <c r="DU17" s="818"/>
      <c r="DV17" s="818"/>
      <c r="DW17" s="818"/>
      <c r="DX17" s="818"/>
      <c r="DY17" s="818"/>
      <c r="DZ17" s="818"/>
      <c r="EA17" s="818"/>
      <c r="EB17" s="819"/>
      <c r="EC17" s="136"/>
      <c r="ED17" s="817"/>
      <c r="EE17" s="818"/>
      <c r="EF17" s="818"/>
      <c r="EG17" s="818"/>
      <c r="EH17" s="818"/>
      <c r="EI17" s="818"/>
      <c r="EJ17" s="818"/>
      <c r="EK17" s="818"/>
      <c r="EL17" s="819"/>
      <c r="EM17" s="136"/>
      <c r="EN17" s="817"/>
      <c r="EO17" s="818"/>
      <c r="EP17" s="818"/>
      <c r="EQ17" s="818"/>
      <c r="ER17" s="818"/>
      <c r="ES17" s="818"/>
      <c r="ET17" s="818"/>
      <c r="EU17" s="818"/>
      <c r="EV17" s="819"/>
      <c r="EW17" s="286">
        <f t="shared" si="0"/>
        <v>0</v>
      </c>
      <c r="EX17" s="287">
        <f t="shared" si="1"/>
        <v>0</v>
      </c>
      <c r="EY17" s="288">
        <f t="shared" si="2"/>
        <v>0</v>
      </c>
      <c r="EZ17" s="287">
        <f t="shared" si="3"/>
        <v>0</v>
      </c>
      <c r="FA17" s="292">
        <f t="shared" si="4"/>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10" customFormat="1" ht="13.9" customHeight="1" thickBot="1">
      <c r="A18" s="127"/>
      <c r="B18" s="45" t="s">
        <v>32</v>
      </c>
      <c r="C18" s="80"/>
      <c r="D18" s="820"/>
      <c r="E18" s="821"/>
      <c r="F18" s="821"/>
      <c r="G18" s="821"/>
      <c r="H18" s="821"/>
      <c r="I18" s="821"/>
      <c r="J18" s="821"/>
      <c r="K18" s="821"/>
      <c r="L18" s="822"/>
      <c r="M18" s="80"/>
      <c r="N18" s="820"/>
      <c r="O18" s="821"/>
      <c r="P18" s="821"/>
      <c r="Q18" s="821"/>
      <c r="R18" s="821"/>
      <c r="S18" s="821"/>
      <c r="T18" s="821"/>
      <c r="U18" s="821"/>
      <c r="V18" s="822"/>
      <c r="W18" s="80"/>
      <c r="X18" s="820"/>
      <c r="Y18" s="821"/>
      <c r="Z18" s="821"/>
      <c r="AA18" s="821"/>
      <c r="AB18" s="821"/>
      <c r="AC18" s="821"/>
      <c r="AD18" s="821"/>
      <c r="AE18" s="821"/>
      <c r="AF18" s="822"/>
      <c r="AG18" s="80"/>
      <c r="AH18" s="820"/>
      <c r="AI18" s="821"/>
      <c r="AJ18" s="821"/>
      <c r="AK18" s="821"/>
      <c r="AL18" s="821"/>
      <c r="AM18" s="821"/>
      <c r="AN18" s="821"/>
      <c r="AO18" s="821"/>
      <c r="AP18" s="822"/>
      <c r="AQ18" s="80"/>
      <c r="AR18" s="820"/>
      <c r="AS18" s="821"/>
      <c r="AT18" s="821"/>
      <c r="AU18" s="821"/>
      <c r="AV18" s="821"/>
      <c r="AW18" s="821"/>
      <c r="AX18" s="821"/>
      <c r="AY18" s="821"/>
      <c r="AZ18" s="822"/>
      <c r="BA18" s="80"/>
      <c r="BB18" s="820"/>
      <c r="BC18" s="821"/>
      <c r="BD18" s="821"/>
      <c r="BE18" s="821"/>
      <c r="BF18" s="821"/>
      <c r="BG18" s="821"/>
      <c r="BH18" s="821"/>
      <c r="BI18" s="821"/>
      <c r="BJ18" s="822"/>
      <c r="BK18" s="80"/>
      <c r="BL18" s="820"/>
      <c r="BM18" s="821"/>
      <c r="BN18" s="821"/>
      <c r="BO18" s="821"/>
      <c r="BP18" s="821"/>
      <c r="BQ18" s="821"/>
      <c r="BR18" s="821"/>
      <c r="BS18" s="821"/>
      <c r="BT18" s="822"/>
      <c r="BU18" s="80"/>
      <c r="BV18" s="820"/>
      <c r="BW18" s="821"/>
      <c r="BX18" s="821"/>
      <c r="BY18" s="821"/>
      <c r="BZ18" s="821"/>
      <c r="CA18" s="821"/>
      <c r="CB18" s="821"/>
      <c r="CC18" s="821"/>
      <c r="CD18" s="822"/>
      <c r="CE18" s="80"/>
      <c r="CF18" s="820"/>
      <c r="CG18" s="821"/>
      <c r="CH18" s="821"/>
      <c r="CI18" s="821"/>
      <c r="CJ18" s="821"/>
      <c r="CK18" s="821"/>
      <c r="CL18" s="821"/>
      <c r="CM18" s="821"/>
      <c r="CN18" s="822"/>
      <c r="CO18" s="80"/>
      <c r="CP18" s="820"/>
      <c r="CQ18" s="821"/>
      <c r="CR18" s="821"/>
      <c r="CS18" s="821"/>
      <c r="CT18" s="821"/>
      <c r="CU18" s="821"/>
      <c r="CV18" s="821"/>
      <c r="CW18" s="821"/>
      <c r="CX18" s="822"/>
      <c r="CY18" s="80"/>
      <c r="CZ18" s="820"/>
      <c r="DA18" s="821"/>
      <c r="DB18" s="821"/>
      <c r="DC18" s="821"/>
      <c r="DD18" s="821"/>
      <c r="DE18" s="821"/>
      <c r="DF18" s="821"/>
      <c r="DG18" s="821"/>
      <c r="DH18" s="822"/>
      <c r="DI18" s="80"/>
      <c r="DJ18" s="820"/>
      <c r="DK18" s="821"/>
      <c r="DL18" s="821"/>
      <c r="DM18" s="821"/>
      <c r="DN18" s="821"/>
      <c r="DO18" s="821"/>
      <c r="DP18" s="821"/>
      <c r="DQ18" s="821"/>
      <c r="DR18" s="822"/>
      <c r="DS18" s="80"/>
      <c r="DT18" s="820"/>
      <c r="DU18" s="821"/>
      <c r="DV18" s="821"/>
      <c r="DW18" s="821"/>
      <c r="DX18" s="821"/>
      <c r="DY18" s="821"/>
      <c r="DZ18" s="821"/>
      <c r="EA18" s="821"/>
      <c r="EB18" s="822"/>
      <c r="EC18" s="80"/>
      <c r="ED18" s="820"/>
      <c r="EE18" s="821"/>
      <c r="EF18" s="821"/>
      <c r="EG18" s="821"/>
      <c r="EH18" s="821"/>
      <c r="EI18" s="821"/>
      <c r="EJ18" s="821"/>
      <c r="EK18" s="821"/>
      <c r="EL18" s="822"/>
      <c r="EM18" s="80"/>
      <c r="EN18" s="820"/>
      <c r="EO18" s="821"/>
      <c r="EP18" s="821"/>
      <c r="EQ18" s="821"/>
      <c r="ER18" s="821"/>
      <c r="ES18" s="821"/>
      <c r="ET18" s="821"/>
      <c r="EU18" s="821"/>
      <c r="EV18" s="822"/>
      <c r="EW18" s="400"/>
      <c r="EX18" s="46"/>
      <c r="EY18" s="46"/>
      <c r="EZ18" s="46"/>
      <c r="FA18" s="46"/>
    </row>
    <row r="19" spans="1:202" s="10" customFormat="1" ht="13.9" customHeight="1" thickBot="1">
      <c r="A19" s="127"/>
      <c r="B19" s="45"/>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6"/>
      <c r="EX19" s="46"/>
      <c r="EY19" s="46"/>
      <c r="EZ19" s="46"/>
      <c r="FA19" s="46"/>
    </row>
    <row r="20" spans="1:202" s="10" customFormat="1" ht="13.9" customHeight="1">
      <c r="A20" s="127"/>
      <c r="B20" s="48" t="s">
        <v>33</v>
      </c>
      <c r="C20" s="319">
        <f>COUNTIF(C10:C17,"=Met")</f>
        <v>0</v>
      </c>
      <c r="D20" s="384"/>
      <c r="E20" s="384"/>
      <c r="F20" s="384"/>
      <c r="G20" s="384"/>
      <c r="H20" s="384"/>
      <c r="I20" s="384"/>
      <c r="J20" s="384"/>
      <c r="K20" s="384"/>
      <c r="L20" s="385"/>
      <c r="M20" s="319">
        <f>COUNTIF(M10:M17,"=Met")</f>
        <v>0</v>
      </c>
      <c r="N20" s="384"/>
      <c r="O20" s="384"/>
      <c r="P20" s="384"/>
      <c r="Q20" s="384"/>
      <c r="R20" s="384"/>
      <c r="S20" s="384"/>
      <c r="T20" s="384"/>
      <c r="U20" s="384"/>
      <c r="V20" s="385"/>
      <c r="W20" s="319">
        <f>COUNTIF(W10:W17,"=Met")</f>
        <v>0</v>
      </c>
      <c r="X20" s="384"/>
      <c r="Y20" s="384"/>
      <c r="Z20" s="384"/>
      <c r="AA20" s="384"/>
      <c r="AB20" s="384"/>
      <c r="AC20" s="384"/>
      <c r="AD20" s="384"/>
      <c r="AE20" s="384"/>
      <c r="AF20" s="385"/>
      <c r="AG20" s="319">
        <f>COUNTIF(AG10:AG17,"=Met")</f>
        <v>0</v>
      </c>
      <c r="AH20" s="384"/>
      <c r="AI20" s="384"/>
      <c r="AJ20" s="384"/>
      <c r="AK20" s="384"/>
      <c r="AL20" s="384"/>
      <c r="AM20" s="384"/>
      <c r="AN20" s="384"/>
      <c r="AO20" s="384"/>
      <c r="AP20" s="385"/>
      <c r="AQ20" s="319">
        <f>COUNTIF(AQ10:AQ17,"=Met")</f>
        <v>0</v>
      </c>
      <c r="AR20" s="384"/>
      <c r="AS20" s="384"/>
      <c r="AT20" s="384"/>
      <c r="AU20" s="384"/>
      <c r="AV20" s="384"/>
      <c r="AW20" s="384"/>
      <c r="AX20" s="384"/>
      <c r="AY20" s="384"/>
      <c r="AZ20" s="385"/>
      <c r="BA20" s="319">
        <f>COUNTIF(BA10:BA17,"=Met")</f>
        <v>0</v>
      </c>
      <c r="BB20" s="384"/>
      <c r="BC20" s="384"/>
      <c r="BD20" s="384"/>
      <c r="BE20" s="384"/>
      <c r="BF20" s="384"/>
      <c r="BG20" s="384"/>
      <c r="BH20" s="384"/>
      <c r="BI20" s="384"/>
      <c r="BJ20" s="385"/>
      <c r="BK20" s="319">
        <f>COUNTIF(BK10:BK17,"=Met")</f>
        <v>0</v>
      </c>
      <c r="BL20" s="384"/>
      <c r="BM20" s="384"/>
      <c r="BN20" s="384"/>
      <c r="BO20" s="384"/>
      <c r="BP20" s="384"/>
      <c r="BQ20" s="384"/>
      <c r="BR20" s="384"/>
      <c r="BS20" s="384"/>
      <c r="BT20" s="385"/>
      <c r="BU20" s="319">
        <f>COUNTIF(BU10:BU17,"=Met")</f>
        <v>0</v>
      </c>
      <c r="BV20" s="384"/>
      <c r="BW20" s="384"/>
      <c r="BX20" s="384"/>
      <c r="BY20" s="384"/>
      <c r="BZ20" s="384"/>
      <c r="CA20" s="384"/>
      <c r="CB20" s="384"/>
      <c r="CC20" s="384"/>
      <c r="CD20" s="385"/>
      <c r="CE20" s="319">
        <f>COUNTIF(CE10:CE17,"=Met")</f>
        <v>0</v>
      </c>
      <c r="CF20" s="384"/>
      <c r="CG20" s="384"/>
      <c r="CH20" s="384"/>
      <c r="CI20" s="384"/>
      <c r="CJ20" s="384"/>
      <c r="CK20" s="384"/>
      <c r="CL20" s="384"/>
      <c r="CM20" s="384"/>
      <c r="CN20" s="385"/>
      <c r="CO20" s="319">
        <f>COUNTIF(CO10:CO17,"=Met")</f>
        <v>0</v>
      </c>
      <c r="CP20" s="384"/>
      <c r="CQ20" s="384"/>
      <c r="CR20" s="384"/>
      <c r="CS20" s="384"/>
      <c r="CT20" s="384"/>
      <c r="CU20" s="384"/>
      <c r="CV20" s="384"/>
      <c r="CW20" s="384"/>
      <c r="CX20" s="385"/>
      <c r="CY20" s="319">
        <f>COUNTIF(CY10:CY17,"=Met")</f>
        <v>0</v>
      </c>
      <c r="CZ20" s="384"/>
      <c r="DA20" s="384"/>
      <c r="DB20" s="384"/>
      <c r="DC20" s="384"/>
      <c r="DD20" s="384"/>
      <c r="DE20" s="384"/>
      <c r="DF20" s="384"/>
      <c r="DG20" s="384"/>
      <c r="DH20" s="385"/>
      <c r="DI20" s="319">
        <f>COUNTIF(DI10:DI17,"=Met")</f>
        <v>0</v>
      </c>
      <c r="DJ20" s="384"/>
      <c r="DK20" s="384"/>
      <c r="DL20" s="384"/>
      <c r="DM20" s="384"/>
      <c r="DN20" s="384"/>
      <c r="DO20" s="384"/>
      <c r="DP20" s="384"/>
      <c r="DQ20" s="384"/>
      <c r="DR20" s="385"/>
      <c r="DS20" s="319">
        <f>COUNTIF(DS10:DS17,"=Met")</f>
        <v>0</v>
      </c>
      <c r="DT20" s="384"/>
      <c r="DU20" s="384"/>
      <c r="DV20" s="384"/>
      <c r="DW20" s="384"/>
      <c r="DX20" s="384"/>
      <c r="DY20" s="384"/>
      <c r="DZ20" s="384"/>
      <c r="EA20" s="384"/>
      <c r="EB20" s="385"/>
      <c r="EC20" s="319">
        <f>COUNTIF(EC10:EC17,"=Met")</f>
        <v>0</v>
      </c>
      <c r="ED20" s="384"/>
      <c r="EE20" s="384"/>
      <c r="EF20" s="384"/>
      <c r="EG20" s="384"/>
      <c r="EH20" s="384"/>
      <c r="EI20" s="384"/>
      <c r="EJ20" s="384"/>
      <c r="EK20" s="384"/>
      <c r="EL20" s="385"/>
      <c r="EM20" s="319">
        <f>COUNTIF(EM10:EM17,"=Met")</f>
        <v>0</v>
      </c>
      <c r="EN20" s="384"/>
      <c r="EO20" s="384"/>
      <c r="EP20" s="384"/>
      <c r="EQ20" s="384"/>
      <c r="ER20" s="384"/>
      <c r="ES20" s="384"/>
      <c r="ET20" s="384"/>
      <c r="EU20" s="384"/>
      <c r="EV20" s="385"/>
      <c r="EW20" s="51"/>
      <c r="EX20" s="52"/>
      <c r="EY20" s="52"/>
      <c r="EZ20" s="52"/>
      <c r="FA20" s="52"/>
    </row>
    <row r="21" spans="1:202" s="10" customFormat="1" ht="13.9" customHeight="1">
      <c r="A21" s="127"/>
      <c r="B21" s="48" t="s">
        <v>34</v>
      </c>
      <c r="C21" s="320">
        <f>IF(SUM(C20,C22)=0,0,C20/SUM(C20,C22))</f>
        <v>0</v>
      </c>
      <c r="D21" s="387"/>
      <c r="E21" s="387"/>
      <c r="F21" s="387"/>
      <c r="G21" s="387"/>
      <c r="H21" s="387"/>
      <c r="I21" s="387"/>
      <c r="J21" s="387"/>
      <c r="K21" s="387"/>
      <c r="L21" s="388"/>
      <c r="M21" s="320">
        <f>IF(SUM(M20,M22)=0,0,M20/SUM(M20,M22))</f>
        <v>0</v>
      </c>
      <c r="N21" s="387"/>
      <c r="O21" s="387"/>
      <c r="P21" s="387"/>
      <c r="Q21" s="387"/>
      <c r="R21" s="387"/>
      <c r="S21" s="387"/>
      <c r="T21" s="387"/>
      <c r="U21" s="387"/>
      <c r="V21" s="388"/>
      <c r="W21" s="320">
        <f>IF(SUM(W20,W22)=0,0,W20/SUM(W20,W22))</f>
        <v>0</v>
      </c>
      <c r="X21" s="387"/>
      <c r="Y21" s="387"/>
      <c r="Z21" s="387"/>
      <c r="AA21" s="387"/>
      <c r="AB21" s="387"/>
      <c r="AC21" s="387"/>
      <c r="AD21" s="387"/>
      <c r="AE21" s="387"/>
      <c r="AF21" s="388"/>
      <c r="AG21" s="320">
        <f>IF(SUM(AG20,AG22)=0,0,AG20/SUM(AG20,AG22))</f>
        <v>0</v>
      </c>
      <c r="AH21" s="387"/>
      <c r="AI21" s="387"/>
      <c r="AJ21" s="387"/>
      <c r="AK21" s="387"/>
      <c r="AL21" s="387"/>
      <c r="AM21" s="387"/>
      <c r="AN21" s="387"/>
      <c r="AO21" s="387"/>
      <c r="AP21" s="388"/>
      <c r="AQ21" s="320">
        <f>IF(SUM(AQ20,AQ22)=0,0,AQ20/SUM(AQ20,AQ22))</f>
        <v>0</v>
      </c>
      <c r="AR21" s="387"/>
      <c r="AS21" s="387"/>
      <c r="AT21" s="387"/>
      <c r="AU21" s="387"/>
      <c r="AV21" s="387"/>
      <c r="AW21" s="387"/>
      <c r="AX21" s="387"/>
      <c r="AY21" s="387"/>
      <c r="AZ21" s="388"/>
      <c r="BA21" s="320">
        <f>IF(SUM(BA20,BA22)=0,0,BA20/SUM(BA20,BA22))</f>
        <v>0</v>
      </c>
      <c r="BB21" s="387"/>
      <c r="BC21" s="387"/>
      <c r="BD21" s="387"/>
      <c r="BE21" s="387"/>
      <c r="BF21" s="387"/>
      <c r="BG21" s="387"/>
      <c r="BH21" s="387"/>
      <c r="BI21" s="387"/>
      <c r="BJ21" s="388"/>
      <c r="BK21" s="320">
        <f>IF(SUM(BK20,BK22)=0,0,BK20/SUM(BK20,BK22))</f>
        <v>0</v>
      </c>
      <c r="BL21" s="387"/>
      <c r="BM21" s="387"/>
      <c r="BN21" s="387"/>
      <c r="BO21" s="387"/>
      <c r="BP21" s="387"/>
      <c r="BQ21" s="387"/>
      <c r="BR21" s="387"/>
      <c r="BS21" s="387"/>
      <c r="BT21" s="388"/>
      <c r="BU21" s="320">
        <f>IF(SUM(BU20,BU22)=0,0,BU20/SUM(BU20,BU22))</f>
        <v>0</v>
      </c>
      <c r="BV21" s="387"/>
      <c r="BW21" s="387"/>
      <c r="BX21" s="387"/>
      <c r="BY21" s="387"/>
      <c r="BZ21" s="387"/>
      <c r="CA21" s="387"/>
      <c r="CB21" s="387"/>
      <c r="CC21" s="387"/>
      <c r="CD21" s="388"/>
      <c r="CE21" s="320">
        <f>IF(SUM(CE20,CE22)=0,0,CE20/SUM(CE20,CE22))</f>
        <v>0</v>
      </c>
      <c r="CF21" s="387"/>
      <c r="CG21" s="387"/>
      <c r="CH21" s="387"/>
      <c r="CI21" s="387"/>
      <c r="CJ21" s="387"/>
      <c r="CK21" s="387"/>
      <c r="CL21" s="387"/>
      <c r="CM21" s="387"/>
      <c r="CN21" s="388"/>
      <c r="CO21" s="320">
        <f>IF(SUM(CO20,CO22)=0,0,CO20/SUM(CO20,CO22))</f>
        <v>0</v>
      </c>
      <c r="CP21" s="387"/>
      <c r="CQ21" s="387"/>
      <c r="CR21" s="387"/>
      <c r="CS21" s="387"/>
      <c r="CT21" s="387"/>
      <c r="CU21" s="387"/>
      <c r="CV21" s="387"/>
      <c r="CW21" s="387"/>
      <c r="CX21" s="388"/>
      <c r="CY21" s="320">
        <f>IF(SUM(CY20,CY22)=0,0,CY20/SUM(CY20,CY22))</f>
        <v>0</v>
      </c>
      <c r="CZ21" s="387"/>
      <c r="DA21" s="387"/>
      <c r="DB21" s="387"/>
      <c r="DC21" s="387"/>
      <c r="DD21" s="387"/>
      <c r="DE21" s="387"/>
      <c r="DF21" s="387"/>
      <c r="DG21" s="387"/>
      <c r="DH21" s="388"/>
      <c r="DI21" s="320">
        <f>IF(SUM(DI20,DI22)=0,0,DI20/SUM(DI20,DI22))</f>
        <v>0</v>
      </c>
      <c r="DJ21" s="387"/>
      <c r="DK21" s="387"/>
      <c r="DL21" s="387"/>
      <c r="DM21" s="387"/>
      <c r="DN21" s="387"/>
      <c r="DO21" s="387"/>
      <c r="DP21" s="387"/>
      <c r="DQ21" s="387"/>
      <c r="DR21" s="388"/>
      <c r="DS21" s="320">
        <f>IF(SUM(DS20,DS22)=0,0,DS20/SUM(DS20,DS22))</f>
        <v>0</v>
      </c>
      <c r="DT21" s="387"/>
      <c r="DU21" s="387"/>
      <c r="DV21" s="387"/>
      <c r="DW21" s="387"/>
      <c r="DX21" s="387"/>
      <c r="DY21" s="387"/>
      <c r="DZ21" s="387"/>
      <c r="EA21" s="387"/>
      <c r="EB21" s="388"/>
      <c r="EC21" s="320">
        <f>IF(SUM(EC20,EC22)=0,0,EC20/SUM(EC20,EC22))</f>
        <v>0</v>
      </c>
      <c r="ED21" s="387"/>
      <c r="EE21" s="387"/>
      <c r="EF21" s="387"/>
      <c r="EG21" s="387"/>
      <c r="EH21" s="387"/>
      <c r="EI21" s="387"/>
      <c r="EJ21" s="387"/>
      <c r="EK21" s="387"/>
      <c r="EL21" s="388"/>
      <c r="EM21" s="320">
        <f>IF(SUM(EM20,EM22)=0,0,EM20/SUM(EM20,EM22))</f>
        <v>0</v>
      </c>
      <c r="EN21" s="387"/>
      <c r="EO21" s="387"/>
      <c r="EP21" s="387"/>
      <c r="EQ21" s="387"/>
      <c r="ER21" s="387"/>
      <c r="ES21" s="387"/>
      <c r="ET21" s="387"/>
      <c r="EU21" s="387"/>
      <c r="EV21" s="388"/>
      <c r="EW21" s="51"/>
      <c r="EX21" s="52"/>
      <c r="EY21" s="52"/>
      <c r="EZ21" s="52"/>
      <c r="FA21" s="52"/>
    </row>
    <row r="22" spans="1:202" s="10" customFormat="1" ht="13.9" customHeight="1">
      <c r="A22" s="127"/>
      <c r="B22" s="48" t="s">
        <v>35</v>
      </c>
      <c r="C22" s="321">
        <f>COUNTIF(C10:C17,"=Not Met")</f>
        <v>0</v>
      </c>
      <c r="D22" s="390"/>
      <c r="E22" s="390"/>
      <c r="F22" s="390"/>
      <c r="G22" s="390"/>
      <c r="H22" s="390"/>
      <c r="I22" s="390"/>
      <c r="J22" s="390"/>
      <c r="K22" s="390"/>
      <c r="L22" s="391"/>
      <c r="M22" s="321">
        <f>COUNTIF(M10:M17,"=Not Met")</f>
        <v>0</v>
      </c>
      <c r="N22" s="390"/>
      <c r="O22" s="390"/>
      <c r="P22" s="390"/>
      <c r="Q22" s="390"/>
      <c r="R22" s="390"/>
      <c r="S22" s="390"/>
      <c r="T22" s="390"/>
      <c r="U22" s="390"/>
      <c r="V22" s="391"/>
      <c r="W22" s="321">
        <f>COUNTIF(W10:W17,"=Not Met")</f>
        <v>0</v>
      </c>
      <c r="X22" s="390"/>
      <c r="Y22" s="390"/>
      <c r="Z22" s="390"/>
      <c r="AA22" s="390"/>
      <c r="AB22" s="390"/>
      <c r="AC22" s="390"/>
      <c r="AD22" s="390"/>
      <c r="AE22" s="390"/>
      <c r="AF22" s="391"/>
      <c r="AG22" s="321">
        <f>COUNTIF(AG10:AG17,"=Not Met")</f>
        <v>0</v>
      </c>
      <c r="AH22" s="390"/>
      <c r="AI22" s="390"/>
      <c r="AJ22" s="390"/>
      <c r="AK22" s="390"/>
      <c r="AL22" s="390"/>
      <c r="AM22" s="390"/>
      <c r="AN22" s="390"/>
      <c r="AO22" s="390"/>
      <c r="AP22" s="391"/>
      <c r="AQ22" s="321">
        <f>COUNTIF(AQ10:AQ17,"=Not Met")</f>
        <v>0</v>
      </c>
      <c r="AR22" s="390"/>
      <c r="AS22" s="390"/>
      <c r="AT22" s="390"/>
      <c r="AU22" s="390"/>
      <c r="AV22" s="390"/>
      <c r="AW22" s="390"/>
      <c r="AX22" s="390"/>
      <c r="AY22" s="390"/>
      <c r="AZ22" s="391"/>
      <c r="BA22" s="321">
        <f>COUNTIF(BA10:BA17,"=Not Met")</f>
        <v>0</v>
      </c>
      <c r="BB22" s="390"/>
      <c r="BC22" s="390"/>
      <c r="BD22" s="390"/>
      <c r="BE22" s="390"/>
      <c r="BF22" s="390"/>
      <c r="BG22" s="390"/>
      <c r="BH22" s="390"/>
      <c r="BI22" s="390"/>
      <c r="BJ22" s="391"/>
      <c r="BK22" s="321">
        <f>COUNTIF(BK10:BK17,"=Not Met")</f>
        <v>0</v>
      </c>
      <c r="BL22" s="390"/>
      <c r="BM22" s="390"/>
      <c r="BN22" s="390"/>
      <c r="BO22" s="390"/>
      <c r="BP22" s="390"/>
      <c r="BQ22" s="390"/>
      <c r="BR22" s="390"/>
      <c r="BS22" s="390"/>
      <c r="BT22" s="391"/>
      <c r="BU22" s="321">
        <f>COUNTIF(BU10:BU17,"=Not Met")</f>
        <v>0</v>
      </c>
      <c r="BV22" s="390"/>
      <c r="BW22" s="390"/>
      <c r="BX22" s="390"/>
      <c r="BY22" s="390"/>
      <c r="BZ22" s="390"/>
      <c r="CA22" s="390"/>
      <c r="CB22" s="390"/>
      <c r="CC22" s="390"/>
      <c r="CD22" s="391"/>
      <c r="CE22" s="321">
        <f>COUNTIF(CE10:CE17,"=Not Met")</f>
        <v>0</v>
      </c>
      <c r="CF22" s="390"/>
      <c r="CG22" s="390"/>
      <c r="CH22" s="390"/>
      <c r="CI22" s="390"/>
      <c r="CJ22" s="390"/>
      <c r="CK22" s="390"/>
      <c r="CL22" s="390"/>
      <c r="CM22" s="390"/>
      <c r="CN22" s="391"/>
      <c r="CO22" s="321">
        <f>COUNTIF(CO10:CO17,"=Not Met")</f>
        <v>0</v>
      </c>
      <c r="CP22" s="390"/>
      <c r="CQ22" s="390"/>
      <c r="CR22" s="390"/>
      <c r="CS22" s="390"/>
      <c r="CT22" s="390"/>
      <c r="CU22" s="390"/>
      <c r="CV22" s="390"/>
      <c r="CW22" s="390"/>
      <c r="CX22" s="391"/>
      <c r="CY22" s="321">
        <f>COUNTIF(CY10:CY17,"=Not Met")</f>
        <v>0</v>
      </c>
      <c r="CZ22" s="390"/>
      <c r="DA22" s="390"/>
      <c r="DB22" s="390"/>
      <c r="DC22" s="390"/>
      <c r="DD22" s="390"/>
      <c r="DE22" s="390"/>
      <c r="DF22" s="390"/>
      <c r="DG22" s="390"/>
      <c r="DH22" s="391"/>
      <c r="DI22" s="321">
        <f>COUNTIF(DI10:DI17,"=Not Met")</f>
        <v>0</v>
      </c>
      <c r="DJ22" s="390"/>
      <c r="DK22" s="390"/>
      <c r="DL22" s="390"/>
      <c r="DM22" s="390"/>
      <c r="DN22" s="390"/>
      <c r="DO22" s="390"/>
      <c r="DP22" s="390"/>
      <c r="DQ22" s="390"/>
      <c r="DR22" s="391"/>
      <c r="DS22" s="321">
        <f>COUNTIF(DS10:DS17,"=Not Met")</f>
        <v>0</v>
      </c>
      <c r="DT22" s="390"/>
      <c r="DU22" s="390"/>
      <c r="DV22" s="390"/>
      <c r="DW22" s="390"/>
      <c r="DX22" s="390"/>
      <c r="DY22" s="390"/>
      <c r="DZ22" s="390"/>
      <c r="EA22" s="390"/>
      <c r="EB22" s="391"/>
      <c r="EC22" s="321">
        <f>COUNTIF(EC10:EC17,"=Not Met")</f>
        <v>0</v>
      </c>
      <c r="ED22" s="390"/>
      <c r="EE22" s="390"/>
      <c r="EF22" s="390"/>
      <c r="EG22" s="390"/>
      <c r="EH22" s="390"/>
      <c r="EI22" s="390"/>
      <c r="EJ22" s="390"/>
      <c r="EK22" s="390"/>
      <c r="EL22" s="391"/>
      <c r="EM22" s="321">
        <f>COUNTIF(EM10:EM17,"=Not Met")</f>
        <v>0</v>
      </c>
      <c r="EN22" s="390"/>
      <c r="EO22" s="390"/>
      <c r="EP22" s="390"/>
      <c r="EQ22" s="390"/>
      <c r="ER22" s="390"/>
      <c r="ES22" s="390"/>
      <c r="ET22" s="390"/>
      <c r="EU22" s="390"/>
      <c r="EV22" s="391"/>
      <c r="EW22" s="51"/>
      <c r="EX22" s="52"/>
      <c r="EY22" s="52"/>
      <c r="EZ22" s="52"/>
      <c r="FA22" s="52"/>
    </row>
    <row r="23" spans="1:202" s="10" customFormat="1" ht="13.9" customHeight="1">
      <c r="A23" s="127"/>
      <c r="B23" s="48" t="s">
        <v>36</v>
      </c>
      <c r="C23" s="320">
        <f>IF(SUM(C20,C22)=0,0,C22/SUM(C20,C22))</f>
        <v>0</v>
      </c>
      <c r="D23" s="387"/>
      <c r="E23" s="387"/>
      <c r="F23" s="387"/>
      <c r="G23" s="387"/>
      <c r="H23" s="387"/>
      <c r="I23" s="387"/>
      <c r="J23" s="387"/>
      <c r="K23" s="387"/>
      <c r="L23" s="388"/>
      <c r="M23" s="320">
        <f>IF(SUM(M20,M22)=0,0,M22/SUM(M20,M22))</f>
        <v>0</v>
      </c>
      <c r="N23" s="387"/>
      <c r="O23" s="387"/>
      <c r="P23" s="387"/>
      <c r="Q23" s="387"/>
      <c r="R23" s="387"/>
      <c r="S23" s="387"/>
      <c r="T23" s="387"/>
      <c r="U23" s="387"/>
      <c r="V23" s="388"/>
      <c r="W23" s="320">
        <f>IF(SUM(W20,W22)=0,0,W22/SUM(W20,W22))</f>
        <v>0</v>
      </c>
      <c r="X23" s="387"/>
      <c r="Y23" s="387"/>
      <c r="Z23" s="387"/>
      <c r="AA23" s="387"/>
      <c r="AB23" s="387"/>
      <c r="AC23" s="387"/>
      <c r="AD23" s="387"/>
      <c r="AE23" s="387"/>
      <c r="AF23" s="388"/>
      <c r="AG23" s="320">
        <f>IF(SUM(AG20,AG22)=0,0,AG22/SUM(AG20,AG22))</f>
        <v>0</v>
      </c>
      <c r="AH23" s="387"/>
      <c r="AI23" s="387"/>
      <c r="AJ23" s="387"/>
      <c r="AK23" s="387"/>
      <c r="AL23" s="387"/>
      <c r="AM23" s="387"/>
      <c r="AN23" s="387"/>
      <c r="AO23" s="387"/>
      <c r="AP23" s="388"/>
      <c r="AQ23" s="320">
        <f>IF(SUM(AQ20,AQ22)=0,0,AQ22/SUM(AQ20,AQ22))</f>
        <v>0</v>
      </c>
      <c r="AR23" s="387"/>
      <c r="AS23" s="387"/>
      <c r="AT23" s="387"/>
      <c r="AU23" s="387"/>
      <c r="AV23" s="387"/>
      <c r="AW23" s="387"/>
      <c r="AX23" s="387"/>
      <c r="AY23" s="387"/>
      <c r="AZ23" s="388"/>
      <c r="BA23" s="320">
        <f>IF(SUM(BA20,BA22)=0,0,BA22/SUM(BA20,BA22))</f>
        <v>0</v>
      </c>
      <c r="BB23" s="387"/>
      <c r="BC23" s="387"/>
      <c r="BD23" s="387"/>
      <c r="BE23" s="387"/>
      <c r="BF23" s="387"/>
      <c r="BG23" s="387"/>
      <c r="BH23" s="387"/>
      <c r="BI23" s="387"/>
      <c r="BJ23" s="388"/>
      <c r="BK23" s="320">
        <f>IF(SUM(BK20,BK22)=0,0,BK22/SUM(BK20,BK22))</f>
        <v>0</v>
      </c>
      <c r="BL23" s="387"/>
      <c r="BM23" s="387"/>
      <c r="BN23" s="387"/>
      <c r="BO23" s="387"/>
      <c r="BP23" s="387"/>
      <c r="BQ23" s="387"/>
      <c r="BR23" s="387"/>
      <c r="BS23" s="387"/>
      <c r="BT23" s="388"/>
      <c r="BU23" s="320">
        <f>IF(SUM(BU20,BU22)=0,0,BU22/SUM(BU20,BU22))</f>
        <v>0</v>
      </c>
      <c r="BV23" s="387"/>
      <c r="BW23" s="387"/>
      <c r="BX23" s="387"/>
      <c r="BY23" s="387"/>
      <c r="BZ23" s="387"/>
      <c r="CA23" s="387"/>
      <c r="CB23" s="387"/>
      <c r="CC23" s="387"/>
      <c r="CD23" s="388"/>
      <c r="CE23" s="320">
        <f>IF(SUM(CE20,CE22)=0,0,CE22/SUM(CE20,CE22))</f>
        <v>0</v>
      </c>
      <c r="CF23" s="387"/>
      <c r="CG23" s="387"/>
      <c r="CH23" s="387"/>
      <c r="CI23" s="387"/>
      <c r="CJ23" s="387"/>
      <c r="CK23" s="387"/>
      <c r="CL23" s="387"/>
      <c r="CM23" s="387"/>
      <c r="CN23" s="388"/>
      <c r="CO23" s="320">
        <f>IF(SUM(CO20,CO22)=0,0,CO22/SUM(CO20,CO22))</f>
        <v>0</v>
      </c>
      <c r="CP23" s="387"/>
      <c r="CQ23" s="387"/>
      <c r="CR23" s="387"/>
      <c r="CS23" s="387"/>
      <c r="CT23" s="387"/>
      <c r="CU23" s="387"/>
      <c r="CV23" s="387"/>
      <c r="CW23" s="387"/>
      <c r="CX23" s="388"/>
      <c r="CY23" s="320">
        <f>IF(SUM(CY20,CY22)=0,0,CY22/SUM(CY20,CY22))</f>
        <v>0</v>
      </c>
      <c r="CZ23" s="387"/>
      <c r="DA23" s="387"/>
      <c r="DB23" s="387"/>
      <c r="DC23" s="387"/>
      <c r="DD23" s="387"/>
      <c r="DE23" s="387"/>
      <c r="DF23" s="387"/>
      <c r="DG23" s="387"/>
      <c r="DH23" s="388"/>
      <c r="DI23" s="320">
        <f>IF(SUM(DI20,DI22)=0,0,DI22/SUM(DI20,DI22))</f>
        <v>0</v>
      </c>
      <c r="DJ23" s="387"/>
      <c r="DK23" s="387"/>
      <c r="DL23" s="387"/>
      <c r="DM23" s="387"/>
      <c r="DN23" s="387"/>
      <c r="DO23" s="387"/>
      <c r="DP23" s="387"/>
      <c r="DQ23" s="387"/>
      <c r="DR23" s="388"/>
      <c r="DS23" s="320">
        <f>IF(SUM(DS20,DS22)=0,0,DS22/SUM(DS20,DS22))</f>
        <v>0</v>
      </c>
      <c r="DT23" s="387"/>
      <c r="DU23" s="387"/>
      <c r="DV23" s="387"/>
      <c r="DW23" s="387"/>
      <c r="DX23" s="387"/>
      <c r="DY23" s="387"/>
      <c r="DZ23" s="387"/>
      <c r="EA23" s="387"/>
      <c r="EB23" s="388"/>
      <c r="EC23" s="320">
        <f>IF(SUM(EC20,EC22)=0,0,EC22/SUM(EC20,EC22))</f>
        <v>0</v>
      </c>
      <c r="ED23" s="387"/>
      <c r="EE23" s="387"/>
      <c r="EF23" s="387"/>
      <c r="EG23" s="387"/>
      <c r="EH23" s="387"/>
      <c r="EI23" s="387"/>
      <c r="EJ23" s="387"/>
      <c r="EK23" s="387"/>
      <c r="EL23" s="388"/>
      <c r="EM23" s="320">
        <f>IF(SUM(EM20,EM22)=0,0,EM22/SUM(EM20,EM22))</f>
        <v>0</v>
      </c>
      <c r="EN23" s="387"/>
      <c r="EO23" s="387"/>
      <c r="EP23" s="387"/>
      <c r="EQ23" s="387"/>
      <c r="ER23" s="387"/>
      <c r="ES23" s="387"/>
      <c r="ET23" s="387"/>
      <c r="EU23" s="387"/>
      <c r="EV23" s="388"/>
      <c r="EW23" s="51"/>
      <c r="EX23" s="52"/>
      <c r="EY23" s="52"/>
      <c r="EZ23" s="52"/>
      <c r="FA23" s="52"/>
    </row>
    <row r="24" spans="1:202" s="10" customFormat="1" ht="13.9" customHeight="1" thickBot="1">
      <c r="A24" s="127"/>
      <c r="B24" s="48" t="s">
        <v>37</v>
      </c>
      <c r="C24" s="322">
        <f>COUNTIF(C10:C17,"=N/A")</f>
        <v>0</v>
      </c>
      <c r="D24" s="393"/>
      <c r="E24" s="393"/>
      <c r="F24" s="393"/>
      <c r="G24" s="393"/>
      <c r="H24" s="393"/>
      <c r="I24" s="393"/>
      <c r="J24" s="393"/>
      <c r="K24" s="393"/>
      <c r="L24" s="394"/>
      <c r="M24" s="322">
        <f>COUNTIF(M10:M17,"=N/A")</f>
        <v>0</v>
      </c>
      <c r="N24" s="393"/>
      <c r="O24" s="393"/>
      <c r="P24" s="393"/>
      <c r="Q24" s="393"/>
      <c r="R24" s="393"/>
      <c r="S24" s="393"/>
      <c r="T24" s="393"/>
      <c r="U24" s="393"/>
      <c r="V24" s="394"/>
      <c r="W24" s="322">
        <f>COUNTIF(W10:W17,"=N/A")</f>
        <v>0</v>
      </c>
      <c r="X24" s="393"/>
      <c r="Y24" s="393"/>
      <c r="Z24" s="393"/>
      <c r="AA24" s="393"/>
      <c r="AB24" s="393"/>
      <c r="AC24" s="393"/>
      <c r="AD24" s="393"/>
      <c r="AE24" s="393"/>
      <c r="AF24" s="394"/>
      <c r="AG24" s="322">
        <f>COUNTIF(AG10:AG17,"=N/A")</f>
        <v>0</v>
      </c>
      <c r="AH24" s="393"/>
      <c r="AI24" s="393"/>
      <c r="AJ24" s="393"/>
      <c r="AK24" s="393"/>
      <c r="AL24" s="393"/>
      <c r="AM24" s="393"/>
      <c r="AN24" s="393"/>
      <c r="AO24" s="393"/>
      <c r="AP24" s="394"/>
      <c r="AQ24" s="322">
        <f>COUNTIF(AQ10:AQ17,"=N/A")</f>
        <v>0</v>
      </c>
      <c r="AR24" s="393"/>
      <c r="AS24" s="393"/>
      <c r="AT24" s="393"/>
      <c r="AU24" s="393"/>
      <c r="AV24" s="393"/>
      <c r="AW24" s="393"/>
      <c r="AX24" s="393"/>
      <c r="AY24" s="393"/>
      <c r="AZ24" s="394"/>
      <c r="BA24" s="322">
        <f>COUNTIF(BA10:BA17,"=N/A")</f>
        <v>0</v>
      </c>
      <c r="BB24" s="393"/>
      <c r="BC24" s="393"/>
      <c r="BD24" s="393"/>
      <c r="BE24" s="393"/>
      <c r="BF24" s="393"/>
      <c r="BG24" s="393"/>
      <c r="BH24" s="393"/>
      <c r="BI24" s="393"/>
      <c r="BJ24" s="394"/>
      <c r="BK24" s="322">
        <f>COUNTIF(BK10:BK17,"=N/A")</f>
        <v>0</v>
      </c>
      <c r="BL24" s="393"/>
      <c r="BM24" s="393"/>
      <c r="BN24" s="393"/>
      <c r="BO24" s="393"/>
      <c r="BP24" s="393"/>
      <c r="BQ24" s="393"/>
      <c r="BR24" s="393"/>
      <c r="BS24" s="393"/>
      <c r="BT24" s="394"/>
      <c r="BU24" s="322">
        <f>COUNTIF(BU10:BU17,"=N/A")</f>
        <v>0</v>
      </c>
      <c r="BV24" s="393"/>
      <c r="BW24" s="393"/>
      <c r="BX24" s="393"/>
      <c r="BY24" s="393"/>
      <c r="BZ24" s="393"/>
      <c r="CA24" s="393"/>
      <c r="CB24" s="393"/>
      <c r="CC24" s="393"/>
      <c r="CD24" s="394"/>
      <c r="CE24" s="322">
        <f>COUNTIF(CE10:CE17,"=N/A")</f>
        <v>0</v>
      </c>
      <c r="CF24" s="393"/>
      <c r="CG24" s="393"/>
      <c r="CH24" s="393"/>
      <c r="CI24" s="393"/>
      <c r="CJ24" s="393"/>
      <c r="CK24" s="393"/>
      <c r="CL24" s="393"/>
      <c r="CM24" s="393"/>
      <c r="CN24" s="394"/>
      <c r="CO24" s="322">
        <f>COUNTIF(CO10:CO17,"=N/A")</f>
        <v>0</v>
      </c>
      <c r="CP24" s="393"/>
      <c r="CQ24" s="393"/>
      <c r="CR24" s="393"/>
      <c r="CS24" s="393"/>
      <c r="CT24" s="393"/>
      <c r="CU24" s="393"/>
      <c r="CV24" s="393"/>
      <c r="CW24" s="393"/>
      <c r="CX24" s="394"/>
      <c r="CY24" s="322">
        <f>COUNTIF(CY10:CY17,"=N/A")</f>
        <v>0</v>
      </c>
      <c r="CZ24" s="393"/>
      <c r="DA24" s="393"/>
      <c r="DB24" s="393"/>
      <c r="DC24" s="393"/>
      <c r="DD24" s="393"/>
      <c r="DE24" s="393"/>
      <c r="DF24" s="393"/>
      <c r="DG24" s="393"/>
      <c r="DH24" s="394"/>
      <c r="DI24" s="322">
        <f>COUNTIF(DI10:DI17,"=N/A")</f>
        <v>0</v>
      </c>
      <c r="DJ24" s="393"/>
      <c r="DK24" s="393"/>
      <c r="DL24" s="393"/>
      <c r="DM24" s="393"/>
      <c r="DN24" s="393"/>
      <c r="DO24" s="393"/>
      <c r="DP24" s="393"/>
      <c r="DQ24" s="393"/>
      <c r="DR24" s="394"/>
      <c r="DS24" s="322">
        <f>COUNTIF(DS10:DS17,"=N/A")</f>
        <v>0</v>
      </c>
      <c r="DT24" s="393"/>
      <c r="DU24" s="393"/>
      <c r="DV24" s="393"/>
      <c r="DW24" s="393"/>
      <c r="DX24" s="393"/>
      <c r="DY24" s="393"/>
      <c r="DZ24" s="393"/>
      <c r="EA24" s="393"/>
      <c r="EB24" s="394"/>
      <c r="EC24" s="322">
        <f>COUNTIF(EC10:EC17,"=N/A")</f>
        <v>0</v>
      </c>
      <c r="ED24" s="393"/>
      <c r="EE24" s="393"/>
      <c r="EF24" s="393"/>
      <c r="EG24" s="393"/>
      <c r="EH24" s="393"/>
      <c r="EI24" s="393"/>
      <c r="EJ24" s="393"/>
      <c r="EK24" s="393"/>
      <c r="EL24" s="394"/>
      <c r="EM24" s="322">
        <f>COUNTIF(EM10:EM17,"=N/A")</f>
        <v>0</v>
      </c>
      <c r="EN24" s="393"/>
      <c r="EO24" s="393"/>
      <c r="EP24" s="393"/>
      <c r="EQ24" s="393"/>
      <c r="ER24" s="393"/>
      <c r="ES24" s="393"/>
      <c r="ET24" s="393"/>
      <c r="EU24" s="393"/>
      <c r="EV24" s="394"/>
      <c r="EW24" s="59"/>
      <c r="EX24" s="60"/>
      <c r="EY24" s="60"/>
      <c r="EZ24" s="60"/>
      <c r="FA24" s="60"/>
    </row>
    <row r="25" spans="1:202" s="10" customFormat="1" ht="13.9" customHeight="1">
      <c r="A25" s="813"/>
      <c r="B25" s="813"/>
      <c r="C25" s="813"/>
      <c r="D25" s="813"/>
      <c r="E25" s="813"/>
      <c r="F25" s="813"/>
      <c r="G25" s="813"/>
      <c r="H25" s="813"/>
      <c r="I25" s="813"/>
      <c r="J25" s="813"/>
      <c r="K25" s="813"/>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813"/>
      <c r="AS25" s="813"/>
      <c r="AT25" s="813"/>
      <c r="AU25" s="813"/>
      <c r="AV25" s="813"/>
      <c r="AW25" s="813"/>
      <c r="AX25" s="813"/>
      <c r="AY25" s="813"/>
      <c r="AZ25" s="813"/>
      <c r="BA25" s="813"/>
      <c r="BB25" s="813"/>
      <c r="BC25" s="813"/>
      <c r="BD25" s="813"/>
      <c r="BE25" s="813"/>
      <c r="BF25" s="813"/>
      <c r="BG25" s="813"/>
      <c r="BH25" s="813"/>
      <c r="BI25" s="813"/>
      <c r="BJ25" s="813"/>
      <c r="BK25" s="813"/>
      <c r="BL25" s="813"/>
      <c r="BM25" s="813"/>
      <c r="BN25" s="813"/>
      <c r="BO25" s="813"/>
      <c r="BP25" s="813"/>
      <c r="BQ25" s="813"/>
      <c r="BR25" s="813"/>
      <c r="BS25" s="813"/>
      <c r="BT25" s="813"/>
      <c r="BU25" s="813"/>
      <c r="BV25" s="813"/>
      <c r="BW25" s="813"/>
      <c r="BX25" s="813"/>
      <c r="BY25" s="813"/>
      <c r="BZ25" s="813"/>
      <c r="CA25" s="813"/>
      <c r="CB25" s="813"/>
      <c r="CC25" s="813"/>
      <c r="CD25" s="813"/>
      <c r="CE25" s="813"/>
      <c r="CF25" s="813"/>
      <c r="CG25" s="813"/>
      <c r="CH25" s="813"/>
      <c r="CI25" s="813"/>
      <c r="CJ25" s="813"/>
      <c r="CK25" s="813"/>
      <c r="CL25" s="813"/>
      <c r="CM25" s="813"/>
      <c r="CN25" s="813"/>
      <c r="CO25" s="813"/>
      <c r="CP25" s="813"/>
      <c r="CQ25" s="813"/>
      <c r="CR25" s="813"/>
      <c r="CS25" s="813"/>
      <c r="CT25" s="813"/>
      <c r="CU25" s="813"/>
      <c r="CV25" s="813"/>
      <c r="CW25" s="813"/>
      <c r="CX25" s="813"/>
      <c r="CY25" s="813"/>
      <c r="CZ25" s="813"/>
      <c r="DA25" s="813"/>
      <c r="DB25" s="813"/>
      <c r="DC25" s="813"/>
      <c r="DD25" s="813"/>
      <c r="DE25" s="813"/>
      <c r="DF25" s="813"/>
      <c r="DG25" s="813"/>
      <c r="DH25" s="813"/>
      <c r="DI25" s="813"/>
      <c r="DJ25" s="813"/>
      <c r="DK25" s="813"/>
      <c r="DL25" s="813"/>
      <c r="DM25" s="813"/>
      <c r="DN25" s="813"/>
      <c r="DO25" s="813"/>
      <c r="DP25" s="813"/>
      <c r="DQ25" s="813"/>
      <c r="DR25" s="813"/>
      <c r="DS25" s="813"/>
      <c r="DT25" s="813"/>
      <c r="DU25" s="813"/>
      <c r="DV25" s="813"/>
      <c r="DW25" s="813"/>
      <c r="DX25" s="813"/>
      <c r="DY25" s="813"/>
      <c r="DZ25" s="813"/>
      <c r="EA25" s="813"/>
      <c r="EB25" s="813"/>
      <c r="EC25" s="813"/>
      <c r="ED25" s="813"/>
      <c r="EE25" s="813"/>
      <c r="EF25" s="813"/>
      <c r="EG25" s="813"/>
      <c r="EH25" s="813"/>
      <c r="EI25" s="813"/>
      <c r="EJ25" s="813"/>
      <c r="EK25" s="813"/>
      <c r="EL25" s="813"/>
      <c r="EM25" s="813"/>
      <c r="EN25" s="813"/>
      <c r="EO25" s="813"/>
      <c r="EP25" s="813"/>
      <c r="EQ25" s="813"/>
      <c r="ER25" s="813"/>
      <c r="ES25" s="813"/>
      <c r="ET25" s="813"/>
      <c r="EU25" s="813"/>
      <c r="EV25" s="813"/>
      <c r="EW25" s="813"/>
      <c r="EX25" s="813"/>
      <c r="EY25" s="813"/>
      <c r="EZ25" s="813"/>
      <c r="FA25" s="813"/>
    </row>
    <row r="26" spans="1:202">
      <c r="A26" s="155"/>
      <c r="B26" s="126"/>
    </row>
    <row r="27" spans="1:202">
      <c r="A27" s="155"/>
      <c r="B27" s="126"/>
    </row>
    <row r="28" spans="1:202">
      <c r="A28" s="155"/>
      <c r="B28" s="126"/>
    </row>
    <row r="29" spans="1:202" s="62" customFormat="1">
      <c r="A29" s="155"/>
      <c r="B29" s="126"/>
      <c r="EW29" s="63"/>
      <c r="EX29" s="63"/>
      <c r="EY29" s="63"/>
      <c r="EZ29" s="63"/>
      <c r="FA29" s="6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row>
  </sheetData>
  <sheetProtection sheet="1" objects="1" scenarios="1"/>
  <customSheetViews>
    <customSheetView guid="{801CCF84-17C4-4B0D-9367-AFC96EC2FF57}" showPageBreaks="1" printArea="1">
      <pane xSplit="2" ySplit="9" topLeftCell="C10" activePane="bottomRight" state="frozen"/>
      <selection pane="bottomRight" activeCell="C5" sqref="C5:L5"/>
      <colBreaks count="7" manualBreakCount="7">
        <brk id="22" max="22" man="1"/>
        <brk id="42" max="1048575" man="1"/>
        <brk id="62" max="1048575" man="1"/>
        <brk id="82" max="1048575" man="1"/>
        <brk id="102" max="1048575" man="1"/>
        <brk id="122" max="1048575" man="1"/>
        <brk id="142" max="22" man="1"/>
      </colBreaks>
      <pageMargins left="0.2" right="0.2" top="0.3" bottom="0.25" header="0.25" footer="0"/>
      <printOptions horizontalCentered="1"/>
      <pageSetup paperSize="5" scale="75" orientation="landscape" r:id="rId1"/>
      <headerFooter alignWithMargins="0">
        <oddFooter>&amp;L&amp;8&amp;K000000SAPTBG Funds Work First/CPS Initiative Program Monitoring&amp;R&amp;8&amp;K000000&amp;P</oddFooter>
      </headerFooter>
    </customSheetView>
  </customSheetViews>
  <mergeCells count="123">
    <mergeCell ref="D10:L10"/>
    <mergeCell ref="D11:L18"/>
    <mergeCell ref="DT10:EB10"/>
    <mergeCell ref="DT11:EB18"/>
    <mergeCell ref="ED10:EL10"/>
    <mergeCell ref="ED11:EL18"/>
    <mergeCell ref="EN10:EV10"/>
    <mergeCell ref="EN11:EV18"/>
    <mergeCell ref="CP10:CX10"/>
    <mergeCell ref="CP11:CX18"/>
    <mergeCell ref="CZ10:DH10"/>
    <mergeCell ref="CZ11:DH18"/>
    <mergeCell ref="DJ10:DR10"/>
    <mergeCell ref="DJ11:DR18"/>
    <mergeCell ref="BL10:BT10"/>
    <mergeCell ref="BL11:BT18"/>
    <mergeCell ref="BV10:CD10"/>
    <mergeCell ref="BV11:CD18"/>
    <mergeCell ref="CF10:CN10"/>
    <mergeCell ref="CF11:CN18"/>
    <mergeCell ref="AH10:AP10"/>
    <mergeCell ref="AH11:AP18"/>
    <mergeCell ref="AR10:AZ10"/>
    <mergeCell ref="AR11:AZ18"/>
    <mergeCell ref="BB10:BJ10"/>
    <mergeCell ref="BB11:BJ18"/>
    <mergeCell ref="N10:V10"/>
    <mergeCell ref="N11:V18"/>
    <mergeCell ref="X10:AF10"/>
    <mergeCell ref="X11:AF18"/>
    <mergeCell ref="CY6:DH6"/>
    <mergeCell ref="DI6:DR6"/>
    <mergeCell ref="DS6:EB6"/>
    <mergeCell ref="BA6:BJ6"/>
    <mergeCell ref="BK6:BT6"/>
    <mergeCell ref="BU6:CD6"/>
    <mergeCell ref="CE6:CN6"/>
    <mergeCell ref="CO6:CX6"/>
    <mergeCell ref="C6:L6"/>
    <mergeCell ref="M6:V6"/>
    <mergeCell ref="W6:AF6"/>
    <mergeCell ref="AG6:AP6"/>
    <mergeCell ref="AQ6:AZ6"/>
    <mergeCell ref="DS2:EB2"/>
    <mergeCell ref="DS4:EB4"/>
    <mergeCell ref="EC2:EL2"/>
    <mergeCell ref="EC4:EL4"/>
    <mergeCell ref="C2:L2"/>
    <mergeCell ref="C4:L4"/>
    <mergeCell ref="M2:V2"/>
    <mergeCell ref="M4:V4"/>
    <mergeCell ref="W2:AF2"/>
    <mergeCell ref="W4:AF4"/>
    <mergeCell ref="AG2:AP2"/>
    <mergeCell ref="AG4:AP4"/>
    <mergeCell ref="AQ2:AZ2"/>
    <mergeCell ref="AQ4:AZ4"/>
    <mergeCell ref="EM2:EV2"/>
    <mergeCell ref="EM4:EV4"/>
    <mergeCell ref="CY2:DH2"/>
    <mergeCell ref="CY4:DH4"/>
    <mergeCell ref="BA2:BJ2"/>
    <mergeCell ref="BA4:BJ4"/>
    <mergeCell ref="BK2:BT2"/>
    <mergeCell ref="BK4:BT4"/>
    <mergeCell ref="BU2:CD2"/>
    <mergeCell ref="BU4:CD4"/>
    <mergeCell ref="DI2:DR2"/>
    <mergeCell ref="DI4:DR4"/>
    <mergeCell ref="CE2:CN2"/>
    <mergeCell ref="CE4:CN4"/>
    <mergeCell ref="CO2:CX2"/>
    <mergeCell ref="CO4:CX4"/>
    <mergeCell ref="A25:FA25"/>
    <mergeCell ref="C5:L5"/>
    <mergeCell ref="M5:V5"/>
    <mergeCell ref="W5:AF5"/>
    <mergeCell ref="AG5:AP5"/>
    <mergeCell ref="AQ5:AZ5"/>
    <mergeCell ref="BA5:BJ5"/>
    <mergeCell ref="BK5:BT5"/>
    <mergeCell ref="BU5:CD5"/>
    <mergeCell ref="CY5:DH5"/>
    <mergeCell ref="DI5:DR5"/>
    <mergeCell ref="DS5:EB5"/>
    <mergeCell ref="EC5:EL5"/>
    <mergeCell ref="EM5:EV5"/>
    <mergeCell ref="BK8:BT8"/>
    <mergeCell ref="BU8:CD8"/>
    <mergeCell ref="EC7:EL7"/>
    <mergeCell ref="EM7:EV7"/>
    <mergeCell ref="CE5:CN5"/>
    <mergeCell ref="CE8:CN8"/>
    <mergeCell ref="CO8:CX8"/>
    <mergeCell ref="CY8:DH8"/>
    <mergeCell ref="DI8:DR8"/>
    <mergeCell ref="DS8:EB8"/>
    <mergeCell ref="EC8:EL8"/>
    <mergeCell ref="EM8:EV8"/>
    <mergeCell ref="CO5:CX5"/>
    <mergeCell ref="CE7:CN7"/>
    <mergeCell ref="CO7:CX7"/>
    <mergeCell ref="CY7:DH7"/>
    <mergeCell ref="DI7:DR7"/>
    <mergeCell ref="DS7:EB7"/>
    <mergeCell ref="BK7:BT7"/>
    <mergeCell ref="BU7:CD7"/>
    <mergeCell ref="EC6:EL6"/>
    <mergeCell ref="EM6:EV6"/>
    <mergeCell ref="A8:B8"/>
    <mergeCell ref="A7:B7"/>
    <mergeCell ref="C8:L8"/>
    <mergeCell ref="M8:V8"/>
    <mergeCell ref="W8:AF8"/>
    <mergeCell ref="AG8:AP8"/>
    <mergeCell ref="AQ8:AZ8"/>
    <mergeCell ref="BA8:BJ8"/>
    <mergeCell ref="C7:L7"/>
    <mergeCell ref="M7:V7"/>
    <mergeCell ref="W7:AF7"/>
    <mergeCell ref="AG7:AP7"/>
    <mergeCell ref="AQ7:AZ7"/>
    <mergeCell ref="BA7:BJ7"/>
  </mergeCells>
  <conditionalFormatting sqref="C1:C5 C7:C9 C19:C1048576">
    <cfRule type="cellIs" dxfId="3123" priority="175" operator="equal">
      <formula>"MET"</formula>
    </cfRule>
  </conditionalFormatting>
  <conditionalFormatting sqref="M10:M17">
    <cfRule type="cellIs" dxfId="3122" priority="173" stopIfTrue="1" operator="equal">
      <formula>"Not Met"</formula>
    </cfRule>
    <cfRule type="cellIs" dxfId="3121" priority="174" stopIfTrue="1" operator="equal">
      <formula>"N/A"</formula>
    </cfRule>
  </conditionalFormatting>
  <conditionalFormatting sqref="M10:M17">
    <cfRule type="expression" dxfId="3120" priority="172">
      <formula>AND(M10&lt;&gt;"Met",M10&lt;&gt;"Not Met",M10&lt;&gt;"N/A",COUNTIF($M$10:$M$17,"=Yes")+COUNTIF($M$10:$M$17,"=No")+COUNTIF($M$10:$M$17,"=N/A")+COUNTIF($M$10:$M$17,"=Met")+COUNTIF($M$10:$M$17,"=Not Met")&gt;0)</formula>
    </cfRule>
  </conditionalFormatting>
  <conditionalFormatting sqref="M1:M5 M7:M1048576">
    <cfRule type="cellIs" dxfId="3119" priority="171" operator="equal">
      <formula>"MET"</formula>
    </cfRule>
  </conditionalFormatting>
  <conditionalFormatting sqref="W1:W5 W7:W9 W19:W1048576">
    <cfRule type="cellIs" dxfId="3118" priority="167" operator="equal">
      <formula>"MET"</formula>
    </cfRule>
  </conditionalFormatting>
  <conditionalFormatting sqref="N10">
    <cfRule type="cellIs" dxfId="3117" priority="87" stopIfTrue="1" operator="equal">
      <formula>"Not Met"</formula>
    </cfRule>
    <cfRule type="cellIs" dxfId="3116" priority="88" stopIfTrue="1" operator="equal">
      <formula>"N/A"</formula>
    </cfRule>
  </conditionalFormatting>
  <conditionalFormatting sqref="AG1:AG5 AG7:AG9 AG19:AG1048576">
    <cfRule type="cellIs" dxfId="3115" priority="163" operator="equal">
      <formula>"MET"</formula>
    </cfRule>
  </conditionalFormatting>
  <conditionalFormatting sqref="AQ1:AQ5 AQ7:AQ9 AQ19:AQ1048576">
    <cfRule type="cellIs" dxfId="3114" priority="159" operator="equal">
      <formula>"MET"</formula>
    </cfRule>
  </conditionalFormatting>
  <conditionalFormatting sqref="BA1:BA5 BA7:BA9 BA19:BA1048576">
    <cfRule type="cellIs" dxfId="3113" priority="155" operator="equal">
      <formula>"MET"</formula>
    </cfRule>
  </conditionalFormatting>
  <conditionalFormatting sqref="BK1:BK5 BK7:BK9 BK19:BK1048576">
    <cfRule type="cellIs" dxfId="3112" priority="151" operator="equal">
      <formula>"MET"</formula>
    </cfRule>
  </conditionalFormatting>
  <conditionalFormatting sqref="BU1:BU5 BU7:BU9 BU19:BU1048576">
    <cfRule type="cellIs" dxfId="3111" priority="147" operator="equal">
      <formula>"MET"</formula>
    </cfRule>
  </conditionalFormatting>
  <conditionalFormatting sqref="CE1:CE5 CE7:CE9 CE19:CE1048576">
    <cfRule type="cellIs" dxfId="3110" priority="143" operator="equal">
      <formula>"MET"</formula>
    </cfRule>
  </conditionalFormatting>
  <conditionalFormatting sqref="CO1:CO5 CO7:CO9 CO19:CO1048576">
    <cfRule type="cellIs" dxfId="3109" priority="139" operator="equal">
      <formula>"MET"</formula>
    </cfRule>
  </conditionalFormatting>
  <conditionalFormatting sqref="CY1:CY5 CY7:CY9 CY19:CY1048576">
    <cfRule type="cellIs" dxfId="3108" priority="135" operator="equal">
      <formula>"MET"</formula>
    </cfRule>
  </conditionalFormatting>
  <conditionalFormatting sqref="DI1:DI5 DI7:DI9 DI19:DI1048576">
    <cfRule type="cellIs" dxfId="3107" priority="131" operator="equal">
      <formula>"MET"</formula>
    </cfRule>
  </conditionalFormatting>
  <conditionalFormatting sqref="DS1:DS5 DS7:DS9 DS19:DS1048576">
    <cfRule type="cellIs" dxfId="3106" priority="127" operator="equal">
      <formula>"MET"</formula>
    </cfRule>
  </conditionalFormatting>
  <conditionalFormatting sqref="EC1:EC5 EC7:EC9 EC19:EC1048576">
    <cfRule type="cellIs" dxfId="3105" priority="123" operator="equal">
      <formula>"MET"</formula>
    </cfRule>
  </conditionalFormatting>
  <conditionalFormatting sqref="EM1:EM5 EM7:EM9 EM19:EM1048576">
    <cfRule type="cellIs" dxfId="3104" priority="119" operator="equal">
      <formula>"MET"</formula>
    </cfRule>
  </conditionalFormatting>
  <conditionalFormatting sqref="C6">
    <cfRule type="cellIs" dxfId="3103" priority="117" operator="equal">
      <formula>"NO"</formula>
    </cfRule>
    <cfRule type="cellIs" dxfId="3102" priority="118" operator="equal">
      <formula>"MET"</formula>
    </cfRule>
  </conditionalFormatting>
  <conditionalFormatting sqref="M6">
    <cfRule type="cellIs" dxfId="3101" priority="115" operator="equal">
      <formula>"NO"</formula>
    </cfRule>
    <cfRule type="cellIs" dxfId="3100" priority="116" operator="equal">
      <formula>"MET"</formula>
    </cfRule>
  </conditionalFormatting>
  <conditionalFormatting sqref="W6">
    <cfRule type="cellIs" dxfId="3099" priority="113" operator="equal">
      <formula>"NO"</formula>
    </cfRule>
    <cfRule type="cellIs" dxfId="3098" priority="114" operator="equal">
      <formula>"MET"</formula>
    </cfRule>
  </conditionalFormatting>
  <conditionalFormatting sqref="AG6">
    <cfRule type="cellIs" dxfId="3097" priority="111" operator="equal">
      <formula>"NO"</formula>
    </cfRule>
    <cfRule type="cellIs" dxfId="3096" priority="112" operator="equal">
      <formula>"MET"</formula>
    </cfRule>
  </conditionalFormatting>
  <conditionalFormatting sqref="AQ6">
    <cfRule type="cellIs" dxfId="3095" priority="109" operator="equal">
      <formula>"NO"</formula>
    </cfRule>
    <cfRule type="cellIs" dxfId="3094" priority="110" operator="equal">
      <formula>"MET"</formula>
    </cfRule>
  </conditionalFormatting>
  <conditionalFormatting sqref="BA6">
    <cfRule type="cellIs" dxfId="3093" priority="107" operator="equal">
      <formula>"NO"</formula>
    </cfRule>
    <cfRule type="cellIs" dxfId="3092" priority="108" operator="equal">
      <formula>"MET"</formula>
    </cfRule>
  </conditionalFormatting>
  <conditionalFormatting sqref="BK6">
    <cfRule type="cellIs" dxfId="3091" priority="105" operator="equal">
      <formula>"NO"</formula>
    </cfRule>
    <cfRule type="cellIs" dxfId="3090" priority="106" operator="equal">
      <formula>"MET"</formula>
    </cfRule>
  </conditionalFormatting>
  <conditionalFormatting sqref="BU6">
    <cfRule type="cellIs" dxfId="3089" priority="103" operator="equal">
      <formula>"NO"</formula>
    </cfRule>
    <cfRule type="cellIs" dxfId="3088" priority="104" operator="equal">
      <formula>"MET"</formula>
    </cfRule>
  </conditionalFormatting>
  <conditionalFormatting sqref="CE6">
    <cfRule type="cellIs" dxfId="3087" priority="101" operator="equal">
      <formula>"NO"</formula>
    </cfRule>
    <cfRule type="cellIs" dxfId="3086" priority="102" operator="equal">
      <formula>"MET"</formula>
    </cfRule>
  </conditionalFormatting>
  <conditionalFormatting sqref="CO6">
    <cfRule type="cellIs" dxfId="3085" priority="99" operator="equal">
      <formula>"NO"</formula>
    </cfRule>
    <cfRule type="cellIs" dxfId="3084" priority="100" operator="equal">
      <formula>"MET"</formula>
    </cfRule>
  </conditionalFormatting>
  <conditionalFormatting sqref="CY6">
    <cfRule type="cellIs" dxfId="3083" priority="97" operator="equal">
      <formula>"NO"</formula>
    </cfRule>
    <cfRule type="cellIs" dxfId="3082" priority="98" operator="equal">
      <formula>"MET"</formula>
    </cfRule>
  </conditionalFormatting>
  <conditionalFormatting sqref="DI6">
    <cfRule type="cellIs" dxfId="3081" priority="95" operator="equal">
      <formula>"NO"</formula>
    </cfRule>
    <cfRule type="cellIs" dxfId="3080" priority="96" operator="equal">
      <formula>"MET"</formula>
    </cfRule>
  </conditionalFormatting>
  <conditionalFormatting sqref="DS6">
    <cfRule type="cellIs" dxfId="3079" priority="93" operator="equal">
      <formula>"NO"</formula>
    </cfRule>
    <cfRule type="cellIs" dxfId="3078" priority="94" operator="equal">
      <formula>"MET"</formula>
    </cfRule>
  </conditionalFormatting>
  <conditionalFormatting sqref="EC6">
    <cfRule type="cellIs" dxfId="3077" priority="91" operator="equal">
      <formula>"NO"</formula>
    </cfRule>
    <cfRule type="cellIs" dxfId="3076" priority="92" operator="equal">
      <formula>"MET"</formula>
    </cfRule>
  </conditionalFormatting>
  <conditionalFormatting sqref="EM6">
    <cfRule type="cellIs" dxfId="3075" priority="89" operator="equal">
      <formula>"NO"</formula>
    </cfRule>
    <cfRule type="cellIs" dxfId="3074" priority="90" operator="equal">
      <formula>"MET"</formula>
    </cfRule>
  </conditionalFormatting>
  <conditionalFormatting sqref="D10">
    <cfRule type="cellIs" dxfId="3073" priority="1" stopIfTrue="1" operator="equal">
      <formula>"Not Met"</formula>
    </cfRule>
    <cfRule type="cellIs" dxfId="3072" priority="2" stopIfTrue="1" operator="equal">
      <formula>"N/A"</formula>
    </cfRule>
  </conditionalFormatting>
  <conditionalFormatting sqref="W10:W17">
    <cfRule type="cellIs" dxfId="3071" priority="83" stopIfTrue="1" operator="equal">
      <formula>"Not Met"</formula>
    </cfRule>
    <cfRule type="cellIs" dxfId="3070" priority="84" stopIfTrue="1" operator="equal">
      <formula>"N/A"</formula>
    </cfRule>
  </conditionalFormatting>
  <conditionalFormatting sqref="W10:W17">
    <cfRule type="expression" dxfId="3069" priority="82">
      <formula>AND(W10&lt;&gt;"Met",W10&lt;&gt;"Not Met",W10&lt;&gt;"N/A",COUNTIF($M$10:$M$17,"=Yes")+COUNTIF($M$10:$M$17,"=No")+COUNTIF($M$10:$M$17,"=N/A")+COUNTIF($M$10:$M$17,"=Met")+COUNTIF($M$10:$M$17,"=Not Met")&gt;0)</formula>
    </cfRule>
  </conditionalFormatting>
  <conditionalFormatting sqref="W10:W18">
    <cfRule type="cellIs" dxfId="3068" priority="81" operator="equal">
      <formula>"MET"</formula>
    </cfRule>
  </conditionalFormatting>
  <conditionalFormatting sqref="X10">
    <cfRule type="cellIs" dxfId="3067" priority="79" stopIfTrue="1" operator="equal">
      <formula>"Not Met"</formula>
    </cfRule>
    <cfRule type="cellIs" dxfId="3066" priority="80" stopIfTrue="1" operator="equal">
      <formula>"N/A"</formula>
    </cfRule>
  </conditionalFormatting>
  <conditionalFormatting sqref="AG10:AG17">
    <cfRule type="cellIs" dxfId="3065" priority="77" stopIfTrue="1" operator="equal">
      <formula>"Not Met"</formula>
    </cfRule>
    <cfRule type="cellIs" dxfId="3064" priority="78" stopIfTrue="1" operator="equal">
      <formula>"N/A"</formula>
    </cfRule>
  </conditionalFormatting>
  <conditionalFormatting sqref="AG10:AG17">
    <cfRule type="expression" dxfId="3063" priority="76">
      <formula>AND(AG10&lt;&gt;"Met",AG10&lt;&gt;"Not Met",AG10&lt;&gt;"N/A",COUNTIF($M$10:$M$17,"=Yes")+COUNTIF($M$10:$M$17,"=No")+COUNTIF($M$10:$M$17,"=N/A")+COUNTIF($M$10:$M$17,"=Met")+COUNTIF($M$10:$M$17,"=Not Met")&gt;0)</formula>
    </cfRule>
  </conditionalFormatting>
  <conditionalFormatting sqref="AG10:AG18">
    <cfRule type="cellIs" dxfId="3062" priority="75" operator="equal">
      <formula>"MET"</formula>
    </cfRule>
  </conditionalFormatting>
  <conditionalFormatting sqref="AH10">
    <cfRule type="cellIs" dxfId="3061" priority="73" stopIfTrue="1" operator="equal">
      <formula>"Not Met"</formula>
    </cfRule>
    <cfRule type="cellIs" dxfId="3060" priority="74" stopIfTrue="1" operator="equal">
      <formula>"N/A"</formula>
    </cfRule>
  </conditionalFormatting>
  <conditionalFormatting sqref="AQ10:AQ17">
    <cfRule type="cellIs" dxfId="3059" priority="71" stopIfTrue="1" operator="equal">
      <formula>"Not Met"</formula>
    </cfRule>
    <cfRule type="cellIs" dxfId="3058" priority="72" stopIfTrue="1" operator="equal">
      <formula>"N/A"</formula>
    </cfRule>
  </conditionalFormatting>
  <conditionalFormatting sqref="AQ10:AQ17">
    <cfRule type="expression" dxfId="3057" priority="70">
      <formula>AND(AQ10&lt;&gt;"Met",AQ10&lt;&gt;"Not Met",AQ10&lt;&gt;"N/A",COUNTIF($M$10:$M$17,"=Yes")+COUNTIF($M$10:$M$17,"=No")+COUNTIF($M$10:$M$17,"=N/A")+COUNTIF($M$10:$M$17,"=Met")+COUNTIF($M$10:$M$17,"=Not Met")&gt;0)</formula>
    </cfRule>
  </conditionalFormatting>
  <conditionalFormatting sqref="AQ10:AQ18">
    <cfRule type="cellIs" dxfId="3056" priority="69" operator="equal">
      <formula>"MET"</formula>
    </cfRule>
  </conditionalFormatting>
  <conditionalFormatting sqref="AR10">
    <cfRule type="cellIs" dxfId="3055" priority="67" stopIfTrue="1" operator="equal">
      <formula>"Not Met"</formula>
    </cfRule>
    <cfRule type="cellIs" dxfId="3054" priority="68" stopIfTrue="1" operator="equal">
      <formula>"N/A"</formula>
    </cfRule>
  </conditionalFormatting>
  <conditionalFormatting sqref="BA10:BA17">
    <cfRule type="cellIs" dxfId="3053" priority="65" stopIfTrue="1" operator="equal">
      <formula>"Not Met"</formula>
    </cfRule>
    <cfRule type="cellIs" dxfId="3052" priority="66" stopIfTrue="1" operator="equal">
      <formula>"N/A"</formula>
    </cfRule>
  </conditionalFormatting>
  <conditionalFormatting sqref="BA10:BA17">
    <cfRule type="expression" dxfId="3051" priority="64">
      <formula>AND(BA10&lt;&gt;"Met",BA10&lt;&gt;"Not Met",BA10&lt;&gt;"N/A",COUNTIF($M$10:$M$17,"=Yes")+COUNTIF($M$10:$M$17,"=No")+COUNTIF($M$10:$M$17,"=N/A")+COUNTIF($M$10:$M$17,"=Met")+COUNTIF($M$10:$M$17,"=Not Met")&gt;0)</formula>
    </cfRule>
  </conditionalFormatting>
  <conditionalFormatting sqref="BA10:BA18">
    <cfRule type="cellIs" dxfId="3050" priority="63" operator="equal">
      <formula>"MET"</formula>
    </cfRule>
  </conditionalFormatting>
  <conditionalFormatting sqref="BB10">
    <cfRule type="cellIs" dxfId="3049" priority="61" stopIfTrue="1" operator="equal">
      <formula>"Not Met"</formula>
    </cfRule>
    <cfRule type="cellIs" dxfId="3048" priority="62" stopIfTrue="1" operator="equal">
      <formula>"N/A"</formula>
    </cfRule>
  </conditionalFormatting>
  <conditionalFormatting sqref="BK10:BK17">
    <cfRule type="cellIs" dxfId="3047" priority="59" stopIfTrue="1" operator="equal">
      <formula>"Not Met"</formula>
    </cfRule>
    <cfRule type="cellIs" dxfId="3046" priority="60" stopIfTrue="1" operator="equal">
      <formula>"N/A"</formula>
    </cfRule>
  </conditionalFormatting>
  <conditionalFormatting sqref="BK10:BK17">
    <cfRule type="expression" dxfId="3045" priority="58">
      <formula>AND(BK10&lt;&gt;"Met",BK10&lt;&gt;"Not Met",BK10&lt;&gt;"N/A",COUNTIF($M$10:$M$17,"=Yes")+COUNTIF($M$10:$M$17,"=No")+COUNTIF($M$10:$M$17,"=N/A")+COUNTIF($M$10:$M$17,"=Met")+COUNTIF($M$10:$M$17,"=Not Met")&gt;0)</formula>
    </cfRule>
  </conditionalFormatting>
  <conditionalFormatting sqref="BK10:BK18">
    <cfRule type="cellIs" dxfId="3044" priority="57" operator="equal">
      <formula>"MET"</formula>
    </cfRule>
  </conditionalFormatting>
  <conditionalFormatting sqref="BL10">
    <cfRule type="cellIs" dxfId="3043" priority="55" stopIfTrue="1" operator="equal">
      <formula>"Not Met"</formula>
    </cfRule>
    <cfRule type="cellIs" dxfId="3042" priority="56" stopIfTrue="1" operator="equal">
      <formula>"N/A"</formula>
    </cfRule>
  </conditionalFormatting>
  <conditionalFormatting sqref="BU10:BU17">
    <cfRule type="cellIs" dxfId="3041" priority="53" stopIfTrue="1" operator="equal">
      <formula>"Not Met"</formula>
    </cfRule>
    <cfRule type="cellIs" dxfId="3040" priority="54" stopIfTrue="1" operator="equal">
      <formula>"N/A"</formula>
    </cfRule>
  </conditionalFormatting>
  <conditionalFormatting sqref="BU10:BU17">
    <cfRule type="expression" dxfId="3039" priority="52">
      <formula>AND(BU10&lt;&gt;"Met",BU10&lt;&gt;"Not Met",BU10&lt;&gt;"N/A",COUNTIF($M$10:$M$17,"=Yes")+COUNTIF($M$10:$M$17,"=No")+COUNTIF($M$10:$M$17,"=N/A")+COUNTIF($M$10:$M$17,"=Met")+COUNTIF($M$10:$M$17,"=Not Met")&gt;0)</formula>
    </cfRule>
  </conditionalFormatting>
  <conditionalFormatting sqref="BU10:BU18">
    <cfRule type="cellIs" dxfId="3038" priority="51" operator="equal">
      <formula>"MET"</formula>
    </cfRule>
  </conditionalFormatting>
  <conditionalFormatting sqref="BV10">
    <cfRule type="cellIs" dxfId="3037" priority="49" stopIfTrue="1" operator="equal">
      <formula>"Not Met"</formula>
    </cfRule>
    <cfRule type="cellIs" dxfId="3036" priority="50" stopIfTrue="1" operator="equal">
      <formula>"N/A"</formula>
    </cfRule>
  </conditionalFormatting>
  <conditionalFormatting sqref="CE10:CE17">
    <cfRule type="cellIs" dxfId="3035" priority="47" stopIfTrue="1" operator="equal">
      <formula>"Not Met"</formula>
    </cfRule>
    <cfRule type="cellIs" dxfId="3034" priority="48" stopIfTrue="1" operator="equal">
      <formula>"N/A"</formula>
    </cfRule>
  </conditionalFormatting>
  <conditionalFormatting sqref="CE10:CE17">
    <cfRule type="expression" dxfId="3033" priority="46">
      <formula>AND(CE10&lt;&gt;"Met",CE10&lt;&gt;"Not Met",CE10&lt;&gt;"N/A",COUNTIF($M$10:$M$17,"=Yes")+COUNTIF($M$10:$M$17,"=No")+COUNTIF($M$10:$M$17,"=N/A")+COUNTIF($M$10:$M$17,"=Met")+COUNTIF($M$10:$M$17,"=Not Met")&gt;0)</formula>
    </cfRule>
  </conditionalFormatting>
  <conditionalFormatting sqref="CE10:CE18">
    <cfRule type="cellIs" dxfId="3032" priority="45" operator="equal">
      <formula>"MET"</formula>
    </cfRule>
  </conditionalFormatting>
  <conditionalFormatting sqref="CF10">
    <cfRule type="cellIs" dxfId="3031" priority="43" stopIfTrue="1" operator="equal">
      <formula>"Not Met"</formula>
    </cfRule>
    <cfRule type="cellIs" dxfId="3030" priority="44" stopIfTrue="1" operator="equal">
      <formula>"N/A"</formula>
    </cfRule>
  </conditionalFormatting>
  <conditionalFormatting sqref="CO10:CO17">
    <cfRule type="cellIs" dxfId="3029" priority="41" stopIfTrue="1" operator="equal">
      <formula>"Not Met"</formula>
    </cfRule>
    <cfRule type="cellIs" dxfId="3028" priority="42" stopIfTrue="1" operator="equal">
      <formula>"N/A"</formula>
    </cfRule>
  </conditionalFormatting>
  <conditionalFormatting sqref="CO10:CO17">
    <cfRule type="expression" dxfId="3027" priority="40">
      <formula>AND(CO10&lt;&gt;"Met",CO10&lt;&gt;"Not Met",CO10&lt;&gt;"N/A",COUNTIF($M$10:$M$17,"=Yes")+COUNTIF($M$10:$M$17,"=No")+COUNTIF($M$10:$M$17,"=N/A")+COUNTIF($M$10:$M$17,"=Met")+COUNTIF($M$10:$M$17,"=Not Met")&gt;0)</formula>
    </cfRule>
  </conditionalFormatting>
  <conditionalFormatting sqref="CO10:CO18">
    <cfRule type="cellIs" dxfId="3026" priority="39" operator="equal">
      <formula>"MET"</formula>
    </cfRule>
  </conditionalFormatting>
  <conditionalFormatting sqref="CP10">
    <cfRule type="cellIs" dxfId="3025" priority="37" stopIfTrue="1" operator="equal">
      <formula>"Not Met"</formula>
    </cfRule>
    <cfRule type="cellIs" dxfId="3024" priority="38" stopIfTrue="1" operator="equal">
      <formula>"N/A"</formula>
    </cfRule>
  </conditionalFormatting>
  <conditionalFormatting sqref="CY10:CY17">
    <cfRule type="cellIs" dxfId="3023" priority="35" stopIfTrue="1" operator="equal">
      <formula>"Not Met"</formula>
    </cfRule>
    <cfRule type="cellIs" dxfId="3022" priority="36" stopIfTrue="1" operator="equal">
      <formula>"N/A"</formula>
    </cfRule>
  </conditionalFormatting>
  <conditionalFormatting sqref="CY10:CY17">
    <cfRule type="expression" dxfId="3021" priority="34">
      <formula>AND(CY10&lt;&gt;"Met",CY10&lt;&gt;"Not Met",CY10&lt;&gt;"N/A",COUNTIF($M$10:$M$17,"=Yes")+COUNTIF($M$10:$M$17,"=No")+COUNTIF($M$10:$M$17,"=N/A")+COUNTIF($M$10:$M$17,"=Met")+COUNTIF($M$10:$M$17,"=Not Met")&gt;0)</formula>
    </cfRule>
  </conditionalFormatting>
  <conditionalFormatting sqref="CY10:CY18">
    <cfRule type="cellIs" dxfId="3020" priority="33" operator="equal">
      <formula>"MET"</formula>
    </cfRule>
  </conditionalFormatting>
  <conditionalFormatting sqref="CZ10">
    <cfRule type="cellIs" dxfId="3019" priority="31" stopIfTrue="1" operator="equal">
      <formula>"Not Met"</formula>
    </cfRule>
    <cfRule type="cellIs" dxfId="3018" priority="32" stopIfTrue="1" operator="equal">
      <formula>"N/A"</formula>
    </cfRule>
  </conditionalFormatting>
  <conditionalFormatting sqref="DI10:DI17">
    <cfRule type="cellIs" dxfId="3017" priority="29" stopIfTrue="1" operator="equal">
      <formula>"Not Met"</formula>
    </cfRule>
    <cfRule type="cellIs" dxfId="3016" priority="30" stopIfTrue="1" operator="equal">
      <formula>"N/A"</formula>
    </cfRule>
  </conditionalFormatting>
  <conditionalFormatting sqref="DI10:DI17">
    <cfRule type="expression" dxfId="3015" priority="28">
      <formula>AND(DI10&lt;&gt;"Met",DI10&lt;&gt;"Not Met",DI10&lt;&gt;"N/A",COUNTIF($M$10:$M$17,"=Yes")+COUNTIF($M$10:$M$17,"=No")+COUNTIF($M$10:$M$17,"=N/A")+COUNTIF($M$10:$M$17,"=Met")+COUNTIF($M$10:$M$17,"=Not Met")&gt;0)</formula>
    </cfRule>
  </conditionalFormatting>
  <conditionalFormatting sqref="DI10:DI18">
    <cfRule type="cellIs" dxfId="3014" priority="27" operator="equal">
      <formula>"MET"</formula>
    </cfRule>
  </conditionalFormatting>
  <conditionalFormatting sqref="DJ10">
    <cfRule type="cellIs" dxfId="3013" priority="25" stopIfTrue="1" operator="equal">
      <formula>"Not Met"</formula>
    </cfRule>
    <cfRule type="cellIs" dxfId="3012" priority="26" stopIfTrue="1" operator="equal">
      <formula>"N/A"</formula>
    </cfRule>
  </conditionalFormatting>
  <conditionalFormatting sqref="DS10:DS17">
    <cfRule type="cellIs" dxfId="3011" priority="23" stopIfTrue="1" operator="equal">
      <formula>"Not Met"</formula>
    </cfRule>
    <cfRule type="cellIs" dxfId="3010" priority="24" stopIfTrue="1" operator="equal">
      <formula>"N/A"</formula>
    </cfRule>
  </conditionalFormatting>
  <conditionalFormatting sqref="DS10:DS17">
    <cfRule type="expression" dxfId="3009" priority="22">
      <formula>AND(DS10&lt;&gt;"Met",DS10&lt;&gt;"Not Met",DS10&lt;&gt;"N/A",COUNTIF($M$10:$M$17,"=Yes")+COUNTIF($M$10:$M$17,"=No")+COUNTIF($M$10:$M$17,"=N/A")+COUNTIF($M$10:$M$17,"=Met")+COUNTIF($M$10:$M$17,"=Not Met")&gt;0)</formula>
    </cfRule>
  </conditionalFormatting>
  <conditionalFormatting sqref="DS10:DS18">
    <cfRule type="cellIs" dxfId="3008" priority="21" operator="equal">
      <formula>"MET"</formula>
    </cfRule>
  </conditionalFormatting>
  <conditionalFormatting sqref="DT10">
    <cfRule type="cellIs" dxfId="3007" priority="19" stopIfTrue="1" operator="equal">
      <formula>"Not Met"</formula>
    </cfRule>
    <cfRule type="cellIs" dxfId="3006" priority="20" stopIfTrue="1" operator="equal">
      <formula>"N/A"</formula>
    </cfRule>
  </conditionalFormatting>
  <conditionalFormatting sqref="EC10:EC17">
    <cfRule type="cellIs" dxfId="3005" priority="17" stopIfTrue="1" operator="equal">
      <formula>"Not Met"</formula>
    </cfRule>
    <cfRule type="cellIs" dxfId="3004" priority="18" stopIfTrue="1" operator="equal">
      <formula>"N/A"</formula>
    </cfRule>
  </conditionalFormatting>
  <conditionalFormatting sqref="EC10:EC17">
    <cfRule type="expression" dxfId="3003" priority="16">
      <formula>AND(EC10&lt;&gt;"Met",EC10&lt;&gt;"Not Met",EC10&lt;&gt;"N/A",COUNTIF($M$10:$M$17,"=Yes")+COUNTIF($M$10:$M$17,"=No")+COUNTIF($M$10:$M$17,"=N/A")+COUNTIF($M$10:$M$17,"=Met")+COUNTIF($M$10:$M$17,"=Not Met")&gt;0)</formula>
    </cfRule>
  </conditionalFormatting>
  <conditionalFormatting sqref="EC10:EC18">
    <cfRule type="cellIs" dxfId="3002" priority="15" operator="equal">
      <formula>"MET"</formula>
    </cfRule>
  </conditionalFormatting>
  <conditionalFormatting sqref="ED10">
    <cfRule type="cellIs" dxfId="3001" priority="13" stopIfTrue="1" operator="equal">
      <formula>"Not Met"</formula>
    </cfRule>
    <cfRule type="cellIs" dxfId="3000" priority="14" stopIfTrue="1" operator="equal">
      <formula>"N/A"</formula>
    </cfRule>
  </conditionalFormatting>
  <conditionalFormatting sqref="EM10:EM17">
    <cfRule type="cellIs" dxfId="2999" priority="11" stopIfTrue="1" operator="equal">
      <formula>"Not Met"</formula>
    </cfRule>
    <cfRule type="cellIs" dxfId="2998" priority="12" stopIfTrue="1" operator="equal">
      <formula>"N/A"</formula>
    </cfRule>
  </conditionalFormatting>
  <conditionalFormatting sqref="EM10:EM17">
    <cfRule type="expression" dxfId="2997" priority="10">
      <formula>AND(EM10&lt;&gt;"Met",EM10&lt;&gt;"Not Met",EM10&lt;&gt;"N/A",COUNTIF($M$10:$M$17,"=Yes")+COUNTIF($M$10:$M$17,"=No")+COUNTIF($M$10:$M$17,"=N/A")+COUNTIF($M$10:$M$17,"=Met")+COUNTIF($M$10:$M$17,"=Not Met")&gt;0)</formula>
    </cfRule>
  </conditionalFormatting>
  <conditionalFormatting sqref="EM10:EM18">
    <cfRule type="cellIs" dxfId="2996" priority="9" operator="equal">
      <formula>"MET"</formula>
    </cfRule>
  </conditionalFormatting>
  <conditionalFormatting sqref="EN10">
    <cfRule type="cellIs" dxfId="2995" priority="7" stopIfTrue="1" operator="equal">
      <formula>"Not Met"</formula>
    </cfRule>
    <cfRule type="cellIs" dxfId="2994" priority="8" stopIfTrue="1" operator="equal">
      <formula>"N/A"</formula>
    </cfRule>
  </conditionalFormatting>
  <conditionalFormatting sqref="C10:C17">
    <cfRule type="cellIs" dxfId="2993" priority="5" stopIfTrue="1" operator="equal">
      <formula>"Not Met"</formula>
    </cfRule>
    <cfRule type="cellIs" dxfId="2992" priority="6" stopIfTrue="1" operator="equal">
      <formula>"N/A"</formula>
    </cfRule>
  </conditionalFormatting>
  <conditionalFormatting sqref="C10:C17">
    <cfRule type="expression" dxfId="2991" priority="4">
      <formula>AND(C10&lt;&gt;"Met",C10&lt;&gt;"Not Met",C10&lt;&gt;"N/A",COUNTIF($M$10:$M$17,"=Yes")+COUNTIF($M$10:$M$17,"=No")+COUNTIF($M$10:$M$17,"=N/A")+COUNTIF($M$10:$M$17,"=Met")+COUNTIF($M$10:$M$17,"=Not Met")&gt;0)</formula>
    </cfRule>
  </conditionalFormatting>
  <conditionalFormatting sqref="C10:C18">
    <cfRule type="cellIs" dxfId="2990" priority="3" operator="equal">
      <formula>"MET"</formula>
    </cfRule>
  </conditionalFormatting>
  <dataValidations count="3">
    <dataValidation type="list" allowBlank="1" showInputMessage="1" showErrorMessage="1" sqref="EM10:EM17 W10:W17 AG10:AG17 AQ10:AQ17 BA10:BA17 BK10:BK17 BU10:BU17 CE10:CE17 CO10:CO17 CY10:CY17 DI10:DI17 DS10:DS17 EC10:EC17 M10:M17 C10:C17" xr:uid="{00000000-0002-0000-0B00-000000000000}">
      <formula1>"Met, Not Met, N/A"</formula1>
    </dataValidation>
    <dataValidation type="list" allowBlank="1" showInputMessage="1" showErrorMessage="1" sqref="C8:EV8" xr:uid="{00000000-0002-0000-0B00-000001000000}">
      <formula1>"YES, NO"</formula1>
    </dataValidation>
    <dataValidation type="list" allowBlank="1" showInputMessage="1" showErrorMessage="1" sqref="EC5 M5 W5 AG5 AQ5 BA5 BK5 BU5 CE5 CO5 CY5 DI5 DS5 EM5 C5" xr:uid="{00000000-0002-0000-0B00-000002000000}">
      <formula1>WORK_FIRST</formula1>
    </dataValidation>
  </dataValidations>
  <printOptions horizontalCentered="1"/>
  <pageMargins left="0.2" right="0.2" top="0.3" bottom="0.25" header="0.25" footer="0"/>
  <pageSetup paperSize="5" scale="75" orientation="landscape" r:id="rId2"/>
  <headerFooter alignWithMargins="0">
    <oddFooter>&amp;L&amp;8&amp;K000000SAPTBG Funds Work First/CPS Initiative Program Monitoring&amp;R&amp;8&amp;K000000&amp;P</oddFooter>
  </headerFooter>
  <colBreaks count="7" manualBreakCount="7">
    <brk id="22" max="22" man="1"/>
    <brk id="42" max="1048575" man="1"/>
    <brk id="62" max="1048575" man="1"/>
    <brk id="82" max="1048575" man="1"/>
    <brk id="102" max="1048575" man="1"/>
    <brk id="122" max="1048575" man="1"/>
    <brk id="142" max="22" man="1"/>
  </colBreaks>
  <ignoredErrors>
    <ignoredError sqref="C20 C22 C24" formulaRange="1"/>
  </ignoredError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8" tint="-0.249977111117893"/>
  </sheetPr>
  <dimension ref="A1:GT46"/>
  <sheetViews>
    <sheetView zoomScaleNormal="100" zoomScaleSheetLayoutView="50" workbookViewId="0">
      <pane xSplit="2" ySplit="13" topLeftCell="C14" activePane="bottomRight" state="frozen"/>
      <selection pane="topRight" activeCell="C1" sqref="C1"/>
      <selection pane="bottomLeft" activeCell="A12" sqref="A12"/>
      <selection pane="bottomRight" activeCell="B24" sqref="B24"/>
    </sheetView>
  </sheetViews>
  <sheetFormatPr defaultColWidth="8.85546875" defaultRowHeight="12.75"/>
  <cols>
    <col min="1" max="1" width="3.28515625" style="127" customWidth="1"/>
    <col min="2" max="2" width="75.7109375" style="61" customWidth="1"/>
    <col min="3" max="152" width="10.7109375" style="62" customWidth="1"/>
    <col min="153" max="157" width="7.7109375" style="63" customWidth="1"/>
    <col min="158" max="16384" width="8.85546875" style="3"/>
  </cols>
  <sheetData>
    <row r="1" spans="1:157" ht="18" customHeight="1">
      <c r="A1" s="90"/>
      <c r="B1" s="91"/>
      <c r="C1" s="223" t="s">
        <v>347</v>
      </c>
      <c r="D1" s="222"/>
      <c r="E1" s="222"/>
      <c r="F1" s="222"/>
      <c r="G1" s="222"/>
      <c r="H1" s="222"/>
      <c r="I1" s="222"/>
      <c r="J1" s="222"/>
      <c r="K1" s="222"/>
      <c r="L1" s="272"/>
      <c r="M1" s="223" t="s">
        <v>347</v>
      </c>
      <c r="N1" s="222"/>
      <c r="O1" s="222"/>
      <c r="P1" s="222"/>
      <c r="Q1" s="222"/>
      <c r="R1" s="222"/>
      <c r="S1" s="222"/>
      <c r="T1" s="222"/>
      <c r="U1" s="222"/>
      <c r="V1" s="272"/>
      <c r="W1" s="223" t="s">
        <v>347</v>
      </c>
      <c r="X1" s="222"/>
      <c r="Y1" s="222"/>
      <c r="Z1" s="222"/>
      <c r="AA1" s="222"/>
      <c r="AB1" s="222"/>
      <c r="AC1" s="222"/>
      <c r="AD1" s="222"/>
      <c r="AE1" s="222"/>
      <c r="AF1" s="272"/>
      <c r="AG1" s="223" t="s">
        <v>347</v>
      </c>
      <c r="AH1" s="222"/>
      <c r="AI1" s="222"/>
      <c r="AJ1" s="222"/>
      <c r="AK1" s="222"/>
      <c r="AL1" s="222"/>
      <c r="AM1" s="222"/>
      <c r="AN1" s="222"/>
      <c r="AO1" s="222"/>
      <c r="AP1" s="272"/>
      <c r="AQ1" s="223" t="s">
        <v>347</v>
      </c>
      <c r="AR1" s="222"/>
      <c r="AS1" s="222"/>
      <c r="AT1" s="222"/>
      <c r="AU1" s="222"/>
      <c r="AV1" s="222"/>
      <c r="AW1" s="222"/>
      <c r="AX1" s="222"/>
      <c r="AY1" s="222"/>
      <c r="AZ1" s="272"/>
      <c r="BA1" s="223" t="s">
        <v>347</v>
      </c>
      <c r="BB1" s="222"/>
      <c r="BC1" s="222"/>
      <c r="BD1" s="222"/>
      <c r="BE1" s="222"/>
      <c r="BF1" s="222"/>
      <c r="BG1" s="222"/>
      <c r="BH1" s="222"/>
      <c r="BI1" s="222"/>
      <c r="BJ1" s="272"/>
      <c r="BK1" s="223" t="s">
        <v>347</v>
      </c>
      <c r="BL1" s="222"/>
      <c r="BM1" s="222"/>
      <c r="BN1" s="222"/>
      <c r="BO1" s="222"/>
      <c r="BP1" s="222"/>
      <c r="BQ1" s="222"/>
      <c r="BR1" s="222"/>
      <c r="BS1" s="222"/>
      <c r="BT1" s="272"/>
      <c r="BU1" s="223" t="s">
        <v>347</v>
      </c>
      <c r="BV1" s="222"/>
      <c r="BW1" s="222"/>
      <c r="BX1" s="222"/>
      <c r="BY1" s="222"/>
      <c r="BZ1" s="222"/>
      <c r="CA1" s="222"/>
      <c r="CB1" s="222"/>
      <c r="CC1" s="222"/>
      <c r="CD1" s="272"/>
      <c r="CE1" s="223" t="s">
        <v>347</v>
      </c>
      <c r="CF1" s="222"/>
      <c r="CG1" s="222"/>
      <c r="CH1" s="222"/>
      <c r="CI1" s="222"/>
      <c r="CJ1" s="222"/>
      <c r="CK1" s="222"/>
      <c r="CL1" s="222"/>
      <c r="CM1" s="222"/>
      <c r="CN1" s="272"/>
      <c r="CO1" s="223" t="s">
        <v>347</v>
      </c>
      <c r="CP1" s="222"/>
      <c r="CQ1" s="222"/>
      <c r="CR1" s="222"/>
      <c r="CS1" s="222"/>
      <c r="CT1" s="222"/>
      <c r="CU1" s="222"/>
      <c r="CV1" s="222"/>
      <c r="CW1" s="222"/>
      <c r="CX1" s="272"/>
      <c r="CY1" s="223" t="s">
        <v>347</v>
      </c>
      <c r="CZ1" s="222"/>
      <c r="DA1" s="222"/>
      <c r="DB1" s="222"/>
      <c r="DC1" s="222"/>
      <c r="DD1" s="222"/>
      <c r="DE1" s="222"/>
      <c r="DF1" s="222"/>
      <c r="DG1" s="222"/>
      <c r="DH1" s="272"/>
      <c r="DI1" s="223" t="s">
        <v>347</v>
      </c>
      <c r="DJ1" s="222"/>
      <c r="DK1" s="222"/>
      <c r="DL1" s="222"/>
      <c r="DM1" s="222"/>
      <c r="DN1" s="222"/>
      <c r="DO1" s="222"/>
      <c r="DP1" s="222"/>
      <c r="DQ1" s="222"/>
      <c r="DR1" s="272"/>
      <c r="DS1" s="223" t="s">
        <v>347</v>
      </c>
      <c r="DT1" s="222"/>
      <c r="DU1" s="222"/>
      <c r="DV1" s="222"/>
      <c r="DW1" s="222"/>
      <c r="DX1" s="222"/>
      <c r="DY1" s="222"/>
      <c r="DZ1" s="222"/>
      <c r="EA1" s="222"/>
      <c r="EB1" s="272"/>
      <c r="EC1" s="223" t="s">
        <v>347</v>
      </c>
      <c r="ED1" s="222"/>
      <c r="EE1" s="222"/>
      <c r="EF1" s="222"/>
      <c r="EG1" s="222"/>
      <c r="EH1" s="222"/>
      <c r="EI1" s="222"/>
      <c r="EJ1" s="222"/>
      <c r="EK1" s="222"/>
      <c r="EL1" s="272"/>
      <c r="EM1" s="223" t="s">
        <v>347</v>
      </c>
      <c r="EN1" s="222"/>
      <c r="EO1" s="222"/>
      <c r="EP1" s="222"/>
      <c r="EQ1" s="222"/>
      <c r="ER1" s="222"/>
      <c r="ES1" s="222"/>
      <c r="ET1" s="222"/>
      <c r="EU1" s="222"/>
      <c r="EV1" s="272"/>
      <c r="EW1" s="222" t="s">
        <v>347</v>
      </c>
      <c r="EX1" s="93"/>
      <c r="EY1" s="93"/>
      <c r="EZ1" s="93"/>
      <c r="FA1" s="101"/>
    </row>
    <row r="2" spans="1:157"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93"/>
      <c r="EX2" s="93"/>
      <c r="EY2" s="93"/>
      <c r="EZ2" s="93"/>
      <c r="FA2" s="101"/>
    </row>
    <row r="3" spans="1:157" ht="32.2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249"/>
      <c r="EX3" s="249"/>
      <c r="EY3" s="249"/>
      <c r="EZ3" s="249"/>
      <c r="FA3" s="250"/>
    </row>
    <row r="4" spans="1:157"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97"/>
      <c r="EX4" s="102"/>
      <c r="EY4" s="102"/>
      <c r="EZ4" s="102"/>
      <c r="FA4" s="103"/>
    </row>
    <row r="5" spans="1:157" s="479" customFormat="1" ht="15" customHeight="1">
      <c r="A5" s="478"/>
      <c r="B5" s="488" t="s">
        <v>3</v>
      </c>
      <c r="C5" s="890"/>
      <c r="D5" s="891"/>
      <c r="E5" s="891"/>
      <c r="F5" s="891"/>
      <c r="G5" s="891"/>
      <c r="H5" s="891"/>
      <c r="I5" s="891"/>
      <c r="J5" s="891"/>
      <c r="K5" s="891"/>
      <c r="L5" s="892"/>
      <c r="M5" s="890"/>
      <c r="N5" s="891"/>
      <c r="O5" s="891"/>
      <c r="P5" s="891"/>
      <c r="Q5" s="891"/>
      <c r="R5" s="891"/>
      <c r="S5" s="891"/>
      <c r="T5" s="891"/>
      <c r="U5" s="891"/>
      <c r="V5" s="892"/>
      <c r="W5" s="890"/>
      <c r="X5" s="891"/>
      <c r="Y5" s="891"/>
      <c r="Z5" s="891"/>
      <c r="AA5" s="891"/>
      <c r="AB5" s="891"/>
      <c r="AC5" s="891"/>
      <c r="AD5" s="891"/>
      <c r="AE5" s="891"/>
      <c r="AF5" s="892"/>
      <c r="AG5" s="890"/>
      <c r="AH5" s="891"/>
      <c r="AI5" s="891"/>
      <c r="AJ5" s="891"/>
      <c r="AK5" s="891"/>
      <c r="AL5" s="891"/>
      <c r="AM5" s="891"/>
      <c r="AN5" s="891"/>
      <c r="AO5" s="891"/>
      <c r="AP5" s="892"/>
      <c r="AQ5" s="890"/>
      <c r="AR5" s="891"/>
      <c r="AS5" s="891"/>
      <c r="AT5" s="891"/>
      <c r="AU5" s="891"/>
      <c r="AV5" s="891"/>
      <c r="AW5" s="891"/>
      <c r="AX5" s="891"/>
      <c r="AY5" s="891"/>
      <c r="AZ5" s="892"/>
      <c r="BA5" s="890"/>
      <c r="BB5" s="891"/>
      <c r="BC5" s="891"/>
      <c r="BD5" s="891"/>
      <c r="BE5" s="891"/>
      <c r="BF5" s="891"/>
      <c r="BG5" s="891"/>
      <c r="BH5" s="891"/>
      <c r="BI5" s="891"/>
      <c r="BJ5" s="892"/>
      <c r="BK5" s="890"/>
      <c r="BL5" s="891"/>
      <c r="BM5" s="891"/>
      <c r="BN5" s="891"/>
      <c r="BO5" s="891"/>
      <c r="BP5" s="891"/>
      <c r="BQ5" s="891"/>
      <c r="BR5" s="891"/>
      <c r="BS5" s="891"/>
      <c r="BT5" s="892"/>
      <c r="BU5" s="890"/>
      <c r="BV5" s="891"/>
      <c r="BW5" s="891"/>
      <c r="BX5" s="891"/>
      <c r="BY5" s="891"/>
      <c r="BZ5" s="891"/>
      <c r="CA5" s="891"/>
      <c r="CB5" s="891"/>
      <c r="CC5" s="891"/>
      <c r="CD5" s="892"/>
      <c r="CE5" s="890"/>
      <c r="CF5" s="891"/>
      <c r="CG5" s="891"/>
      <c r="CH5" s="891"/>
      <c r="CI5" s="891"/>
      <c r="CJ5" s="891"/>
      <c r="CK5" s="891"/>
      <c r="CL5" s="891"/>
      <c r="CM5" s="891"/>
      <c r="CN5" s="892"/>
      <c r="CO5" s="890"/>
      <c r="CP5" s="891"/>
      <c r="CQ5" s="891"/>
      <c r="CR5" s="891"/>
      <c r="CS5" s="891"/>
      <c r="CT5" s="891"/>
      <c r="CU5" s="891"/>
      <c r="CV5" s="891"/>
      <c r="CW5" s="891"/>
      <c r="CX5" s="892"/>
      <c r="CY5" s="890"/>
      <c r="CZ5" s="891"/>
      <c r="DA5" s="891"/>
      <c r="DB5" s="891"/>
      <c r="DC5" s="891"/>
      <c r="DD5" s="891"/>
      <c r="DE5" s="891"/>
      <c r="DF5" s="891"/>
      <c r="DG5" s="891"/>
      <c r="DH5" s="892"/>
      <c r="DI5" s="890"/>
      <c r="DJ5" s="891"/>
      <c r="DK5" s="891"/>
      <c r="DL5" s="891"/>
      <c r="DM5" s="891"/>
      <c r="DN5" s="891"/>
      <c r="DO5" s="891"/>
      <c r="DP5" s="891"/>
      <c r="DQ5" s="891"/>
      <c r="DR5" s="892"/>
      <c r="DS5" s="890"/>
      <c r="DT5" s="891"/>
      <c r="DU5" s="891"/>
      <c r="DV5" s="891"/>
      <c r="DW5" s="891"/>
      <c r="DX5" s="891"/>
      <c r="DY5" s="891"/>
      <c r="DZ5" s="891"/>
      <c r="EA5" s="891"/>
      <c r="EB5" s="892"/>
      <c r="EC5" s="890"/>
      <c r="ED5" s="891"/>
      <c r="EE5" s="891"/>
      <c r="EF5" s="891"/>
      <c r="EG5" s="891"/>
      <c r="EH5" s="891"/>
      <c r="EI5" s="891"/>
      <c r="EJ5" s="891"/>
      <c r="EK5" s="891"/>
      <c r="EL5" s="892"/>
      <c r="EM5" s="890"/>
      <c r="EN5" s="891"/>
      <c r="EO5" s="891"/>
      <c r="EP5" s="891"/>
      <c r="EQ5" s="891"/>
      <c r="ER5" s="891"/>
      <c r="ES5" s="891"/>
      <c r="ET5" s="891"/>
      <c r="EU5" s="891"/>
      <c r="EV5" s="892"/>
      <c r="EW5" s="473"/>
      <c r="EX5" s="473"/>
      <c r="EY5" s="473"/>
      <c r="EZ5" s="473"/>
      <c r="FA5" s="474"/>
    </row>
    <row r="6" spans="1:15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6"/>
      <c r="EX6" s="476"/>
      <c r="EY6" s="476"/>
      <c r="EZ6" s="476"/>
      <c r="FA6" s="477"/>
    </row>
    <row r="7" spans="1:157" s="479" customFormat="1" ht="15" customHeight="1">
      <c r="A7" s="506"/>
      <c r="B7" s="559" t="s">
        <v>63</v>
      </c>
      <c r="C7" s="486"/>
      <c r="D7" s="484"/>
      <c r="E7" s="484"/>
      <c r="F7" s="484"/>
      <c r="G7" s="484"/>
      <c r="H7" s="484"/>
      <c r="I7" s="484"/>
      <c r="J7" s="484"/>
      <c r="K7" s="484"/>
      <c r="L7" s="485"/>
      <c r="M7" s="486"/>
      <c r="N7" s="484"/>
      <c r="O7" s="484"/>
      <c r="P7" s="484"/>
      <c r="Q7" s="484"/>
      <c r="R7" s="484"/>
      <c r="S7" s="484"/>
      <c r="T7" s="484"/>
      <c r="U7" s="484"/>
      <c r="V7" s="485"/>
      <c r="W7" s="486"/>
      <c r="X7" s="484"/>
      <c r="Y7" s="484"/>
      <c r="Z7" s="484"/>
      <c r="AA7" s="484"/>
      <c r="AB7" s="484"/>
      <c r="AC7" s="484"/>
      <c r="AD7" s="484"/>
      <c r="AE7" s="484"/>
      <c r="AF7" s="485"/>
      <c r="AG7" s="486"/>
      <c r="AH7" s="484"/>
      <c r="AI7" s="484"/>
      <c r="AJ7" s="484"/>
      <c r="AK7" s="484"/>
      <c r="AL7" s="484"/>
      <c r="AM7" s="484"/>
      <c r="AN7" s="484"/>
      <c r="AO7" s="484"/>
      <c r="AP7" s="485"/>
      <c r="AQ7" s="486"/>
      <c r="AR7" s="484"/>
      <c r="AS7" s="484"/>
      <c r="AT7" s="484"/>
      <c r="AU7" s="484"/>
      <c r="AV7" s="484"/>
      <c r="AW7" s="484"/>
      <c r="AX7" s="484"/>
      <c r="AY7" s="484"/>
      <c r="AZ7" s="485"/>
      <c r="BA7" s="486"/>
      <c r="BB7" s="484"/>
      <c r="BC7" s="484"/>
      <c r="BD7" s="484"/>
      <c r="BE7" s="484"/>
      <c r="BF7" s="484"/>
      <c r="BG7" s="484"/>
      <c r="BH7" s="484"/>
      <c r="BI7" s="484"/>
      <c r="BJ7" s="485"/>
      <c r="BK7" s="486"/>
      <c r="BL7" s="484"/>
      <c r="BM7" s="484"/>
      <c r="BN7" s="484"/>
      <c r="BO7" s="484"/>
      <c r="BP7" s="484"/>
      <c r="BQ7" s="484"/>
      <c r="BR7" s="484"/>
      <c r="BS7" s="484"/>
      <c r="BT7" s="485"/>
      <c r="BU7" s="486"/>
      <c r="BV7" s="484"/>
      <c r="BW7" s="484"/>
      <c r="BX7" s="484"/>
      <c r="BY7" s="484"/>
      <c r="BZ7" s="484"/>
      <c r="CA7" s="484"/>
      <c r="CB7" s="484"/>
      <c r="CC7" s="484"/>
      <c r="CD7" s="485"/>
      <c r="CE7" s="486"/>
      <c r="CF7" s="484"/>
      <c r="CG7" s="484"/>
      <c r="CH7" s="484"/>
      <c r="CI7" s="484"/>
      <c r="CJ7" s="484"/>
      <c r="CK7" s="484"/>
      <c r="CL7" s="484"/>
      <c r="CM7" s="484"/>
      <c r="CN7" s="485"/>
      <c r="CO7" s="486"/>
      <c r="CP7" s="484"/>
      <c r="CQ7" s="484"/>
      <c r="CR7" s="484"/>
      <c r="CS7" s="484"/>
      <c r="CT7" s="484"/>
      <c r="CU7" s="484"/>
      <c r="CV7" s="484"/>
      <c r="CW7" s="484"/>
      <c r="CX7" s="485"/>
      <c r="CY7" s="486"/>
      <c r="CZ7" s="484"/>
      <c r="DA7" s="484"/>
      <c r="DB7" s="484"/>
      <c r="DC7" s="484"/>
      <c r="DD7" s="484"/>
      <c r="DE7" s="484"/>
      <c r="DF7" s="484"/>
      <c r="DG7" s="484"/>
      <c r="DH7" s="485"/>
      <c r="DI7" s="486"/>
      <c r="DJ7" s="484"/>
      <c r="DK7" s="484"/>
      <c r="DL7" s="484"/>
      <c r="DM7" s="484"/>
      <c r="DN7" s="484"/>
      <c r="DO7" s="484"/>
      <c r="DP7" s="484"/>
      <c r="DQ7" s="484"/>
      <c r="DR7" s="485"/>
      <c r="DS7" s="486"/>
      <c r="DT7" s="484"/>
      <c r="DU7" s="484"/>
      <c r="DV7" s="484"/>
      <c r="DW7" s="484"/>
      <c r="DX7" s="484"/>
      <c r="DY7" s="484"/>
      <c r="DZ7" s="484"/>
      <c r="EA7" s="484"/>
      <c r="EB7" s="485"/>
      <c r="EC7" s="486"/>
      <c r="ED7" s="484"/>
      <c r="EE7" s="484"/>
      <c r="EF7" s="484"/>
      <c r="EG7" s="484"/>
      <c r="EH7" s="484"/>
      <c r="EI7" s="484"/>
      <c r="EJ7" s="484"/>
      <c r="EK7" s="484"/>
      <c r="EL7" s="485"/>
      <c r="EM7" s="486"/>
      <c r="EN7" s="484"/>
      <c r="EO7" s="484"/>
      <c r="EP7" s="484"/>
      <c r="EQ7" s="484"/>
      <c r="ER7" s="484"/>
      <c r="ES7" s="484"/>
      <c r="ET7" s="484"/>
      <c r="EU7" s="484"/>
      <c r="EV7" s="485"/>
      <c r="EW7" s="476"/>
      <c r="EX7" s="476"/>
      <c r="EY7" s="476"/>
      <c r="EZ7" s="476"/>
      <c r="FA7" s="477"/>
    </row>
    <row r="8" spans="1:157" s="479" customFormat="1" ht="15" customHeight="1">
      <c r="A8" s="480"/>
      <c r="B8" s="489" t="s">
        <v>246</v>
      </c>
      <c r="C8" s="802"/>
      <c r="D8" s="803"/>
      <c r="E8" s="803"/>
      <c r="F8" s="803"/>
      <c r="G8" s="803"/>
      <c r="H8" s="803"/>
      <c r="I8" s="803"/>
      <c r="J8" s="803"/>
      <c r="K8" s="803"/>
      <c r="L8" s="804"/>
      <c r="M8" s="802"/>
      <c r="N8" s="803"/>
      <c r="O8" s="803"/>
      <c r="P8" s="803"/>
      <c r="Q8" s="803"/>
      <c r="R8" s="803"/>
      <c r="S8" s="803"/>
      <c r="T8" s="803"/>
      <c r="U8" s="803"/>
      <c r="V8" s="804"/>
      <c r="W8" s="802"/>
      <c r="X8" s="803"/>
      <c r="Y8" s="803"/>
      <c r="Z8" s="803"/>
      <c r="AA8" s="803"/>
      <c r="AB8" s="803"/>
      <c r="AC8" s="803"/>
      <c r="AD8" s="803"/>
      <c r="AE8" s="803"/>
      <c r="AF8" s="804"/>
      <c r="AG8" s="802"/>
      <c r="AH8" s="803"/>
      <c r="AI8" s="803"/>
      <c r="AJ8" s="803"/>
      <c r="AK8" s="803"/>
      <c r="AL8" s="803"/>
      <c r="AM8" s="803"/>
      <c r="AN8" s="803"/>
      <c r="AO8" s="803"/>
      <c r="AP8" s="804"/>
      <c r="AQ8" s="802"/>
      <c r="AR8" s="803"/>
      <c r="AS8" s="803"/>
      <c r="AT8" s="803"/>
      <c r="AU8" s="803"/>
      <c r="AV8" s="803"/>
      <c r="AW8" s="803"/>
      <c r="AX8" s="803"/>
      <c r="AY8" s="803"/>
      <c r="AZ8" s="804"/>
      <c r="BA8" s="802"/>
      <c r="BB8" s="803"/>
      <c r="BC8" s="803"/>
      <c r="BD8" s="803"/>
      <c r="BE8" s="803"/>
      <c r="BF8" s="803"/>
      <c r="BG8" s="803"/>
      <c r="BH8" s="803"/>
      <c r="BI8" s="803"/>
      <c r="BJ8" s="804"/>
      <c r="BK8" s="802"/>
      <c r="BL8" s="803"/>
      <c r="BM8" s="803"/>
      <c r="BN8" s="803"/>
      <c r="BO8" s="803"/>
      <c r="BP8" s="803"/>
      <c r="BQ8" s="803"/>
      <c r="BR8" s="803"/>
      <c r="BS8" s="803"/>
      <c r="BT8" s="804"/>
      <c r="BU8" s="802"/>
      <c r="BV8" s="803"/>
      <c r="BW8" s="803"/>
      <c r="BX8" s="803"/>
      <c r="BY8" s="803"/>
      <c r="BZ8" s="803"/>
      <c r="CA8" s="803"/>
      <c r="CB8" s="803"/>
      <c r="CC8" s="803"/>
      <c r="CD8" s="804"/>
      <c r="CE8" s="802"/>
      <c r="CF8" s="803"/>
      <c r="CG8" s="803"/>
      <c r="CH8" s="803"/>
      <c r="CI8" s="803"/>
      <c r="CJ8" s="803"/>
      <c r="CK8" s="803"/>
      <c r="CL8" s="803"/>
      <c r="CM8" s="803"/>
      <c r="CN8" s="804"/>
      <c r="CO8" s="802"/>
      <c r="CP8" s="803"/>
      <c r="CQ8" s="803"/>
      <c r="CR8" s="803"/>
      <c r="CS8" s="803"/>
      <c r="CT8" s="803"/>
      <c r="CU8" s="803"/>
      <c r="CV8" s="803"/>
      <c r="CW8" s="803"/>
      <c r="CX8" s="804"/>
      <c r="CY8" s="802"/>
      <c r="CZ8" s="803"/>
      <c r="DA8" s="803"/>
      <c r="DB8" s="803"/>
      <c r="DC8" s="803"/>
      <c r="DD8" s="803"/>
      <c r="DE8" s="803"/>
      <c r="DF8" s="803"/>
      <c r="DG8" s="803"/>
      <c r="DH8" s="804"/>
      <c r="DI8" s="802"/>
      <c r="DJ8" s="803"/>
      <c r="DK8" s="803"/>
      <c r="DL8" s="803"/>
      <c r="DM8" s="803"/>
      <c r="DN8" s="803"/>
      <c r="DO8" s="803"/>
      <c r="DP8" s="803"/>
      <c r="DQ8" s="803"/>
      <c r="DR8" s="804"/>
      <c r="DS8" s="802"/>
      <c r="DT8" s="803"/>
      <c r="DU8" s="803"/>
      <c r="DV8" s="803"/>
      <c r="DW8" s="803"/>
      <c r="DX8" s="803"/>
      <c r="DY8" s="803"/>
      <c r="DZ8" s="803"/>
      <c r="EA8" s="803"/>
      <c r="EB8" s="804"/>
      <c r="EC8" s="802"/>
      <c r="ED8" s="803"/>
      <c r="EE8" s="803"/>
      <c r="EF8" s="803"/>
      <c r="EG8" s="803"/>
      <c r="EH8" s="803"/>
      <c r="EI8" s="803"/>
      <c r="EJ8" s="803"/>
      <c r="EK8" s="803"/>
      <c r="EL8" s="804"/>
      <c r="EM8" s="802"/>
      <c r="EN8" s="803"/>
      <c r="EO8" s="803"/>
      <c r="EP8" s="803"/>
      <c r="EQ8" s="803"/>
      <c r="ER8" s="803"/>
      <c r="ES8" s="803"/>
      <c r="ET8" s="803"/>
      <c r="EU8" s="803"/>
      <c r="EV8" s="804"/>
      <c r="EW8" s="476"/>
      <c r="EX8" s="476"/>
      <c r="EY8" s="476"/>
      <c r="EZ8" s="476"/>
      <c r="FA8" s="477"/>
    </row>
    <row r="9" spans="1:157" s="495" customFormat="1" ht="15" customHeight="1">
      <c r="A9" s="514"/>
      <c r="B9" s="541" t="s">
        <v>573</v>
      </c>
      <c r="C9" s="504"/>
      <c r="D9" s="516"/>
      <c r="E9" s="516"/>
      <c r="F9" s="516"/>
      <c r="G9" s="516"/>
      <c r="H9" s="516"/>
      <c r="I9" s="516"/>
      <c r="J9" s="516"/>
      <c r="K9" s="516"/>
      <c r="L9" s="505"/>
      <c r="M9" s="504"/>
      <c r="N9" s="516"/>
      <c r="O9" s="516"/>
      <c r="P9" s="516"/>
      <c r="Q9" s="516"/>
      <c r="R9" s="516"/>
      <c r="S9" s="516"/>
      <c r="T9" s="516"/>
      <c r="U9" s="516"/>
      <c r="V9" s="505"/>
      <c r="W9" s="504"/>
      <c r="X9" s="516"/>
      <c r="Y9" s="516"/>
      <c r="Z9" s="516"/>
      <c r="AA9" s="516"/>
      <c r="AB9" s="516"/>
      <c r="AC9" s="516"/>
      <c r="AD9" s="516"/>
      <c r="AE9" s="516"/>
      <c r="AF9" s="505"/>
      <c r="AG9" s="504"/>
      <c r="AH9" s="516"/>
      <c r="AI9" s="516"/>
      <c r="AJ9" s="516"/>
      <c r="AK9" s="516"/>
      <c r="AL9" s="516"/>
      <c r="AM9" s="516"/>
      <c r="AN9" s="516"/>
      <c r="AO9" s="516"/>
      <c r="AP9" s="505"/>
      <c r="AQ9" s="504"/>
      <c r="AR9" s="516"/>
      <c r="AS9" s="516"/>
      <c r="AT9" s="516"/>
      <c r="AU9" s="516"/>
      <c r="AV9" s="516"/>
      <c r="AW9" s="516"/>
      <c r="AX9" s="516"/>
      <c r="AY9" s="516"/>
      <c r="AZ9" s="505"/>
      <c r="BA9" s="504"/>
      <c r="BB9" s="516"/>
      <c r="BC9" s="516"/>
      <c r="BD9" s="516"/>
      <c r="BE9" s="516"/>
      <c r="BF9" s="516"/>
      <c r="BG9" s="516"/>
      <c r="BH9" s="516"/>
      <c r="BI9" s="516"/>
      <c r="BJ9" s="505"/>
      <c r="BK9" s="504"/>
      <c r="BL9" s="516"/>
      <c r="BM9" s="516"/>
      <c r="BN9" s="516"/>
      <c r="BO9" s="516"/>
      <c r="BP9" s="516"/>
      <c r="BQ9" s="516"/>
      <c r="BR9" s="516"/>
      <c r="BS9" s="516"/>
      <c r="BT9" s="505"/>
      <c r="BU9" s="504"/>
      <c r="BV9" s="516"/>
      <c r="BW9" s="516"/>
      <c r="BX9" s="516"/>
      <c r="BY9" s="516"/>
      <c r="BZ9" s="516"/>
      <c r="CA9" s="516"/>
      <c r="CB9" s="516"/>
      <c r="CC9" s="516"/>
      <c r="CD9" s="505"/>
      <c r="CE9" s="504"/>
      <c r="CF9" s="516"/>
      <c r="CG9" s="516"/>
      <c r="CH9" s="516"/>
      <c r="CI9" s="516"/>
      <c r="CJ9" s="516"/>
      <c r="CK9" s="516"/>
      <c r="CL9" s="516"/>
      <c r="CM9" s="516"/>
      <c r="CN9" s="505"/>
      <c r="CO9" s="504"/>
      <c r="CP9" s="516"/>
      <c r="CQ9" s="516"/>
      <c r="CR9" s="516"/>
      <c r="CS9" s="516"/>
      <c r="CT9" s="516"/>
      <c r="CU9" s="516"/>
      <c r="CV9" s="516"/>
      <c r="CW9" s="516"/>
      <c r="CX9" s="505"/>
      <c r="CY9" s="504"/>
      <c r="CZ9" s="516"/>
      <c r="DA9" s="516"/>
      <c r="DB9" s="516"/>
      <c r="DC9" s="516"/>
      <c r="DD9" s="516"/>
      <c r="DE9" s="516"/>
      <c r="DF9" s="516"/>
      <c r="DG9" s="516"/>
      <c r="DH9" s="505"/>
      <c r="DI9" s="504"/>
      <c r="DJ9" s="516"/>
      <c r="DK9" s="516"/>
      <c r="DL9" s="516"/>
      <c r="DM9" s="516"/>
      <c r="DN9" s="516"/>
      <c r="DO9" s="516"/>
      <c r="DP9" s="516"/>
      <c r="DQ9" s="516"/>
      <c r="DR9" s="505"/>
      <c r="DS9" s="504"/>
      <c r="DT9" s="516"/>
      <c r="DU9" s="516"/>
      <c r="DV9" s="516"/>
      <c r="DW9" s="516"/>
      <c r="DX9" s="516"/>
      <c r="DY9" s="516"/>
      <c r="DZ9" s="516"/>
      <c r="EA9" s="516"/>
      <c r="EB9" s="505"/>
      <c r="EC9" s="504"/>
      <c r="ED9" s="516"/>
      <c r="EE9" s="516"/>
      <c r="EF9" s="516"/>
      <c r="EG9" s="516"/>
      <c r="EH9" s="516"/>
      <c r="EI9" s="516"/>
      <c r="EJ9" s="516"/>
      <c r="EK9" s="516"/>
      <c r="EL9" s="505"/>
      <c r="EM9" s="504"/>
      <c r="EN9" s="516"/>
      <c r="EO9" s="516"/>
      <c r="EP9" s="516"/>
      <c r="EQ9" s="516"/>
      <c r="ER9" s="516"/>
      <c r="ES9" s="516"/>
      <c r="ET9" s="516"/>
      <c r="EU9" s="516"/>
      <c r="EV9" s="505"/>
      <c r="EW9" s="493"/>
      <c r="EX9" s="493"/>
      <c r="EY9" s="493"/>
      <c r="EZ9" s="493"/>
      <c r="FA9" s="494"/>
    </row>
    <row r="10" spans="1:157" s="479" customFormat="1" ht="15" customHeight="1">
      <c r="A10" s="480"/>
      <c r="B10" s="489" t="s">
        <v>62</v>
      </c>
      <c r="C10" s="475"/>
      <c r="D10" s="556"/>
      <c r="E10" s="556"/>
      <c r="F10" s="556"/>
      <c r="G10" s="556"/>
      <c r="H10" s="556"/>
      <c r="I10" s="556"/>
      <c r="J10" s="556"/>
      <c r="K10" s="556"/>
      <c r="L10" s="477"/>
      <c r="M10" s="475"/>
      <c r="N10" s="556"/>
      <c r="O10" s="556"/>
      <c r="P10" s="556"/>
      <c r="Q10" s="556"/>
      <c r="R10" s="556"/>
      <c r="S10" s="556"/>
      <c r="T10" s="556"/>
      <c r="U10" s="556"/>
      <c r="V10" s="477"/>
      <c r="W10" s="475"/>
      <c r="X10" s="556"/>
      <c r="Y10" s="556"/>
      <c r="Z10" s="556"/>
      <c r="AA10" s="556"/>
      <c r="AB10" s="556"/>
      <c r="AC10" s="556"/>
      <c r="AD10" s="556"/>
      <c r="AE10" s="556"/>
      <c r="AF10" s="477"/>
      <c r="AG10" s="475"/>
      <c r="AH10" s="556"/>
      <c r="AI10" s="556"/>
      <c r="AJ10" s="556"/>
      <c r="AK10" s="556"/>
      <c r="AL10" s="556"/>
      <c r="AM10" s="556"/>
      <c r="AN10" s="556"/>
      <c r="AO10" s="556"/>
      <c r="AP10" s="477"/>
      <c r="AQ10" s="475"/>
      <c r="AR10" s="556"/>
      <c r="AS10" s="556"/>
      <c r="AT10" s="556"/>
      <c r="AU10" s="556"/>
      <c r="AV10" s="556"/>
      <c r="AW10" s="556"/>
      <c r="AX10" s="556"/>
      <c r="AY10" s="556"/>
      <c r="AZ10" s="477"/>
      <c r="BA10" s="475"/>
      <c r="BB10" s="556"/>
      <c r="BC10" s="556"/>
      <c r="BD10" s="556"/>
      <c r="BE10" s="556"/>
      <c r="BF10" s="556"/>
      <c r="BG10" s="556"/>
      <c r="BH10" s="556"/>
      <c r="BI10" s="556"/>
      <c r="BJ10" s="477"/>
      <c r="BK10" s="475"/>
      <c r="BL10" s="556"/>
      <c r="BM10" s="556"/>
      <c r="BN10" s="556"/>
      <c r="BO10" s="556"/>
      <c r="BP10" s="556"/>
      <c r="BQ10" s="556"/>
      <c r="BR10" s="556"/>
      <c r="BS10" s="556"/>
      <c r="BT10" s="477"/>
      <c r="BU10" s="475"/>
      <c r="BV10" s="556"/>
      <c r="BW10" s="556"/>
      <c r="BX10" s="556"/>
      <c r="BY10" s="556"/>
      <c r="BZ10" s="556"/>
      <c r="CA10" s="556"/>
      <c r="CB10" s="556"/>
      <c r="CC10" s="556"/>
      <c r="CD10" s="477"/>
      <c r="CE10" s="475"/>
      <c r="CF10" s="556"/>
      <c r="CG10" s="556"/>
      <c r="CH10" s="556"/>
      <c r="CI10" s="556"/>
      <c r="CJ10" s="556"/>
      <c r="CK10" s="556"/>
      <c r="CL10" s="556"/>
      <c r="CM10" s="556"/>
      <c r="CN10" s="477"/>
      <c r="CO10" s="475"/>
      <c r="CP10" s="556"/>
      <c r="CQ10" s="556"/>
      <c r="CR10" s="556"/>
      <c r="CS10" s="556"/>
      <c r="CT10" s="556"/>
      <c r="CU10" s="556"/>
      <c r="CV10" s="556"/>
      <c r="CW10" s="556"/>
      <c r="CX10" s="477"/>
      <c r="CY10" s="475"/>
      <c r="CZ10" s="556"/>
      <c r="DA10" s="556"/>
      <c r="DB10" s="556"/>
      <c r="DC10" s="556"/>
      <c r="DD10" s="556"/>
      <c r="DE10" s="556"/>
      <c r="DF10" s="556"/>
      <c r="DG10" s="556"/>
      <c r="DH10" s="477"/>
      <c r="DI10" s="475"/>
      <c r="DJ10" s="556"/>
      <c r="DK10" s="556"/>
      <c r="DL10" s="556"/>
      <c r="DM10" s="556"/>
      <c r="DN10" s="556"/>
      <c r="DO10" s="556"/>
      <c r="DP10" s="556"/>
      <c r="DQ10" s="556"/>
      <c r="DR10" s="477"/>
      <c r="DS10" s="475"/>
      <c r="DT10" s="556"/>
      <c r="DU10" s="556"/>
      <c r="DV10" s="556"/>
      <c r="DW10" s="556"/>
      <c r="DX10" s="556"/>
      <c r="DY10" s="556"/>
      <c r="DZ10" s="556"/>
      <c r="EA10" s="556"/>
      <c r="EB10" s="477"/>
      <c r="EC10" s="475"/>
      <c r="ED10" s="556"/>
      <c r="EE10" s="556"/>
      <c r="EF10" s="556"/>
      <c r="EG10" s="556"/>
      <c r="EH10" s="556"/>
      <c r="EI10" s="556"/>
      <c r="EJ10" s="556"/>
      <c r="EK10" s="556"/>
      <c r="EL10" s="477"/>
      <c r="EM10" s="475"/>
      <c r="EN10" s="556"/>
      <c r="EO10" s="556"/>
      <c r="EP10" s="556"/>
      <c r="EQ10" s="556"/>
      <c r="ER10" s="556"/>
      <c r="ES10" s="556"/>
      <c r="ET10" s="556"/>
      <c r="EU10" s="556"/>
      <c r="EV10" s="477"/>
      <c r="EW10" s="476"/>
      <c r="EX10" s="476"/>
      <c r="EY10" s="476"/>
      <c r="EZ10" s="476"/>
      <c r="FA10" s="477"/>
    </row>
    <row r="11" spans="1:157" s="479" customFormat="1" ht="15" customHeight="1">
      <c r="A11" s="582"/>
      <c r="B11" s="540" t="s">
        <v>582</v>
      </c>
      <c r="C11" s="618"/>
      <c r="D11" s="516"/>
      <c r="E11" s="516"/>
      <c r="F11" s="516"/>
      <c r="G11" s="516"/>
      <c r="H11" s="516"/>
      <c r="I11" s="516"/>
      <c r="J11" s="516"/>
      <c r="K11" s="516"/>
      <c r="L11" s="583"/>
      <c r="M11" s="618"/>
      <c r="N11" s="516"/>
      <c r="O11" s="516"/>
      <c r="P11" s="516"/>
      <c r="Q11" s="516"/>
      <c r="R11" s="516"/>
      <c r="S11" s="516"/>
      <c r="T11" s="516"/>
      <c r="U11" s="516"/>
      <c r="V11" s="583"/>
      <c r="W11" s="618"/>
      <c r="X11" s="516"/>
      <c r="Y11" s="516"/>
      <c r="Z11" s="516"/>
      <c r="AA11" s="516"/>
      <c r="AB11" s="516"/>
      <c r="AC11" s="516"/>
      <c r="AD11" s="516"/>
      <c r="AE11" s="516"/>
      <c r="AF11" s="583"/>
      <c r="AG11" s="618"/>
      <c r="AH11" s="516"/>
      <c r="AI11" s="516"/>
      <c r="AJ11" s="516"/>
      <c r="AK11" s="516"/>
      <c r="AL11" s="516"/>
      <c r="AM11" s="516"/>
      <c r="AN11" s="516"/>
      <c r="AO11" s="516"/>
      <c r="AP11" s="583"/>
      <c r="AQ11" s="618"/>
      <c r="AR11" s="516"/>
      <c r="AS11" s="516"/>
      <c r="AT11" s="516"/>
      <c r="AU11" s="516"/>
      <c r="AV11" s="516"/>
      <c r="AW11" s="516"/>
      <c r="AX11" s="516"/>
      <c r="AY11" s="516"/>
      <c r="AZ11" s="583"/>
      <c r="BA11" s="618"/>
      <c r="BB11" s="516"/>
      <c r="BC11" s="516"/>
      <c r="BD11" s="516"/>
      <c r="BE11" s="516"/>
      <c r="BF11" s="516"/>
      <c r="BG11" s="516"/>
      <c r="BH11" s="516"/>
      <c r="BI11" s="516"/>
      <c r="BJ11" s="583"/>
      <c r="BK11" s="618"/>
      <c r="BL11" s="516"/>
      <c r="BM11" s="516"/>
      <c r="BN11" s="516"/>
      <c r="BO11" s="516"/>
      <c r="BP11" s="516"/>
      <c r="BQ11" s="516"/>
      <c r="BR11" s="516"/>
      <c r="BS11" s="516"/>
      <c r="BT11" s="583"/>
      <c r="BU11" s="618"/>
      <c r="BV11" s="516"/>
      <c r="BW11" s="516"/>
      <c r="BX11" s="516"/>
      <c r="BY11" s="516"/>
      <c r="BZ11" s="516"/>
      <c r="CA11" s="516"/>
      <c r="CB11" s="516"/>
      <c r="CC11" s="516"/>
      <c r="CD11" s="583"/>
      <c r="CE11" s="618"/>
      <c r="CF11" s="516"/>
      <c r="CG11" s="516"/>
      <c r="CH11" s="516"/>
      <c r="CI11" s="516"/>
      <c r="CJ11" s="516"/>
      <c r="CK11" s="516"/>
      <c r="CL11" s="516"/>
      <c r="CM11" s="516"/>
      <c r="CN11" s="583"/>
      <c r="CO11" s="618"/>
      <c r="CP11" s="516"/>
      <c r="CQ11" s="516"/>
      <c r="CR11" s="516"/>
      <c r="CS11" s="516"/>
      <c r="CT11" s="516"/>
      <c r="CU11" s="516"/>
      <c r="CV11" s="516"/>
      <c r="CW11" s="516"/>
      <c r="CX11" s="583"/>
      <c r="CY11" s="618"/>
      <c r="CZ11" s="516"/>
      <c r="DA11" s="516"/>
      <c r="DB11" s="516"/>
      <c r="DC11" s="516"/>
      <c r="DD11" s="516"/>
      <c r="DE11" s="516"/>
      <c r="DF11" s="516"/>
      <c r="DG11" s="516"/>
      <c r="DH11" s="583"/>
      <c r="DI11" s="618"/>
      <c r="DJ11" s="516"/>
      <c r="DK11" s="516"/>
      <c r="DL11" s="516"/>
      <c r="DM11" s="516"/>
      <c r="DN11" s="516"/>
      <c r="DO11" s="516"/>
      <c r="DP11" s="516"/>
      <c r="DQ11" s="516"/>
      <c r="DR11" s="583"/>
      <c r="DS11" s="618"/>
      <c r="DT11" s="516"/>
      <c r="DU11" s="516"/>
      <c r="DV11" s="516"/>
      <c r="DW11" s="516"/>
      <c r="DX11" s="516"/>
      <c r="DY11" s="516"/>
      <c r="DZ11" s="516"/>
      <c r="EA11" s="516"/>
      <c r="EB11" s="583"/>
      <c r="EC11" s="618"/>
      <c r="ED11" s="516"/>
      <c r="EE11" s="516"/>
      <c r="EF11" s="516"/>
      <c r="EG11" s="516"/>
      <c r="EH11" s="516"/>
      <c r="EI11" s="516"/>
      <c r="EJ11" s="516"/>
      <c r="EK11" s="516"/>
      <c r="EL11" s="583"/>
      <c r="EM11" s="618"/>
      <c r="EN11" s="516"/>
      <c r="EO11" s="516"/>
      <c r="EP11" s="516"/>
      <c r="EQ11" s="516"/>
      <c r="ER11" s="516"/>
      <c r="ES11" s="516"/>
      <c r="ET11" s="516"/>
      <c r="EU11" s="516"/>
      <c r="EV11" s="583"/>
      <c r="EW11" s="476"/>
      <c r="EX11" s="476"/>
      <c r="EY11" s="476"/>
      <c r="EZ11" s="476"/>
      <c r="FA11" s="477"/>
    </row>
    <row r="12" spans="1:157" s="496" customFormat="1" ht="14.25" customHeight="1" thickBot="1">
      <c r="A12" s="560"/>
      <c r="B12" s="561" t="s">
        <v>555</v>
      </c>
      <c r="C12" s="562"/>
      <c r="D12" s="510"/>
      <c r="E12" s="510"/>
      <c r="F12" s="510"/>
      <c r="G12" s="510"/>
      <c r="H12" s="510"/>
      <c r="I12" s="510"/>
      <c r="J12" s="510"/>
      <c r="K12" s="510"/>
      <c r="L12" s="563"/>
      <c r="M12" s="562"/>
      <c r="N12" s="510"/>
      <c r="O12" s="510"/>
      <c r="P12" s="510"/>
      <c r="Q12" s="510"/>
      <c r="R12" s="510"/>
      <c r="S12" s="510"/>
      <c r="T12" s="510"/>
      <c r="U12" s="510"/>
      <c r="V12" s="563"/>
      <c r="W12" s="562"/>
      <c r="X12" s="510"/>
      <c r="Y12" s="510"/>
      <c r="Z12" s="510"/>
      <c r="AA12" s="510"/>
      <c r="AB12" s="510"/>
      <c r="AC12" s="510"/>
      <c r="AD12" s="510"/>
      <c r="AE12" s="510"/>
      <c r="AF12" s="563"/>
      <c r="AG12" s="562"/>
      <c r="AH12" s="510"/>
      <c r="AI12" s="510"/>
      <c r="AJ12" s="510"/>
      <c r="AK12" s="510"/>
      <c r="AL12" s="510"/>
      <c r="AM12" s="510"/>
      <c r="AN12" s="510"/>
      <c r="AO12" s="510"/>
      <c r="AP12" s="563"/>
      <c r="AQ12" s="562"/>
      <c r="AR12" s="510"/>
      <c r="AS12" s="510"/>
      <c r="AT12" s="510"/>
      <c r="AU12" s="510"/>
      <c r="AV12" s="510"/>
      <c r="AW12" s="510"/>
      <c r="AX12" s="510"/>
      <c r="AY12" s="510"/>
      <c r="AZ12" s="563"/>
      <c r="BA12" s="562"/>
      <c r="BB12" s="510"/>
      <c r="BC12" s="510"/>
      <c r="BD12" s="510"/>
      <c r="BE12" s="510"/>
      <c r="BF12" s="510"/>
      <c r="BG12" s="510"/>
      <c r="BH12" s="510"/>
      <c r="BI12" s="510"/>
      <c r="BJ12" s="563"/>
      <c r="BK12" s="562"/>
      <c r="BL12" s="510"/>
      <c r="BM12" s="510"/>
      <c r="BN12" s="510"/>
      <c r="BO12" s="510"/>
      <c r="BP12" s="510"/>
      <c r="BQ12" s="510"/>
      <c r="BR12" s="510"/>
      <c r="BS12" s="510"/>
      <c r="BT12" s="563"/>
      <c r="BU12" s="562"/>
      <c r="BV12" s="510"/>
      <c r="BW12" s="510"/>
      <c r="BX12" s="510"/>
      <c r="BY12" s="510"/>
      <c r="BZ12" s="510"/>
      <c r="CA12" s="510"/>
      <c r="CB12" s="510"/>
      <c r="CC12" s="510"/>
      <c r="CD12" s="563"/>
      <c r="CE12" s="562"/>
      <c r="CF12" s="510"/>
      <c r="CG12" s="510"/>
      <c r="CH12" s="510"/>
      <c r="CI12" s="510"/>
      <c r="CJ12" s="510"/>
      <c r="CK12" s="510"/>
      <c r="CL12" s="510"/>
      <c r="CM12" s="510"/>
      <c r="CN12" s="563"/>
      <c r="CO12" s="562"/>
      <c r="CP12" s="510"/>
      <c r="CQ12" s="510"/>
      <c r="CR12" s="510"/>
      <c r="CS12" s="510"/>
      <c r="CT12" s="510"/>
      <c r="CU12" s="510"/>
      <c r="CV12" s="510"/>
      <c r="CW12" s="510"/>
      <c r="CX12" s="563"/>
      <c r="CY12" s="562"/>
      <c r="CZ12" s="510"/>
      <c r="DA12" s="510"/>
      <c r="DB12" s="510"/>
      <c r="DC12" s="510"/>
      <c r="DD12" s="510"/>
      <c r="DE12" s="510"/>
      <c r="DF12" s="510"/>
      <c r="DG12" s="510"/>
      <c r="DH12" s="563"/>
      <c r="DI12" s="562"/>
      <c r="DJ12" s="510"/>
      <c r="DK12" s="510"/>
      <c r="DL12" s="510"/>
      <c r="DM12" s="510"/>
      <c r="DN12" s="510"/>
      <c r="DO12" s="510"/>
      <c r="DP12" s="510"/>
      <c r="DQ12" s="510"/>
      <c r="DR12" s="563"/>
      <c r="DS12" s="562"/>
      <c r="DT12" s="510"/>
      <c r="DU12" s="510"/>
      <c r="DV12" s="510"/>
      <c r="DW12" s="510"/>
      <c r="DX12" s="510"/>
      <c r="DY12" s="510"/>
      <c r="DZ12" s="510"/>
      <c r="EA12" s="510"/>
      <c r="EB12" s="563"/>
      <c r="EC12" s="562"/>
      <c r="ED12" s="510"/>
      <c r="EE12" s="510"/>
      <c r="EF12" s="510"/>
      <c r="EG12" s="510"/>
      <c r="EH12" s="510"/>
      <c r="EI12" s="510"/>
      <c r="EJ12" s="510"/>
      <c r="EK12" s="510"/>
      <c r="EL12" s="563"/>
      <c r="EM12" s="562"/>
      <c r="EN12" s="510"/>
      <c r="EO12" s="510"/>
      <c r="EP12" s="510"/>
      <c r="EQ12" s="510"/>
      <c r="ER12" s="510"/>
      <c r="ES12" s="510"/>
      <c r="ET12" s="510"/>
      <c r="EU12" s="510"/>
      <c r="EV12" s="563"/>
      <c r="EW12" s="19" t="s">
        <v>12</v>
      </c>
      <c r="EX12" s="664"/>
      <c r="EY12" s="664"/>
      <c r="EZ12" s="664"/>
      <c r="FA12" s="665"/>
    </row>
    <row r="13" spans="1:157" s="10" customFormat="1" ht="32.1" customHeight="1" thickBot="1">
      <c r="A13" s="22" t="s">
        <v>13</v>
      </c>
      <c r="B13" s="23" t="s">
        <v>14</v>
      </c>
      <c r="C13" s="24">
        <v>1</v>
      </c>
      <c r="D13" s="25">
        <v>2</v>
      </c>
      <c r="E13" s="25">
        <v>3</v>
      </c>
      <c r="F13" s="25">
        <v>4</v>
      </c>
      <c r="G13" s="25">
        <v>5</v>
      </c>
      <c r="H13" s="25">
        <v>6</v>
      </c>
      <c r="I13" s="25">
        <v>7</v>
      </c>
      <c r="J13" s="25">
        <v>8</v>
      </c>
      <c r="K13" s="25">
        <v>9</v>
      </c>
      <c r="L13" s="27">
        <v>10</v>
      </c>
      <c r="M13" s="24">
        <v>1</v>
      </c>
      <c r="N13" s="25">
        <v>2</v>
      </c>
      <c r="O13" s="25">
        <v>3</v>
      </c>
      <c r="P13" s="25">
        <v>4</v>
      </c>
      <c r="Q13" s="25">
        <v>5</v>
      </c>
      <c r="R13" s="25">
        <v>6</v>
      </c>
      <c r="S13" s="25">
        <v>7</v>
      </c>
      <c r="T13" s="25">
        <v>8</v>
      </c>
      <c r="U13" s="25">
        <v>9</v>
      </c>
      <c r="V13" s="27">
        <v>10</v>
      </c>
      <c r="W13" s="24">
        <v>1</v>
      </c>
      <c r="X13" s="25">
        <v>2</v>
      </c>
      <c r="Y13" s="25">
        <v>3</v>
      </c>
      <c r="Z13" s="25">
        <v>4</v>
      </c>
      <c r="AA13" s="25">
        <v>5</v>
      </c>
      <c r="AB13" s="25">
        <v>6</v>
      </c>
      <c r="AC13" s="25">
        <v>7</v>
      </c>
      <c r="AD13" s="25">
        <v>8</v>
      </c>
      <c r="AE13" s="25">
        <v>9</v>
      </c>
      <c r="AF13" s="27">
        <v>10</v>
      </c>
      <c r="AG13" s="24">
        <v>1</v>
      </c>
      <c r="AH13" s="25">
        <v>2</v>
      </c>
      <c r="AI13" s="25">
        <v>3</v>
      </c>
      <c r="AJ13" s="25">
        <v>4</v>
      </c>
      <c r="AK13" s="25">
        <v>5</v>
      </c>
      <c r="AL13" s="25">
        <v>6</v>
      </c>
      <c r="AM13" s="25">
        <v>7</v>
      </c>
      <c r="AN13" s="25">
        <v>8</v>
      </c>
      <c r="AO13" s="25">
        <v>9</v>
      </c>
      <c r="AP13" s="27">
        <v>10</v>
      </c>
      <c r="AQ13" s="24">
        <v>1</v>
      </c>
      <c r="AR13" s="25">
        <v>2</v>
      </c>
      <c r="AS13" s="25">
        <v>3</v>
      </c>
      <c r="AT13" s="25">
        <v>4</v>
      </c>
      <c r="AU13" s="25">
        <v>5</v>
      </c>
      <c r="AV13" s="25">
        <v>6</v>
      </c>
      <c r="AW13" s="25">
        <v>7</v>
      </c>
      <c r="AX13" s="25">
        <v>8</v>
      </c>
      <c r="AY13" s="25">
        <v>9</v>
      </c>
      <c r="AZ13" s="27">
        <v>10</v>
      </c>
      <c r="BA13" s="24">
        <v>1</v>
      </c>
      <c r="BB13" s="25">
        <v>2</v>
      </c>
      <c r="BC13" s="25">
        <v>3</v>
      </c>
      <c r="BD13" s="25">
        <v>4</v>
      </c>
      <c r="BE13" s="25">
        <v>5</v>
      </c>
      <c r="BF13" s="25">
        <v>6</v>
      </c>
      <c r="BG13" s="25">
        <v>7</v>
      </c>
      <c r="BH13" s="25">
        <v>8</v>
      </c>
      <c r="BI13" s="25">
        <v>9</v>
      </c>
      <c r="BJ13" s="27">
        <v>10</v>
      </c>
      <c r="BK13" s="24">
        <v>1</v>
      </c>
      <c r="BL13" s="25">
        <v>2</v>
      </c>
      <c r="BM13" s="25">
        <v>3</v>
      </c>
      <c r="BN13" s="25">
        <v>4</v>
      </c>
      <c r="BO13" s="25">
        <v>5</v>
      </c>
      <c r="BP13" s="25">
        <v>6</v>
      </c>
      <c r="BQ13" s="25">
        <v>7</v>
      </c>
      <c r="BR13" s="25">
        <v>8</v>
      </c>
      <c r="BS13" s="25">
        <v>9</v>
      </c>
      <c r="BT13" s="27">
        <v>10</v>
      </c>
      <c r="BU13" s="24">
        <v>1</v>
      </c>
      <c r="BV13" s="25">
        <v>2</v>
      </c>
      <c r="BW13" s="25">
        <v>3</v>
      </c>
      <c r="BX13" s="25">
        <v>4</v>
      </c>
      <c r="BY13" s="25">
        <v>5</v>
      </c>
      <c r="BZ13" s="25">
        <v>6</v>
      </c>
      <c r="CA13" s="25">
        <v>7</v>
      </c>
      <c r="CB13" s="25">
        <v>8</v>
      </c>
      <c r="CC13" s="25">
        <v>9</v>
      </c>
      <c r="CD13" s="27">
        <v>10</v>
      </c>
      <c r="CE13" s="24">
        <v>1</v>
      </c>
      <c r="CF13" s="25">
        <v>2</v>
      </c>
      <c r="CG13" s="25">
        <v>3</v>
      </c>
      <c r="CH13" s="25">
        <v>4</v>
      </c>
      <c r="CI13" s="25">
        <v>5</v>
      </c>
      <c r="CJ13" s="25">
        <v>6</v>
      </c>
      <c r="CK13" s="25">
        <v>7</v>
      </c>
      <c r="CL13" s="25">
        <v>8</v>
      </c>
      <c r="CM13" s="25">
        <v>9</v>
      </c>
      <c r="CN13" s="27">
        <v>10</v>
      </c>
      <c r="CO13" s="24">
        <v>1</v>
      </c>
      <c r="CP13" s="25">
        <v>2</v>
      </c>
      <c r="CQ13" s="25">
        <v>3</v>
      </c>
      <c r="CR13" s="25">
        <v>4</v>
      </c>
      <c r="CS13" s="25">
        <v>5</v>
      </c>
      <c r="CT13" s="25">
        <v>6</v>
      </c>
      <c r="CU13" s="25">
        <v>7</v>
      </c>
      <c r="CV13" s="25">
        <v>8</v>
      </c>
      <c r="CW13" s="25">
        <v>9</v>
      </c>
      <c r="CX13" s="27">
        <v>10</v>
      </c>
      <c r="CY13" s="24">
        <v>1</v>
      </c>
      <c r="CZ13" s="25">
        <v>2</v>
      </c>
      <c r="DA13" s="25">
        <v>3</v>
      </c>
      <c r="DB13" s="25">
        <v>4</v>
      </c>
      <c r="DC13" s="25">
        <v>5</v>
      </c>
      <c r="DD13" s="25">
        <v>6</v>
      </c>
      <c r="DE13" s="25">
        <v>7</v>
      </c>
      <c r="DF13" s="25">
        <v>8</v>
      </c>
      <c r="DG13" s="25">
        <v>9</v>
      </c>
      <c r="DH13" s="27">
        <v>10</v>
      </c>
      <c r="DI13" s="24">
        <v>1</v>
      </c>
      <c r="DJ13" s="25">
        <v>2</v>
      </c>
      <c r="DK13" s="25">
        <v>3</v>
      </c>
      <c r="DL13" s="25">
        <v>4</v>
      </c>
      <c r="DM13" s="25">
        <v>5</v>
      </c>
      <c r="DN13" s="25">
        <v>6</v>
      </c>
      <c r="DO13" s="25">
        <v>7</v>
      </c>
      <c r="DP13" s="25">
        <v>8</v>
      </c>
      <c r="DQ13" s="25">
        <v>9</v>
      </c>
      <c r="DR13" s="27">
        <v>10</v>
      </c>
      <c r="DS13" s="24">
        <v>1</v>
      </c>
      <c r="DT13" s="25">
        <v>2</v>
      </c>
      <c r="DU13" s="25">
        <v>3</v>
      </c>
      <c r="DV13" s="25">
        <v>4</v>
      </c>
      <c r="DW13" s="25">
        <v>5</v>
      </c>
      <c r="DX13" s="25">
        <v>6</v>
      </c>
      <c r="DY13" s="25">
        <v>7</v>
      </c>
      <c r="DZ13" s="25">
        <v>8</v>
      </c>
      <c r="EA13" s="25">
        <v>9</v>
      </c>
      <c r="EB13" s="27">
        <v>10</v>
      </c>
      <c r="EC13" s="24">
        <v>1</v>
      </c>
      <c r="ED13" s="25">
        <v>2</v>
      </c>
      <c r="EE13" s="25">
        <v>3</v>
      </c>
      <c r="EF13" s="25">
        <v>4</v>
      </c>
      <c r="EG13" s="25">
        <v>5</v>
      </c>
      <c r="EH13" s="25">
        <v>6</v>
      </c>
      <c r="EI13" s="25">
        <v>7</v>
      </c>
      <c r="EJ13" s="25">
        <v>8</v>
      </c>
      <c r="EK13" s="25">
        <v>9</v>
      </c>
      <c r="EL13" s="27">
        <v>10</v>
      </c>
      <c r="EM13" s="24">
        <v>1</v>
      </c>
      <c r="EN13" s="25">
        <v>2</v>
      </c>
      <c r="EO13" s="25">
        <v>3</v>
      </c>
      <c r="EP13" s="25">
        <v>4</v>
      </c>
      <c r="EQ13" s="25">
        <v>5</v>
      </c>
      <c r="ER13" s="25">
        <v>6</v>
      </c>
      <c r="ES13" s="25">
        <v>7</v>
      </c>
      <c r="ET13" s="25">
        <v>8</v>
      </c>
      <c r="EU13" s="25">
        <v>9</v>
      </c>
      <c r="EV13" s="27">
        <v>10</v>
      </c>
      <c r="EW13" s="29" t="s">
        <v>15</v>
      </c>
      <c r="EX13" s="29" t="s">
        <v>16</v>
      </c>
      <c r="EY13" s="30" t="s">
        <v>17</v>
      </c>
      <c r="EZ13" s="31" t="s">
        <v>18</v>
      </c>
      <c r="FA13" s="32" t="s">
        <v>19</v>
      </c>
    </row>
    <row r="14" spans="1:157" s="35" customFormat="1" ht="38.25">
      <c r="A14" s="224" t="s">
        <v>20</v>
      </c>
      <c r="B14" s="84" t="s">
        <v>658</v>
      </c>
      <c r="C14" s="33"/>
      <c r="D14" s="44"/>
      <c r="E14" s="44"/>
      <c r="F14" s="44"/>
      <c r="G14" s="44"/>
      <c r="H14" s="44"/>
      <c r="I14" s="44"/>
      <c r="J14" s="44"/>
      <c r="K14" s="44"/>
      <c r="L14" s="300"/>
      <c r="M14" s="33"/>
      <c r="N14" s="44"/>
      <c r="O14" s="44"/>
      <c r="P14" s="44"/>
      <c r="Q14" s="44"/>
      <c r="R14" s="44"/>
      <c r="S14" s="44"/>
      <c r="T14" s="44"/>
      <c r="U14" s="44"/>
      <c r="V14" s="300"/>
      <c r="W14" s="33"/>
      <c r="X14" s="44"/>
      <c r="Y14" s="44"/>
      <c r="Z14" s="44"/>
      <c r="AA14" s="44"/>
      <c r="AB14" s="44"/>
      <c r="AC14" s="44"/>
      <c r="AD14" s="44"/>
      <c r="AE14" s="44"/>
      <c r="AF14" s="300"/>
      <c r="AG14" s="33"/>
      <c r="AH14" s="44"/>
      <c r="AI14" s="44"/>
      <c r="AJ14" s="44"/>
      <c r="AK14" s="44"/>
      <c r="AL14" s="44"/>
      <c r="AM14" s="44"/>
      <c r="AN14" s="44"/>
      <c r="AO14" s="44"/>
      <c r="AP14" s="300"/>
      <c r="AQ14" s="33"/>
      <c r="AR14" s="44"/>
      <c r="AS14" s="44"/>
      <c r="AT14" s="44"/>
      <c r="AU14" s="44"/>
      <c r="AV14" s="44"/>
      <c r="AW14" s="44"/>
      <c r="AX14" s="44"/>
      <c r="AY14" s="44"/>
      <c r="AZ14" s="300"/>
      <c r="BA14" s="33"/>
      <c r="BB14" s="44"/>
      <c r="BC14" s="44"/>
      <c r="BD14" s="44"/>
      <c r="BE14" s="44"/>
      <c r="BF14" s="44"/>
      <c r="BG14" s="44"/>
      <c r="BH14" s="44"/>
      <c r="BI14" s="44"/>
      <c r="BJ14" s="300"/>
      <c r="BK14" s="33"/>
      <c r="BL14" s="44"/>
      <c r="BM14" s="44"/>
      <c r="BN14" s="44"/>
      <c r="BO14" s="44"/>
      <c r="BP14" s="44"/>
      <c r="BQ14" s="44"/>
      <c r="BR14" s="44"/>
      <c r="BS14" s="44"/>
      <c r="BT14" s="300"/>
      <c r="BU14" s="33"/>
      <c r="BV14" s="44"/>
      <c r="BW14" s="44"/>
      <c r="BX14" s="44"/>
      <c r="BY14" s="44"/>
      <c r="BZ14" s="44"/>
      <c r="CA14" s="44"/>
      <c r="CB14" s="44"/>
      <c r="CC14" s="44"/>
      <c r="CD14" s="300"/>
      <c r="CE14" s="33"/>
      <c r="CF14" s="44"/>
      <c r="CG14" s="44"/>
      <c r="CH14" s="44"/>
      <c r="CI14" s="44"/>
      <c r="CJ14" s="44"/>
      <c r="CK14" s="44"/>
      <c r="CL14" s="44"/>
      <c r="CM14" s="44"/>
      <c r="CN14" s="300"/>
      <c r="CO14" s="33"/>
      <c r="CP14" s="44"/>
      <c r="CQ14" s="44"/>
      <c r="CR14" s="44"/>
      <c r="CS14" s="44"/>
      <c r="CT14" s="44"/>
      <c r="CU14" s="44"/>
      <c r="CV14" s="44"/>
      <c r="CW14" s="44"/>
      <c r="CX14" s="300"/>
      <c r="CY14" s="33"/>
      <c r="CZ14" s="44"/>
      <c r="DA14" s="44"/>
      <c r="DB14" s="44"/>
      <c r="DC14" s="44"/>
      <c r="DD14" s="44"/>
      <c r="DE14" s="44"/>
      <c r="DF14" s="44"/>
      <c r="DG14" s="44"/>
      <c r="DH14" s="300"/>
      <c r="DI14" s="33"/>
      <c r="DJ14" s="44"/>
      <c r="DK14" s="44"/>
      <c r="DL14" s="44"/>
      <c r="DM14" s="44"/>
      <c r="DN14" s="44"/>
      <c r="DO14" s="44"/>
      <c r="DP14" s="44"/>
      <c r="DQ14" s="44"/>
      <c r="DR14" s="300"/>
      <c r="DS14" s="33"/>
      <c r="DT14" s="44"/>
      <c r="DU14" s="44"/>
      <c r="DV14" s="44"/>
      <c r="DW14" s="44"/>
      <c r="DX14" s="44"/>
      <c r="DY14" s="44"/>
      <c r="DZ14" s="44"/>
      <c r="EA14" s="44"/>
      <c r="EB14" s="300"/>
      <c r="EC14" s="33"/>
      <c r="ED14" s="44"/>
      <c r="EE14" s="44"/>
      <c r="EF14" s="44"/>
      <c r="EG14" s="44"/>
      <c r="EH14" s="44"/>
      <c r="EI14" s="44"/>
      <c r="EJ14" s="44"/>
      <c r="EK14" s="44"/>
      <c r="EL14" s="300"/>
      <c r="EM14" s="33"/>
      <c r="EN14" s="44"/>
      <c r="EO14" s="44"/>
      <c r="EP14" s="44"/>
      <c r="EQ14" s="44"/>
      <c r="ER14" s="44"/>
      <c r="ES14" s="44"/>
      <c r="ET14" s="44"/>
      <c r="EU14" s="44"/>
      <c r="EV14" s="300"/>
      <c r="EW14" s="647">
        <f>COUNTIF(C14:EV14,"=Met")</f>
        <v>0</v>
      </c>
      <c r="EX14" s="277">
        <f>IF(SUM(EW14,EY14)=0,0,EW14/SUM(EW14,EY14))</f>
        <v>0</v>
      </c>
      <c r="EY14" s="278">
        <f>COUNTIF(C14:EV14,"=Not Met")</f>
        <v>0</v>
      </c>
      <c r="EZ14" s="277">
        <f>IF(SUM(EW14,EY14)=0,0,EY14/SUM(EW14,EY14))</f>
        <v>0</v>
      </c>
      <c r="FA14" s="279">
        <f>COUNTIF(C14:EV14,"=N/A")</f>
        <v>0</v>
      </c>
    </row>
    <row r="15" spans="1:157" s="35" customFormat="1" ht="38.25">
      <c r="A15" s="226" t="s">
        <v>21</v>
      </c>
      <c r="B15" s="301" t="s">
        <v>659</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53"/>
      <c r="EC15" s="33"/>
      <c r="ED15" s="44"/>
      <c r="EE15" s="44"/>
      <c r="EF15" s="44"/>
      <c r="EG15" s="44"/>
      <c r="EH15" s="44"/>
      <c r="EI15" s="44"/>
      <c r="EJ15" s="44"/>
      <c r="EK15" s="44"/>
      <c r="EL15" s="153"/>
      <c r="EM15" s="33"/>
      <c r="EN15" s="44"/>
      <c r="EO15" s="44"/>
      <c r="EP15" s="44"/>
      <c r="EQ15" s="44"/>
      <c r="ER15" s="44"/>
      <c r="ES15" s="44"/>
      <c r="ET15" s="44"/>
      <c r="EU15" s="44"/>
      <c r="EV15" s="153"/>
      <c r="EW15" s="647">
        <f>COUNTIF(C15:EV15,"=Met")</f>
        <v>0</v>
      </c>
      <c r="EX15" s="277">
        <f>IF(SUM(EW15,EY15)=0,0,EW15/SUM(EW15,EY15))</f>
        <v>0</v>
      </c>
      <c r="EY15" s="278">
        <f>COUNTIF(C15:EV15,"=Not Met")</f>
        <v>0</v>
      </c>
      <c r="EZ15" s="277">
        <f>IF(SUM(EW15,EY15)=0,0,EY15/SUM(EW15,EY15))</f>
        <v>0</v>
      </c>
      <c r="FA15" s="279">
        <f>COUNTIF(C15:EV15,"=N/A")</f>
        <v>0</v>
      </c>
    </row>
    <row r="16" spans="1:157" s="65" customFormat="1">
      <c r="A16" s="236" t="s">
        <v>22</v>
      </c>
      <c r="B16" s="451" t="s">
        <v>660</v>
      </c>
      <c r="C16" s="380" t="str">
        <f t="shared" ref="C16:AH16" si="0">IF(COUNTIF(C17:C26, "YES")=10, "MET", IF(COUNTIF(C17:C26, "NO")&gt;=1, "NOT MET",IF(COUNTIF(C17:C26,"=N/A")=10,"N/A","")))</f>
        <v/>
      </c>
      <c r="D16" s="381" t="str">
        <f t="shared" si="0"/>
        <v/>
      </c>
      <c r="E16" s="381" t="str">
        <f t="shared" si="0"/>
        <v/>
      </c>
      <c r="F16" s="381" t="str">
        <f t="shared" si="0"/>
        <v/>
      </c>
      <c r="G16" s="381" t="str">
        <f t="shared" si="0"/>
        <v/>
      </c>
      <c r="H16" s="381" t="str">
        <f t="shared" si="0"/>
        <v/>
      </c>
      <c r="I16" s="381" t="str">
        <f t="shared" si="0"/>
        <v/>
      </c>
      <c r="J16" s="381" t="str">
        <f t="shared" si="0"/>
        <v/>
      </c>
      <c r="K16" s="381" t="str">
        <f t="shared" si="0"/>
        <v/>
      </c>
      <c r="L16" s="401" t="str">
        <f t="shared" si="0"/>
        <v/>
      </c>
      <c r="M16" s="380" t="str">
        <f t="shared" si="0"/>
        <v/>
      </c>
      <c r="N16" s="381" t="str">
        <f t="shared" si="0"/>
        <v/>
      </c>
      <c r="O16" s="381" t="str">
        <f t="shared" si="0"/>
        <v/>
      </c>
      <c r="P16" s="381" t="str">
        <f t="shared" si="0"/>
        <v/>
      </c>
      <c r="Q16" s="381" t="str">
        <f t="shared" si="0"/>
        <v/>
      </c>
      <c r="R16" s="381" t="str">
        <f t="shared" si="0"/>
        <v/>
      </c>
      <c r="S16" s="381" t="str">
        <f t="shared" si="0"/>
        <v/>
      </c>
      <c r="T16" s="381" t="str">
        <f t="shared" si="0"/>
        <v/>
      </c>
      <c r="U16" s="381" t="str">
        <f t="shared" si="0"/>
        <v/>
      </c>
      <c r="V16" s="401" t="str">
        <f t="shared" si="0"/>
        <v/>
      </c>
      <c r="W16" s="380" t="str">
        <f t="shared" si="0"/>
        <v/>
      </c>
      <c r="X16" s="381" t="str">
        <f t="shared" si="0"/>
        <v/>
      </c>
      <c r="Y16" s="381" t="str">
        <f t="shared" si="0"/>
        <v/>
      </c>
      <c r="Z16" s="381" t="str">
        <f t="shared" si="0"/>
        <v/>
      </c>
      <c r="AA16" s="381" t="str">
        <f t="shared" si="0"/>
        <v/>
      </c>
      <c r="AB16" s="381" t="str">
        <f t="shared" si="0"/>
        <v/>
      </c>
      <c r="AC16" s="381" t="str">
        <f t="shared" si="0"/>
        <v/>
      </c>
      <c r="AD16" s="381" t="str">
        <f t="shared" si="0"/>
        <v/>
      </c>
      <c r="AE16" s="381" t="str">
        <f t="shared" si="0"/>
        <v/>
      </c>
      <c r="AF16" s="401" t="str">
        <f t="shared" si="0"/>
        <v/>
      </c>
      <c r="AG16" s="380" t="str">
        <f t="shared" si="0"/>
        <v/>
      </c>
      <c r="AH16" s="381" t="str">
        <f t="shared" si="0"/>
        <v/>
      </c>
      <c r="AI16" s="381" t="str">
        <f t="shared" ref="AI16:BN16" si="1">IF(COUNTIF(AI17:AI26, "YES")=10, "MET", IF(COUNTIF(AI17:AI26, "NO")&gt;=1, "NOT MET",IF(COUNTIF(AI17:AI26,"=N/A")=10,"N/A","")))</f>
        <v/>
      </c>
      <c r="AJ16" s="381" t="str">
        <f t="shared" si="1"/>
        <v/>
      </c>
      <c r="AK16" s="381" t="str">
        <f t="shared" si="1"/>
        <v/>
      </c>
      <c r="AL16" s="381" t="str">
        <f t="shared" si="1"/>
        <v/>
      </c>
      <c r="AM16" s="381" t="str">
        <f t="shared" si="1"/>
        <v/>
      </c>
      <c r="AN16" s="381" t="str">
        <f t="shared" si="1"/>
        <v/>
      </c>
      <c r="AO16" s="381" t="str">
        <f t="shared" si="1"/>
        <v/>
      </c>
      <c r="AP16" s="401" t="str">
        <f t="shared" si="1"/>
        <v/>
      </c>
      <c r="AQ16" s="380" t="str">
        <f t="shared" si="1"/>
        <v/>
      </c>
      <c r="AR16" s="381" t="str">
        <f t="shared" si="1"/>
        <v/>
      </c>
      <c r="AS16" s="381" t="str">
        <f t="shared" si="1"/>
        <v/>
      </c>
      <c r="AT16" s="381" t="str">
        <f t="shared" si="1"/>
        <v/>
      </c>
      <c r="AU16" s="381" t="str">
        <f t="shared" si="1"/>
        <v/>
      </c>
      <c r="AV16" s="381" t="str">
        <f t="shared" si="1"/>
        <v/>
      </c>
      <c r="AW16" s="381" t="str">
        <f t="shared" si="1"/>
        <v/>
      </c>
      <c r="AX16" s="381" t="str">
        <f t="shared" si="1"/>
        <v/>
      </c>
      <c r="AY16" s="381" t="str">
        <f t="shared" si="1"/>
        <v/>
      </c>
      <c r="AZ16" s="401" t="str">
        <f t="shared" si="1"/>
        <v/>
      </c>
      <c r="BA16" s="380" t="str">
        <f t="shared" si="1"/>
        <v/>
      </c>
      <c r="BB16" s="381" t="str">
        <f t="shared" si="1"/>
        <v/>
      </c>
      <c r="BC16" s="381" t="str">
        <f t="shared" si="1"/>
        <v/>
      </c>
      <c r="BD16" s="381" t="str">
        <f t="shared" si="1"/>
        <v/>
      </c>
      <c r="BE16" s="381" t="str">
        <f t="shared" si="1"/>
        <v/>
      </c>
      <c r="BF16" s="381" t="str">
        <f t="shared" si="1"/>
        <v/>
      </c>
      <c r="BG16" s="381" t="str">
        <f t="shared" si="1"/>
        <v/>
      </c>
      <c r="BH16" s="381" t="str">
        <f t="shared" si="1"/>
        <v/>
      </c>
      <c r="BI16" s="381" t="str">
        <f t="shared" si="1"/>
        <v/>
      </c>
      <c r="BJ16" s="401" t="str">
        <f t="shared" si="1"/>
        <v/>
      </c>
      <c r="BK16" s="380" t="str">
        <f t="shared" si="1"/>
        <v/>
      </c>
      <c r="BL16" s="381" t="str">
        <f t="shared" si="1"/>
        <v/>
      </c>
      <c r="BM16" s="381" t="str">
        <f t="shared" si="1"/>
        <v/>
      </c>
      <c r="BN16" s="381" t="str">
        <f t="shared" si="1"/>
        <v/>
      </c>
      <c r="BO16" s="381" t="str">
        <f t="shared" ref="BO16:CT16" si="2">IF(COUNTIF(BO17:BO26, "YES")=10, "MET", IF(COUNTIF(BO17:BO26, "NO")&gt;=1, "NOT MET",IF(COUNTIF(BO17:BO26,"=N/A")=10,"N/A","")))</f>
        <v/>
      </c>
      <c r="BP16" s="381" t="str">
        <f t="shared" si="2"/>
        <v/>
      </c>
      <c r="BQ16" s="381" t="str">
        <f t="shared" si="2"/>
        <v/>
      </c>
      <c r="BR16" s="381" t="str">
        <f t="shared" si="2"/>
        <v/>
      </c>
      <c r="BS16" s="381" t="str">
        <f t="shared" si="2"/>
        <v/>
      </c>
      <c r="BT16" s="401" t="str">
        <f t="shared" si="2"/>
        <v/>
      </c>
      <c r="BU16" s="380" t="str">
        <f t="shared" si="2"/>
        <v/>
      </c>
      <c r="BV16" s="381" t="str">
        <f t="shared" si="2"/>
        <v/>
      </c>
      <c r="BW16" s="381" t="str">
        <f t="shared" si="2"/>
        <v/>
      </c>
      <c r="BX16" s="381" t="str">
        <f t="shared" si="2"/>
        <v/>
      </c>
      <c r="BY16" s="381" t="str">
        <f t="shared" si="2"/>
        <v/>
      </c>
      <c r="BZ16" s="381" t="str">
        <f t="shared" si="2"/>
        <v/>
      </c>
      <c r="CA16" s="381" t="str">
        <f t="shared" si="2"/>
        <v/>
      </c>
      <c r="CB16" s="381" t="str">
        <f t="shared" si="2"/>
        <v/>
      </c>
      <c r="CC16" s="381" t="str">
        <f t="shared" si="2"/>
        <v/>
      </c>
      <c r="CD16" s="401" t="str">
        <f t="shared" si="2"/>
        <v/>
      </c>
      <c r="CE16" s="380" t="str">
        <f t="shared" si="2"/>
        <v/>
      </c>
      <c r="CF16" s="381" t="str">
        <f t="shared" si="2"/>
        <v/>
      </c>
      <c r="CG16" s="381" t="str">
        <f t="shared" si="2"/>
        <v/>
      </c>
      <c r="CH16" s="381" t="str">
        <f t="shared" si="2"/>
        <v/>
      </c>
      <c r="CI16" s="381" t="str">
        <f t="shared" si="2"/>
        <v/>
      </c>
      <c r="CJ16" s="381" t="str">
        <f t="shared" si="2"/>
        <v/>
      </c>
      <c r="CK16" s="381" t="str">
        <f t="shared" si="2"/>
        <v/>
      </c>
      <c r="CL16" s="381" t="str">
        <f t="shared" si="2"/>
        <v/>
      </c>
      <c r="CM16" s="381" t="str">
        <f t="shared" si="2"/>
        <v/>
      </c>
      <c r="CN16" s="401" t="str">
        <f t="shared" si="2"/>
        <v/>
      </c>
      <c r="CO16" s="380" t="str">
        <f t="shared" si="2"/>
        <v/>
      </c>
      <c r="CP16" s="381" t="str">
        <f t="shared" si="2"/>
        <v/>
      </c>
      <c r="CQ16" s="381" t="str">
        <f t="shared" si="2"/>
        <v/>
      </c>
      <c r="CR16" s="381" t="str">
        <f t="shared" si="2"/>
        <v/>
      </c>
      <c r="CS16" s="381" t="str">
        <f t="shared" si="2"/>
        <v/>
      </c>
      <c r="CT16" s="381" t="str">
        <f t="shared" si="2"/>
        <v/>
      </c>
      <c r="CU16" s="381" t="str">
        <f t="shared" ref="CU16:DZ16" si="3">IF(COUNTIF(CU17:CU26, "YES")=10, "MET", IF(COUNTIF(CU17:CU26, "NO")&gt;=1, "NOT MET",IF(COUNTIF(CU17:CU26,"=N/A")=10,"N/A","")))</f>
        <v/>
      </c>
      <c r="CV16" s="381" t="str">
        <f t="shared" si="3"/>
        <v/>
      </c>
      <c r="CW16" s="381" t="str">
        <f t="shared" si="3"/>
        <v/>
      </c>
      <c r="CX16" s="401" t="str">
        <f t="shared" si="3"/>
        <v/>
      </c>
      <c r="CY16" s="380" t="str">
        <f t="shared" si="3"/>
        <v/>
      </c>
      <c r="CZ16" s="381" t="str">
        <f t="shared" si="3"/>
        <v/>
      </c>
      <c r="DA16" s="381" t="str">
        <f t="shared" si="3"/>
        <v/>
      </c>
      <c r="DB16" s="381" t="str">
        <f t="shared" si="3"/>
        <v/>
      </c>
      <c r="DC16" s="381" t="str">
        <f t="shared" si="3"/>
        <v/>
      </c>
      <c r="DD16" s="381" t="str">
        <f t="shared" si="3"/>
        <v/>
      </c>
      <c r="DE16" s="381" t="str">
        <f t="shared" si="3"/>
        <v/>
      </c>
      <c r="DF16" s="381" t="str">
        <f t="shared" si="3"/>
        <v/>
      </c>
      <c r="DG16" s="381" t="str">
        <f t="shared" si="3"/>
        <v/>
      </c>
      <c r="DH16" s="401" t="str">
        <f t="shared" si="3"/>
        <v/>
      </c>
      <c r="DI16" s="380" t="str">
        <f t="shared" si="3"/>
        <v/>
      </c>
      <c r="DJ16" s="381" t="str">
        <f t="shared" si="3"/>
        <v/>
      </c>
      <c r="DK16" s="381" t="str">
        <f t="shared" si="3"/>
        <v/>
      </c>
      <c r="DL16" s="381" t="str">
        <f t="shared" si="3"/>
        <v/>
      </c>
      <c r="DM16" s="381" t="str">
        <f t="shared" si="3"/>
        <v/>
      </c>
      <c r="DN16" s="381" t="str">
        <f t="shared" si="3"/>
        <v/>
      </c>
      <c r="DO16" s="381" t="str">
        <f t="shared" si="3"/>
        <v/>
      </c>
      <c r="DP16" s="381" t="str">
        <f t="shared" si="3"/>
        <v/>
      </c>
      <c r="DQ16" s="381" t="str">
        <f t="shared" si="3"/>
        <v/>
      </c>
      <c r="DR16" s="401" t="str">
        <f t="shared" si="3"/>
        <v/>
      </c>
      <c r="DS16" s="380" t="str">
        <f t="shared" si="3"/>
        <v/>
      </c>
      <c r="DT16" s="381" t="str">
        <f t="shared" si="3"/>
        <v/>
      </c>
      <c r="DU16" s="381" t="str">
        <f t="shared" si="3"/>
        <v/>
      </c>
      <c r="DV16" s="381" t="str">
        <f t="shared" si="3"/>
        <v/>
      </c>
      <c r="DW16" s="381" t="str">
        <f t="shared" si="3"/>
        <v/>
      </c>
      <c r="DX16" s="381" t="str">
        <f t="shared" si="3"/>
        <v/>
      </c>
      <c r="DY16" s="381" t="str">
        <f t="shared" si="3"/>
        <v/>
      </c>
      <c r="DZ16" s="381" t="str">
        <f t="shared" si="3"/>
        <v/>
      </c>
      <c r="EA16" s="381" t="str">
        <f t="shared" ref="EA16:EV16" si="4">IF(COUNTIF(EA17:EA26, "YES")=10, "MET", IF(COUNTIF(EA17:EA26, "NO")&gt;=1, "NOT MET",IF(COUNTIF(EA17:EA26,"=N/A")=10,"N/A","")))</f>
        <v/>
      </c>
      <c r="EB16" s="401" t="str">
        <f t="shared" si="4"/>
        <v/>
      </c>
      <c r="EC16" s="380" t="str">
        <f t="shared" si="4"/>
        <v/>
      </c>
      <c r="ED16" s="381" t="str">
        <f t="shared" si="4"/>
        <v/>
      </c>
      <c r="EE16" s="381" t="str">
        <f t="shared" si="4"/>
        <v/>
      </c>
      <c r="EF16" s="381" t="str">
        <f t="shared" si="4"/>
        <v/>
      </c>
      <c r="EG16" s="381" t="str">
        <f t="shared" si="4"/>
        <v/>
      </c>
      <c r="EH16" s="381" t="str">
        <f t="shared" si="4"/>
        <v/>
      </c>
      <c r="EI16" s="381" t="str">
        <f t="shared" si="4"/>
        <v/>
      </c>
      <c r="EJ16" s="381" t="str">
        <f t="shared" si="4"/>
        <v/>
      </c>
      <c r="EK16" s="381" t="str">
        <f t="shared" si="4"/>
        <v/>
      </c>
      <c r="EL16" s="401" t="str">
        <f t="shared" si="4"/>
        <v/>
      </c>
      <c r="EM16" s="380" t="str">
        <f t="shared" si="4"/>
        <v/>
      </c>
      <c r="EN16" s="381" t="str">
        <f t="shared" si="4"/>
        <v/>
      </c>
      <c r="EO16" s="381" t="str">
        <f t="shared" si="4"/>
        <v/>
      </c>
      <c r="EP16" s="381" t="str">
        <f t="shared" si="4"/>
        <v/>
      </c>
      <c r="EQ16" s="381" t="str">
        <f t="shared" si="4"/>
        <v/>
      </c>
      <c r="ER16" s="381" t="str">
        <f t="shared" si="4"/>
        <v/>
      </c>
      <c r="ES16" s="381" t="str">
        <f t="shared" si="4"/>
        <v/>
      </c>
      <c r="ET16" s="381" t="str">
        <f t="shared" si="4"/>
        <v/>
      </c>
      <c r="EU16" s="381" t="str">
        <f t="shared" si="4"/>
        <v/>
      </c>
      <c r="EV16" s="401" t="str">
        <f t="shared" si="4"/>
        <v/>
      </c>
      <c r="EW16" s="647">
        <f>COUNTIF(C16:EV16,"=Met")</f>
        <v>0</v>
      </c>
      <c r="EX16" s="277">
        <f>IF(SUM(EW16,EY16)=0,0,EW16/SUM(EW16,EY16))</f>
        <v>0</v>
      </c>
      <c r="EY16" s="278">
        <f>COUNTIF(C16:EV16,"=Not Met")</f>
        <v>0</v>
      </c>
      <c r="EZ16" s="277">
        <f>IF(SUM(EW16,EY16)=0,0,EY16/SUM(EW16,EY16))</f>
        <v>0</v>
      </c>
      <c r="FA16" s="279">
        <f>COUNTIF(C16:EV16,"=N/A")</f>
        <v>0</v>
      </c>
    </row>
    <row r="17" spans="1:202" s="65" customFormat="1">
      <c r="A17" s="40" t="s">
        <v>367</v>
      </c>
      <c r="B17" s="84" t="s">
        <v>598</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53"/>
      <c r="EC17" s="33"/>
      <c r="ED17" s="44"/>
      <c r="EE17" s="44"/>
      <c r="EF17" s="44"/>
      <c r="EG17" s="44"/>
      <c r="EH17" s="44"/>
      <c r="EI17" s="44"/>
      <c r="EJ17" s="44"/>
      <c r="EK17" s="44"/>
      <c r="EL17" s="153"/>
      <c r="EM17" s="33"/>
      <c r="EN17" s="44"/>
      <c r="EO17" s="44"/>
      <c r="EP17" s="44"/>
      <c r="EQ17" s="44"/>
      <c r="ER17" s="44"/>
      <c r="ES17" s="44"/>
      <c r="ET17" s="44"/>
      <c r="EU17" s="44"/>
      <c r="EV17" s="153"/>
      <c r="EW17" s="663"/>
      <c r="EX17" s="297"/>
      <c r="EY17" s="298"/>
      <c r="EZ17" s="297"/>
      <c r="FA17" s="299"/>
    </row>
    <row r="18" spans="1:202" s="65" customFormat="1">
      <c r="A18" s="40" t="s">
        <v>368</v>
      </c>
      <c r="B18" s="84" t="s">
        <v>599</v>
      </c>
      <c r="C18" s="33"/>
      <c r="D18" s="44"/>
      <c r="E18" s="44"/>
      <c r="F18" s="44"/>
      <c r="G18" s="44"/>
      <c r="H18" s="44"/>
      <c r="I18" s="44"/>
      <c r="J18" s="44"/>
      <c r="K18" s="44"/>
      <c r="L18" s="153"/>
      <c r="M18" s="33"/>
      <c r="N18" s="44"/>
      <c r="O18" s="44"/>
      <c r="P18" s="44"/>
      <c r="Q18" s="44"/>
      <c r="R18" s="44"/>
      <c r="S18" s="44"/>
      <c r="T18" s="44"/>
      <c r="U18" s="44"/>
      <c r="V18" s="153"/>
      <c r="W18" s="33"/>
      <c r="X18" s="44"/>
      <c r="Y18" s="44"/>
      <c r="Z18" s="44"/>
      <c r="AA18" s="44"/>
      <c r="AB18" s="44"/>
      <c r="AC18" s="44"/>
      <c r="AD18" s="44"/>
      <c r="AE18" s="44"/>
      <c r="AF18" s="153"/>
      <c r="AG18" s="33"/>
      <c r="AH18" s="44"/>
      <c r="AI18" s="44"/>
      <c r="AJ18" s="44"/>
      <c r="AK18" s="44"/>
      <c r="AL18" s="44"/>
      <c r="AM18" s="44"/>
      <c r="AN18" s="44"/>
      <c r="AO18" s="44"/>
      <c r="AP18" s="153"/>
      <c r="AQ18" s="33"/>
      <c r="AR18" s="44"/>
      <c r="AS18" s="44"/>
      <c r="AT18" s="44"/>
      <c r="AU18" s="44"/>
      <c r="AV18" s="44"/>
      <c r="AW18" s="44"/>
      <c r="AX18" s="44"/>
      <c r="AY18" s="44"/>
      <c r="AZ18" s="153"/>
      <c r="BA18" s="33"/>
      <c r="BB18" s="44"/>
      <c r="BC18" s="44"/>
      <c r="BD18" s="44"/>
      <c r="BE18" s="44"/>
      <c r="BF18" s="44"/>
      <c r="BG18" s="44"/>
      <c r="BH18" s="44"/>
      <c r="BI18" s="44"/>
      <c r="BJ18" s="153"/>
      <c r="BK18" s="33"/>
      <c r="BL18" s="44"/>
      <c r="BM18" s="44"/>
      <c r="BN18" s="44"/>
      <c r="BO18" s="44"/>
      <c r="BP18" s="44"/>
      <c r="BQ18" s="44"/>
      <c r="BR18" s="44"/>
      <c r="BS18" s="44"/>
      <c r="BT18" s="153"/>
      <c r="BU18" s="33"/>
      <c r="BV18" s="44"/>
      <c r="BW18" s="44"/>
      <c r="BX18" s="44"/>
      <c r="BY18" s="44"/>
      <c r="BZ18" s="44"/>
      <c r="CA18" s="44"/>
      <c r="CB18" s="44"/>
      <c r="CC18" s="44"/>
      <c r="CD18" s="153"/>
      <c r="CE18" s="33"/>
      <c r="CF18" s="44"/>
      <c r="CG18" s="44"/>
      <c r="CH18" s="44"/>
      <c r="CI18" s="44"/>
      <c r="CJ18" s="44"/>
      <c r="CK18" s="44"/>
      <c r="CL18" s="44"/>
      <c r="CM18" s="44"/>
      <c r="CN18" s="153"/>
      <c r="CO18" s="33"/>
      <c r="CP18" s="44"/>
      <c r="CQ18" s="44"/>
      <c r="CR18" s="44"/>
      <c r="CS18" s="44"/>
      <c r="CT18" s="44"/>
      <c r="CU18" s="44"/>
      <c r="CV18" s="44"/>
      <c r="CW18" s="44"/>
      <c r="CX18" s="153"/>
      <c r="CY18" s="33"/>
      <c r="CZ18" s="44"/>
      <c r="DA18" s="44"/>
      <c r="DB18" s="44"/>
      <c r="DC18" s="44"/>
      <c r="DD18" s="44"/>
      <c r="DE18" s="44"/>
      <c r="DF18" s="44"/>
      <c r="DG18" s="44"/>
      <c r="DH18" s="153"/>
      <c r="DI18" s="33"/>
      <c r="DJ18" s="44"/>
      <c r="DK18" s="44"/>
      <c r="DL18" s="44"/>
      <c r="DM18" s="44"/>
      <c r="DN18" s="44"/>
      <c r="DO18" s="44"/>
      <c r="DP18" s="44"/>
      <c r="DQ18" s="44"/>
      <c r="DR18" s="153"/>
      <c r="DS18" s="33"/>
      <c r="DT18" s="44"/>
      <c r="DU18" s="44"/>
      <c r="DV18" s="44"/>
      <c r="DW18" s="44"/>
      <c r="DX18" s="44"/>
      <c r="DY18" s="44"/>
      <c r="DZ18" s="44"/>
      <c r="EA18" s="44"/>
      <c r="EB18" s="153"/>
      <c r="EC18" s="33"/>
      <c r="ED18" s="44"/>
      <c r="EE18" s="44"/>
      <c r="EF18" s="44"/>
      <c r="EG18" s="44"/>
      <c r="EH18" s="44"/>
      <c r="EI18" s="44"/>
      <c r="EJ18" s="44"/>
      <c r="EK18" s="44"/>
      <c r="EL18" s="153"/>
      <c r="EM18" s="33"/>
      <c r="EN18" s="44"/>
      <c r="EO18" s="44"/>
      <c r="EP18" s="44"/>
      <c r="EQ18" s="44"/>
      <c r="ER18" s="44"/>
      <c r="ES18" s="44"/>
      <c r="ET18" s="44"/>
      <c r="EU18" s="44"/>
      <c r="EV18" s="153"/>
      <c r="EW18" s="663"/>
      <c r="EX18" s="297"/>
      <c r="EY18" s="298"/>
      <c r="EZ18" s="297"/>
      <c r="FA18" s="299"/>
    </row>
    <row r="19" spans="1:202" s="65" customFormat="1">
      <c r="A19" s="40" t="s">
        <v>369</v>
      </c>
      <c r="B19" s="84" t="s">
        <v>600</v>
      </c>
      <c r="C19" s="33"/>
      <c r="D19" s="44"/>
      <c r="E19" s="44"/>
      <c r="F19" s="44"/>
      <c r="G19" s="44"/>
      <c r="H19" s="44"/>
      <c r="I19" s="44"/>
      <c r="J19" s="44"/>
      <c r="K19" s="44"/>
      <c r="L19" s="153"/>
      <c r="M19" s="33"/>
      <c r="N19" s="44"/>
      <c r="O19" s="44"/>
      <c r="P19" s="44"/>
      <c r="Q19" s="44"/>
      <c r="R19" s="44"/>
      <c r="S19" s="44"/>
      <c r="T19" s="44"/>
      <c r="U19" s="44"/>
      <c r="V19" s="153"/>
      <c r="W19" s="33"/>
      <c r="X19" s="44"/>
      <c r="Y19" s="44"/>
      <c r="Z19" s="44"/>
      <c r="AA19" s="44"/>
      <c r="AB19" s="44"/>
      <c r="AC19" s="44"/>
      <c r="AD19" s="44"/>
      <c r="AE19" s="44"/>
      <c r="AF19" s="153"/>
      <c r="AG19" s="33"/>
      <c r="AH19" s="44"/>
      <c r="AI19" s="44"/>
      <c r="AJ19" s="44"/>
      <c r="AK19" s="44"/>
      <c r="AL19" s="44"/>
      <c r="AM19" s="44"/>
      <c r="AN19" s="44"/>
      <c r="AO19" s="44"/>
      <c r="AP19" s="153"/>
      <c r="AQ19" s="33"/>
      <c r="AR19" s="44"/>
      <c r="AS19" s="44"/>
      <c r="AT19" s="44"/>
      <c r="AU19" s="44"/>
      <c r="AV19" s="44"/>
      <c r="AW19" s="44"/>
      <c r="AX19" s="44"/>
      <c r="AY19" s="44"/>
      <c r="AZ19" s="153"/>
      <c r="BA19" s="33"/>
      <c r="BB19" s="44"/>
      <c r="BC19" s="44"/>
      <c r="BD19" s="44"/>
      <c r="BE19" s="44"/>
      <c r="BF19" s="44"/>
      <c r="BG19" s="44"/>
      <c r="BH19" s="44"/>
      <c r="BI19" s="44"/>
      <c r="BJ19" s="153"/>
      <c r="BK19" s="33"/>
      <c r="BL19" s="44"/>
      <c r="BM19" s="44"/>
      <c r="BN19" s="44"/>
      <c r="BO19" s="44"/>
      <c r="BP19" s="44"/>
      <c r="BQ19" s="44"/>
      <c r="BR19" s="44"/>
      <c r="BS19" s="44"/>
      <c r="BT19" s="153"/>
      <c r="BU19" s="33"/>
      <c r="BV19" s="44"/>
      <c r="BW19" s="44"/>
      <c r="BX19" s="44"/>
      <c r="BY19" s="44"/>
      <c r="BZ19" s="44"/>
      <c r="CA19" s="44"/>
      <c r="CB19" s="44"/>
      <c r="CC19" s="44"/>
      <c r="CD19" s="153"/>
      <c r="CE19" s="33"/>
      <c r="CF19" s="44"/>
      <c r="CG19" s="44"/>
      <c r="CH19" s="44"/>
      <c r="CI19" s="44"/>
      <c r="CJ19" s="44"/>
      <c r="CK19" s="44"/>
      <c r="CL19" s="44"/>
      <c r="CM19" s="44"/>
      <c r="CN19" s="153"/>
      <c r="CO19" s="33"/>
      <c r="CP19" s="44"/>
      <c r="CQ19" s="44"/>
      <c r="CR19" s="44"/>
      <c r="CS19" s="44"/>
      <c r="CT19" s="44"/>
      <c r="CU19" s="44"/>
      <c r="CV19" s="44"/>
      <c r="CW19" s="44"/>
      <c r="CX19" s="153"/>
      <c r="CY19" s="33"/>
      <c r="CZ19" s="44"/>
      <c r="DA19" s="44"/>
      <c r="DB19" s="44"/>
      <c r="DC19" s="44"/>
      <c r="DD19" s="44"/>
      <c r="DE19" s="44"/>
      <c r="DF19" s="44"/>
      <c r="DG19" s="44"/>
      <c r="DH19" s="153"/>
      <c r="DI19" s="33"/>
      <c r="DJ19" s="44"/>
      <c r="DK19" s="44"/>
      <c r="DL19" s="44"/>
      <c r="DM19" s="44"/>
      <c r="DN19" s="44"/>
      <c r="DO19" s="44"/>
      <c r="DP19" s="44"/>
      <c r="DQ19" s="44"/>
      <c r="DR19" s="153"/>
      <c r="DS19" s="33"/>
      <c r="DT19" s="44"/>
      <c r="DU19" s="44"/>
      <c r="DV19" s="44"/>
      <c r="DW19" s="44"/>
      <c r="DX19" s="44"/>
      <c r="DY19" s="44"/>
      <c r="DZ19" s="44"/>
      <c r="EA19" s="44"/>
      <c r="EB19" s="153"/>
      <c r="EC19" s="33"/>
      <c r="ED19" s="44"/>
      <c r="EE19" s="44"/>
      <c r="EF19" s="44"/>
      <c r="EG19" s="44"/>
      <c r="EH19" s="44"/>
      <c r="EI19" s="44"/>
      <c r="EJ19" s="44"/>
      <c r="EK19" s="44"/>
      <c r="EL19" s="153"/>
      <c r="EM19" s="33"/>
      <c r="EN19" s="44"/>
      <c r="EO19" s="44"/>
      <c r="EP19" s="44"/>
      <c r="EQ19" s="44"/>
      <c r="ER19" s="44"/>
      <c r="ES19" s="44"/>
      <c r="ET19" s="44"/>
      <c r="EU19" s="44"/>
      <c r="EV19" s="153"/>
      <c r="EW19" s="663"/>
      <c r="EX19" s="297"/>
      <c r="EY19" s="298"/>
      <c r="EZ19" s="297"/>
      <c r="FA19" s="299"/>
    </row>
    <row r="20" spans="1:202" s="65" customFormat="1">
      <c r="A20" s="40" t="s">
        <v>370</v>
      </c>
      <c r="B20" s="84" t="s">
        <v>602</v>
      </c>
      <c r="C20" s="33"/>
      <c r="D20" s="44"/>
      <c r="E20" s="44"/>
      <c r="F20" s="44"/>
      <c r="G20" s="44"/>
      <c r="H20" s="44"/>
      <c r="I20" s="44"/>
      <c r="J20" s="44"/>
      <c r="K20" s="44"/>
      <c r="L20" s="153"/>
      <c r="M20" s="33"/>
      <c r="N20" s="44"/>
      <c r="O20" s="44"/>
      <c r="P20" s="44"/>
      <c r="Q20" s="44"/>
      <c r="R20" s="44"/>
      <c r="S20" s="44"/>
      <c r="T20" s="44"/>
      <c r="U20" s="44"/>
      <c r="V20" s="153"/>
      <c r="W20" s="33"/>
      <c r="X20" s="44"/>
      <c r="Y20" s="44"/>
      <c r="Z20" s="44"/>
      <c r="AA20" s="44"/>
      <c r="AB20" s="44"/>
      <c r="AC20" s="44"/>
      <c r="AD20" s="44"/>
      <c r="AE20" s="44"/>
      <c r="AF20" s="153"/>
      <c r="AG20" s="33"/>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53"/>
      <c r="EC20" s="33"/>
      <c r="ED20" s="44"/>
      <c r="EE20" s="44"/>
      <c r="EF20" s="44"/>
      <c r="EG20" s="44"/>
      <c r="EH20" s="44"/>
      <c r="EI20" s="44"/>
      <c r="EJ20" s="44"/>
      <c r="EK20" s="44"/>
      <c r="EL20" s="153"/>
      <c r="EM20" s="33"/>
      <c r="EN20" s="44"/>
      <c r="EO20" s="44"/>
      <c r="EP20" s="44"/>
      <c r="EQ20" s="44"/>
      <c r="ER20" s="44"/>
      <c r="ES20" s="44"/>
      <c r="ET20" s="44"/>
      <c r="EU20" s="44"/>
      <c r="EV20" s="153"/>
      <c r="EW20" s="663"/>
      <c r="EX20" s="297"/>
      <c r="EY20" s="298"/>
      <c r="EZ20" s="297"/>
      <c r="FA20" s="299"/>
    </row>
    <row r="21" spans="1:202" s="65" customFormat="1">
      <c r="A21" s="40" t="s">
        <v>371</v>
      </c>
      <c r="B21" s="84" t="s">
        <v>603</v>
      </c>
      <c r="C21" s="33"/>
      <c r="D21" s="44"/>
      <c r="E21" s="44"/>
      <c r="F21" s="44"/>
      <c r="G21" s="44"/>
      <c r="H21" s="44"/>
      <c r="I21" s="44"/>
      <c r="J21" s="44"/>
      <c r="K21" s="44"/>
      <c r="L21" s="153"/>
      <c r="M21" s="33"/>
      <c r="N21" s="44"/>
      <c r="O21" s="44"/>
      <c r="P21" s="44"/>
      <c r="Q21" s="44"/>
      <c r="R21" s="44"/>
      <c r="S21" s="44"/>
      <c r="T21" s="44"/>
      <c r="U21" s="44"/>
      <c r="V21" s="153"/>
      <c r="W21" s="33"/>
      <c r="X21" s="44"/>
      <c r="Y21" s="44"/>
      <c r="Z21" s="44"/>
      <c r="AA21" s="44"/>
      <c r="AB21" s="44"/>
      <c r="AC21" s="44"/>
      <c r="AD21" s="44"/>
      <c r="AE21" s="44"/>
      <c r="AF21" s="153"/>
      <c r="AG21" s="33"/>
      <c r="AH21" s="44"/>
      <c r="AI21" s="44"/>
      <c r="AJ21" s="44"/>
      <c r="AK21" s="44"/>
      <c r="AL21" s="44"/>
      <c r="AM21" s="44"/>
      <c r="AN21" s="44"/>
      <c r="AO21" s="44"/>
      <c r="AP21" s="153"/>
      <c r="AQ21" s="33"/>
      <c r="AR21" s="44"/>
      <c r="AS21" s="44"/>
      <c r="AT21" s="44"/>
      <c r="AU21" s="44"/>
      <c r="AV21" s="44"/>
      <c r="AW21" s="44"/>
      <c r="AX21" s="44"/>
      <c r="AY21" s="44"/>
      <c r="AZ21" s="153"/>
      <c r="BA21" s="33"/>
      <c r="BB21" s="44"/>
      <c r="BC21" s="44"/>
      <c r="BD21" s="44"/>
      <c r="BE21" s="44"/>
      <c r="BF21" s="44"/>
      <c r="BG21" s="44"/>
      <c r="BH21" s="44"/>
      <c r="BI21" s="44"/>
      <c r="BJ21" s="153"/>
      <c r="BK21" s="33"/>
      <c r="BL21" s="44"/>
      <c r="BM21" s="44"/>
      <c r="BN21" s="44"/>
      <c r="BO21" s="44"/>
      <c r="BP21" s="44"/>
      <c r="BQ21" s="44"/>
      <c r="BR21" s="44"/>
      <c r="BS21" s="44"/>
      <c r="BT21" s="153"/>
      <c r="BU21" s="33"/>
      <c r="BV21" s="44"/>
      <c r="BW21" s="44"/>
      <c r="BX21" s="44"/>
      <c r="BY21" s="44"/>
      <c r="BZ21" s="44"/>
      <c r="CA21" s="44"/>
      <c r="CB21" s="44"/>
      <c r="CC21" s="44"/>
      <c r="CD21" s="153"/>
      <c r="CE21" s="33"/>
      <c r="CF21" s="44"/>
      <c r="CG21" s="44"/>
      <c r="CH21" s="44"/>
      <c r="CI21" s="44"/>
      <c r="CJ21" s="44"/>
      <c r="CK21" s="44"/>
      <c r="CL21" s="44"/>
      <c r="CM21" s="44"/>
      <c r="CN21" s="153"/>
      <c r="CO21" s="33"/>
      <c r="CP21" s="44"/>
      <c r="CQ21" s="44"/>
      <c r="CR21" s="44"/>
      <c r="CS21" s="44"/>
      <c r="CT21" s="44"/>
      <c r="CU21" s="44"/>
      <c r="CV21" s="44"/>
      <c r="CW21" s="44"/>
      <c r="CX21" s="153"/>
      <c r="CY21" s="33"/>
      <c r="CZ21" s="44"/>
      <c r="DA21" s="44"/>
      <c r="DB21" s="44"/>
      <c r="DC21" s="44"/>
      <c r="DD21" s="44"/>
      <c r="DE21" s="44"/>
      <c r="DF21" s="44"/>
      <c r="DG21" s="44"/>
      <c r="DH21" s="153"/>
      <c r="DI21" s="33"/>
      <c r="DJ21" s="44"/>
      <c r="DK21" s="44"/>
      <c r="DL21" s="44"/>
      <c r="DM21" s="44"/>
      <c r="DN21" s="44"/>
      <c r="DO21" s="44"/>
      <c r="DP21" s="44"/>
      <c r="DQ21" s="44"/>
      <c r="DR21" s="153"/>
      <c r="DS21" s="33"/>
      <c r="DT21" s="44"/>
      <c r="DU21" s="44"/>
      <c r="DV21" s="44"/>
      <c r="DW21" s="44"/>
      <c r="DX21" s="44"/>
      <c r="DY21" s="44"/>
      <c r="DZ21" s="44"/>
      <c r="EA21" s="44"/>
      <c r="EB21" s="153"/>
      <c r="EC21" s="33"/>
      <c r="ED21" s="44"/>
      <c r="EE21" s="44"/>
      <c r="EF21" s="44"/>
      <c r="EG21" s="44"/>
      <c r="EH21" s="44"/>
      <c r="EI21" s="44"/>
      <c r="EJ21" s="44"/>
      <c r="EK21" s="44"/>
      <c r="EL21" s="153"/>
      <c r="EM21" s="33"/>
      <c r="EN21" s="44"/>
      <c r="EO21" s="44"/>
      <c r="EP21" s="44"/>
      <c r="EQ21" s="44"/>
      <c r="ER21" s="44"/>
      <c r="ES21" s="44"/>
      <c r="ET21" s="44"/>
      <c r="EU21" s="44"/>
      <c r="EV21" s="153"/>
      <c r="EW21" s="663"/>
      <c r="EX21" s="297"/>
      <c r="EY21" s="298"/>
      <c r="EZ21" s="297"/>
      <c r="FA21" s="299"/>
    </row>
    <row r="22" spans="1:202" s="65" customFormat="1">
      <c r="A22" s="40" t="s">
        <v>372</v>
      </c>
      <c r="B22" s="84" t="s">
        <v>604</v>
      </c>
      <c r="C22" s="33"/>
      <c r="D22" s="44"/>
      <c r="E22" s="44"/>
      <c r="F22" s="44"/>
      <c r="G22" s="44"/>
      <c r="H22" s="44"/>
      <c r="I22" s="44"/>
      <c r="J22" s="44"/>
      <c r="K22" s="44"/>
      <c r="L22" s="153"/>
      <c r="M22" s="33"/>
      <c r="N22" s="44"/>
      <c r="O22" s="44"/>
      <c r="P22" s="44"/>
      <c r="Q22" s="44"/>
      <c r="R22" s="44"/>
      <c r="S22" s="44"/>
      <c r="T22" s="44"/>
      <c r="U22" s="44"/>
      <c r="V22" s="153"/>
      <c r="W22" s="33"/>
      <c r="X22" s="44"/>
      <c r="Y22" s="44"/>
      <c r="Z22" s="44"/>
      <c r="AA22" s="44"/>
      <c r="AB22" s="44"/>
      <c r="AC22" s="44"/>
      <c r="AD22" s="44"/>
      <c r="AE22" s="44"/>
      <c r="AF22" s="153"/>
      <c r="AG22" s="33"/>
      <c r="AH22" s="44"/>
      <c r="AI22" s="44"/>
      <c r="AJ22" s="44"/>
      <c r="AK22" s="44"/>
      <c r="AL22" s="44"/>
      <c r="AM22" s="44"/>
      <c r="AN22" s="44"/>
      <c r="AO22" s="44"/>
      <c r="AP22" s="153"/>
      <c r="AQ22" s="33"/>
      <c r="AR22" s="44"/>
      <c r="AS22" s="44"/>
      <c r="AT22" s="44"/>
      <c r="AU22" s="44"/>
      <c r="AV22" s="44"/>
      <c r="AW22" s="44"/>
      <c r="AX22" s="44"/>
      <c r="AY22" s="44"/>
      <c r="AZ22" s="153"/>
      <c r="BA22" s="33"/>
      <c r="BB22" s="44"/>
      <c r="BC22" s="44"/>
      <c r="BD22" s="44"/>
      <c r="BE22" s="44"/>
      <c r="BF22" s="44"/>
      <c r="BG22" s="44"/>
      <c r="BH22" s="44"/>
      <c r="BI22" s="44"/>
      <c r="BJ22" s="153"/>
      <c r="BK22" s="33"/>
      <c r="BL22" s="44"/>
      <c r="BM22" s="44"/>
      <c r="BN22" s="44"/>
      <c r="BO22" s="44"/>
      <c r="BP22" s="44"/>
      <c r="BQ22" s="44"/>
      <c r="BR22" s="44"/>
      <c r="BS22" s="44"/>
      <c r="BT22" s="153"/>
      <c r="BU22" s="33"/>
      <c r="BV22" s="44"/>
      <c r="BW22" s="44"/>
      <c r="BX22" s="44"/>
      <c r="BY22" s="44"/>
      <c r="BZ22" s="44"/>
      <c r="CA22" s="44"/>
      <c r="CB22" s="44"/>
      <c r="CC22" s="44"/>
      <c r="CD22" s="153"/>
      <c r="CE22" s="33"/>
      <c r="CF22" s="44"/>
      <c r="CG22" s="44"/>
      <c r="CH22" s="44"/>
      <c r="CI22" s="44"/>
      <c r="CJ22" s="44"/>
      <c r="CK22" s="44"/>
      <c r="CL22" s="44"/>
      <c r="CM22" s="44"/>
      <c r="CN22" s="153"/>
      <c r="CO22" s="33"/>
      <c r="CP22" s="44"/>
      <c r="CQ22" s="44"/>
      <c r="CR22" s="44"/>
      <c r="CS22" s="44"/>
      <c r="CT22" s="44"/>
      <c r="CU22" s="44"/>
      <c r="CV22" s="44"/>
      <c r="CW22" s="44"/>
      <c r="CX22" s="153"/>
      <c r="CY22" s="33"/>
      <c r="CZ22" s="44"/>
      <c r="DA22" s="44"/>
      <c r="DB22" s="44"/>
      <c r="DC22" s="44"/>
      <c r="DD22" s="44"/>
      <c r="DE22" s="44"/>
      <c r="DF22" s="44"/>
      <c r="DG22" s="44"/>
      <c r="DH22" s="153"/>
      <c r="DI22" s="33"/>
      <c r="DJ22" s="44"/>
      <c r="DK22" s="44"/>
      <c r="DL22" s="44"/>
      <c r="DM22" s="44"/>
      <c r="DN22" s="44"/>
      <c r="DO22" s="44"/>
      <c r="DP22" s="44"/>
      <c r="DQ22" s="44"/>
      <c r="DR22" s="153"/>
      <c r="DS22" s="33"/>
      <c r="DT22" s="44"/>
      <c r="DU22" s="44"/>
      <c r="DV22" s="44"/>
      <c r="DW22" s="44"/>
      <c r="DX22" s="44"/>
      <c r="DY22" s="44"/>
      <c r="DZ22" s="44"/>
      <c r="EA22" s="44"/>
      <c r="EB22" s="153"/>
      <c r="EC22" s="33"/>
      <c r="ED22" s="44"/>
      <c r="EE22" s="44"/>
      <c r="EF22" s="44"/>
      <c r="EG22" s="44"/>
      <c r="EH22" s="44"/>
      <c r="EI22" s="44"/>
      <c r="EJ22" s="44"/>
      <c r="EK22" s="44"/>
      <c r="EL22" s="153"/>
      <c r="EM22" s="33"/>
      <c r="EN22" s="44"/>
      <c r="EO22" s="44"/>
      <c r="EP22" s="44"/>
      <c r="EQ22" s="44"/>
      <c r="ER22" s="44"/>
      <c r="ES22" s="44"/>
      <c r="ET22" s="44"/>
      <c r="EU22" s="44"/>
      <c r="EV22" s="153"/>
      <c r="EW22" s="663"/>
      <c r="EX22" s="297"/>
      <c r="EY22" s="298"/>
      <c r="EZ22" s="297"/>
      <c r="FA22" s="299"/>
    </row>
    <row r="23" spans="1:202" s="65" customFormat="1">
      <c r="A23" s="40" t="s">
        <v>373</v>
      </c>
      <c r="B23" s="84" t="s">
        <v>605</v>
      </c>
      <c r="C23" s="33"/>
      <c r="D23" s="44"/>
      <c r="E23" s="44"/>
      <c r="F23" s="44"/>
      <c r="G23" s="44"/>
      <c r="H23" s="44"/>
      <c r="I23" s="44"/>
      <c r="J23" s="44"/>
      <c r="K23" s="44"/>
      <c r="L23" s="153"/>
      <c r="M23" s="33"/>
      <c r="N23" s="44"/>
      <c r="O23" s="44"/>
      <c r="P23" s="44"/>
      <c r="Q23" s="44"/>
      <c r="R23" s="44"/>
      <c r="S23" s="44"/>
      <c r="T23" s="44"/>
      <c r="U23" s="44"/>
      <c r="V23" s="153"/>
      <c r="W23" s="33"/>
      <c r="X23" s="44"/>
      <c r="Y23" s="44"/>
      <c r="Z23" s="44"/>
      <c r="AA23" s="44"/>
      <c r="AB23" s="44"/>
      <c r="AC23" s="44"/>
      <c r="AD23" s="44"/>
      <c r="AE23" s="44"/>
      <c r="AF23" s="153"/>
      <c r="AG23" s="33"/>
      <c r="AH23" s="44"/>
      <c r="AI23" s="44"/>
      <c r="AJ23" s="44"/>
      <c r="AK23" s="44"/>
      <c r="AL23" s="44"/>
      <c r="AM23" s="44"/>
      <c r="AN23" s="44"/>
      <c r="AO23" s="44"/>
      <c r="AP23" s="153"/>
      <c r="AQ23" s="33"/>
      <c r="AR23" s="44"/>
      <c r="AS23" s="44"/>
      <c r="AT23" s="44"/>
      <c r="AU23" s="44"/>
      <c r="AV23" s="44"/>
      <c r="AW23" s="44"/>
      <c r="AX23" s="44"/>
      <c r="AY23" s="44"/>
      <c r="AZ23" s="153"/>
      <c r="BA23" s="33"/>
      <c r="BB23" s="44"/>
      <c r="BC23" s="44"/>
      <c r="BD23" s="44"/>
      <c r="BE23" s="44"/>
      <c r="BF23" s="44"/>
      <c r="BG23" s="44"/>
      <c r="BH23" s="44"/>
      <c r="BI23" s="44"/>
      <c r="BJ23" s="153"/>
      <c r="BK23" s="33"/>
      <c r="BL23" s="44"/>
      <c r="BM23" s="44"/>
      <c r="BN23" s="44"/>
      <c r="BO23" s="44"/>
      <c r="BP23" s="44"/>
      <c r="BQ23" s="44"/>
      <c r="BR23" s="44"/>
      <c r="BS23" s="44"/>
      <c r="BT23" s="153"/>
      <c r="BU23" s="33"/>
      <c r="BV23" s="44"/>
      <c r="BW23" s="44"/>
      <c r="BX23" s="44"/>
      <c r="BY23" s="44"/>
      <c r="BZ23" s="44"/>
      <c r="CA23" s="44"/>
      <c r="CB23" s="44"/>
      <c r="CC23" s="44"/>
      <c r="CD23" s="153"/>
      <c r="CE23" s="33"/>
      <c r="CF23" s="44"/>
      <c r="CG23" s="44"/>
      <c r="CH23" s="44"/>
      <c r="CI23" s="44"/>
      <c r="CJ23" s="44"/>
      <c r="CK23" s="44"/>
      <c r="CL23" s="44"/>
      <c r="CM23" s="44"/>
      <c r="CN23" s="153"/>
      <c r="CO23" s="33"/>
      <c r="CP23" s="44"/>
      <c r="CQ23" s="44"/>
      <c r="CR23" s="44"/>
      <c r="CS23" s="44"/>
      <c r="CT23" s="44"/>
      <c r="CU23" s="44"/>
      <c r="CV23" s="44"/>
      <c r="CW23" s="44"/>
      <c r="CX23" s="153"/>
      <c r="CY23" s="33"/>
      <c r="CZ23" s="44"/>
      <c r="DA23" s="44"/>
      <c r="DB23" s="44"/>
      <c r="DC23" s="44"/>
      <c r="DD23" s="44"/>
      <c r="DE23" s="44"/>
      <c r="DF23" s="44"/>
      <c r="DG23" s="44"/>
      <c r="DH23" s="153"/>
      <c r="DI23" s="33"/>
      <c r="DJ23" s="44"/>
      <c r="DK23" s="44"/>
      <c r="DL23" s="44"/>
      <c r="DM23" s="44"/>
      <c r="DN23" s="44"/>
      <c r="DO23" s="44"/>
      <c r="DP23" s="44"/>
      <c r="DQ23" s="44"/>
      <c r="DR23" s="153"/>
      <c r="DS23" s="33"/>
      <c r="DT23" s="44"/>
      <c r="DU23" s="44"/>
      <c r="DV23" s="44"/>
      <c r="DW23" s="44"/>
      <c r="DX23" s="44"/>
      <c r="DY23" s="44"/>
      <c r="DZ23" s="44"/>
      <c r="EA23" s="44"/>
      <c r="EB23" s="153"/>
      <c r="EC23" s="33"/>
      <c r="ED23" s="44"/>
      <c r="EE23" s="44"/>
      <c r="EF23" s="44"/>
      <c r="EG23" s="44"/>
      <c r="EH23" s="44"/>
      <c r="EI23" s="44"/>
      <c r="EJ23" s="44"/>
      <c r="EK23" s="44"/>
      <c r="EL23" s="153"/>
      <c r="EM23" s="33"/>
      <c r="EN23" s="44"/>
      <c r="EO23" s="44"/>
      <c r="EP23" s="44"/>
      <c r="EQ23" s="44"/>
      <c r="ER23" s="44"/>
      <c r="ES23" s="44"/>
      <c r="ET23" s="44"/>
      <c r="EU23" s="44"/>
      <c r="EV23" s="153"/>
      <c r="EW23" s="663"/>
      <c r="EX23" s="297"/>
      <c r="EY23" s="298"/>
      <c r="EZ23" s="297"/>
      <c r="FA23" s="299"/>
    </row>
    <row r="24" spans="1:202" s="65" customFormat="1">
      <c r="A24" s="40" t="s">
        <v>374</v>
      </c>
      <c r="B24" s="84" t="s">
        <v>606</v>
      </c>
      <c r="C24" s="33"/>
      <c r="D24" s="44"/>
      <c r="E24" s="44"/>
      <c r="F24" s="44"/>
      <c r="G24" s="44"/>
      <c r="H24" s="44"/>
      <c r="I24" s="44"/>
      <c r="J24" s="44"/>
      <c r="K24" s="44"/>
      <c r="L24" s="153"/>
      <c r="M24" s="33"/>
      <c r="N24" s="44"/>
      <c r="O24" s="44"/>
      <c r="P24" s="44"/>
      <c r="Q24" s="44"/>
      <c r="R24" s="44"/>
      <c r="S24" s="44"/>
      <c r="T24" s="44"/>
      <c r="U24" s="44"/>
      <c r="V24" s="153"/>
      <c r="W24" s="33"/>
      <c r="X24" s="44"/>
      <c r="Y24" s="44"/>
      <c r="Z24" s="44"/>
      <c r="AA24" s="44"/>
      <c r="AB24" s="44"/>
      <c r="AC24" s="44"/>
      <c r="AD24" s="44"/>
      <c r="AE24" s="44"/>
      <c r="AF24" s="153"/>
      <c r="AG24" s="33"/>
      <c r="AH24" s="44"/>
      <c r="AI24" s="44"/>
      <c r="AJ24" s="44"/>
      <c r="AK24" s="44"/>
      <c r="AL24" s="44"/>
      <c r="AM24" s="44"/>
      <c r="AN24" s="44"/>
      <c r="AO24" s="44"/>
      <c r="AP24" s="153"/>
      <c r="AQ24" s="33"/>
      <c r="AR24" s="44"/>
      <c r="AS24" s="44"/>
      <c r="AT24" s="44"/>
      <c r="AU24" s="44"/>
      <c r="AV24" s="44"/>
      <c r="AW24" s="44"/>
      <c r="AX24" s="44"/>
      <c r="AY24" s="44"/>
      <c r="AZ24" s="153"/>
      <c r="BA24" s="33"/>
      <c r="BB24" s="44"/>
      <c r="BC24" s="44"/>
      <c r="BD24" s="44"/>
      <c r="BE24" s="44"/>
      <c r="BF24" s="44"/>
      <c r="BG24" s="44"/>
      <c r="BH24" s="44"/>
      <c r="BI24" s="44"/>
      <c r="BJ24" s="153"/>
      <c r="BK24" s="33"/>
      <c r="BL24" s="44"/>
      <c r="BM24" s="44"/>
      <c r="BN24" s="44"/>
      <c r="BO24" s="44"/>
      <c r="BP24" s="44"/>
      <c r="BQ24" s="44"/>
      <c r="BR24" s="44"/>
      <c r="BS24" s="44"/>
      <c r="BT24" s="153"/>
      <c r="BU24" s="33"/>
      <c r="BV24" s="44"/>
      <c r="BW24" s="44"/>
      <c r="BX24" s="44"/>
      <c r="BY24" s="44"/>
      <c r="BZ24" s="44"/>
      <c r="CA24" s="44"/>
      <c r="CB24" s="44"/>
      <c r="CC24" s="44"/>
      <c r="CD24" s="153"/>
      <c r="CE24" s="33"/>
      <c r="CF24" s="44"/>
      <c r="CG24" s="44"/>
      <c r="CH24" s="44"/>
      <c r="CI24" s="44"/>
      <c r="CJ24" s="44"/>
      <c r="CK24" s="44"/>
      <c r="CL24" s="44"/>
      <c r="CM24" s="44"/>
      <c r="CN24" s="153"/>
      <c r="CO24" s="33"/>
      <c r="CP24" s="44"/>
      <c r="CQ24" s="44"/>
      <c r="CR24" s="44"/>
      <c r="CS24" s="44"/>
      <c r="CT24" s="44"/>
      <c r="CU24" s="44"/>
      <c r="CV24" s="44"/>
      <c r="CW24" s="44"/>
      <c r="CX24" s="153"/>
      <c r="CY24" s="33"/>
      <c r="CZ24" s="44"/>
      <c r="DA24" s="44"/>
      <c r="DB24" s="44"/>
      <c r="DC24" s="44"/>
      <c r="DD24" s="44"/>
      <c r="DE24" s="44"/>
      <c r="DF24" s="44"/>
      <c r="DG24" s="44"/>
      <c r="DH24" s="153"/>
      <c r="DI24" s="33"/>
      <c r="DJ24" s="44"/>
      <c r="DK24" s="44"/>
      <c r="DL24" s="44"/>
      <c r="DM24" s="44"/>
      <c r="DN24" s="44"/>
      <c r="DO24" s="44"/>
      <c r="DP24" s="44"/>
      <c r="DQ24" s="44"/>
      <c r="DR24" s="153"/>
      <c r="DS24" s="33"/>
      <c r="DT24" s="44"/>
      <c r="DU24" s="44"/>
      <c r="DV24" s="44"/>
      <c r="DW24" s="44"/>
      <c r="DX24" s="44"/>
      <c r="DY24" s="44"/>
      <c r="DZ24" s="44"/>
      <c r="EA24" s="44"/>
      <c r="EB24" s="153"/>
      <c r="EC24" s="33"/>
      <c r="ED24" s="44"/>
      <c r="EE24" s="44"/>
      <c r="EF24" s="44"/>
      <c r="EG24" s="44"/>
      <c r="EH24" s="44"/>
      <c r="EI24" s="44"/>
      <c r="EJ24" s="44"/>
      <c r="EK24" s="44"/>
      <c r="EL24" s="153"/>
      <c r="EM24" s="33"/>
      <c r="EN24" s="44"/>
      <c r="EO24" s="44"/>
      <c r="EP24" s="44"/>
      <c r="EQ24" s="44"/>
      <c r="ER24" s="44"/>
      <c r="ES24" s="44"/>
      <c r="ET24" s="44"/>
      <c r="EU24" s="44"/>
      <c r="EV24" s="153"/>
      <c r="EW24" s="663"/>
      <c r="EX24" s="297"/>
      <c r="EY24" s="298"/>
      <c r="EZ24" s="297"/>
      <c r="FA24" s="299"/>
    </row>
    <row r="25" spans="1:202" s="65" customFormat="1">
      <c r="A25" s="40" t="s">
        <v>375</v>
      </c>
      <c r="B25" s="84" t="s">
        <v>607</v>
      </c>
      <c r="C25" s="33"/>
      <c r="D25" s="44"/>
      <c r="E25" s="44"/>
      <c r="F25" s="44"/>
      <c r="G25" s="44"/>
      <c r="H25" s="44"/>
      <c r="I25" s="44"/>
      <c r="J25" s="44"/>
      <c r="K25" s="44"/>
      <c r="L25" s="153"/>
      <c r="M25" s="33"/>
      <c r="N25" s="44"/>
      <c r="O25" s="44"/>
      <c r="P25" s="44"/>
      <c r="Q25" s="44"/>
      <c r="R25" s="44"/>
      <c r="S25" s="44"/>
      <c r="T25" s="44"/>
      <c r="U25" s="44"/>
      <c r="V25" s="153"/>
      <c r="W25" s="33"/>
      <c r="X25" s="44"/>
      <c r="Y25" s="44"/>
      <c r="Z25" s="44"/>
      <c r="AA25" s="44"/>
      <c r="AB25" s="44"/>
      <c r="AC25" s="44"/>
      <c r="AD25" s="44"/>
      <c r="AE25" s="44"/>
      <c r="AF25" s="153"/>
      <c r="AG25" s="33"/>
      <c r="AH25" s="44"/>
      <c r="AI25" s="44"/>
      <c r="AJ25" s="44"/>
      <c r="AK25" s="44"/>
      <c r="AL25" s="44"/>
      <c r="AM25" s="44"/>
      <c r="AN25" s="44"/>
      <c r="AO25" s="44"/>
      <c r="AP25" s="153"/>
      <c r="AQ25" s="33"/>
      <c r="AR25" s="44"/>
      <c r="AS25" s="44"/>
      <c r="AT25" s="44"/>
      <c r="AU25" s="44"/>
      <c r="AV25" s="44"/>
      <c r="AW25" s="44"/>
      <c r="AX25" s="44"/>
      <c r="AY25" s="44"/>
      <c r="AZ25" s="153"/>
      <c r="BA25" s="33"/>
      <c r="BB25" s="44"/>
      <c r="BC25" s="44"/>
      <c r="BD25" s="44"/>
      <c r="BE25" s="44"/>
      <c r="BF25" s="44"/>
      <c r="BG25" s="44"/>
      <c r="BH25" s="44"/>
      <c r="BI25" s="44"/>
      <c r="BJ25" s="153"/>
      <c r="BK25" s="33"/>
      <c r="BL25" s="44"/>
      <c r="BM25" s="44"/>
      <c r="BN25" s="44"/>
      <c r="BO25" s="44"/>
      <c r="BP25" s="44"/>
      <c r="BQ25" s="44"/>
      <c r="BR25" s="44"/>
      <c r="BS25" s="44"/>
      <c r="BT25" s="153"/>
      <c r="BU25" s="33"/>
      <c r="BV25" s="44"/>
      <c r="BW25" s="44"/>
      <c r="BX25" s="44"/>
      <c r="BY25" s="44"/>
      <c r="BZ25" s="44"/>
      <c r="CA25" s="44"/>
      <c r="CB25" s="44"/>
      <c r="CC25" s="44"/>
      <c r="CD25" s="153"/>
      <c r="CE25" s="33"/>
      <c r="CF25" s="44"/>
      <c r="CG25" s="44"/>
      <c r="CH25" s="44"/>
      <c r="CI25" s="44"/>
      <c r="CJ25" s="44"/>
      <c r="CK25" s="44"/>
      <c r="CL25" s="44"/>
      <c r="CM25" s="44"/>
      <c r="CN25" s="153"/>
      <c r="CO25" s="33"/>
      <c r="CP25" s="44"/>
      <c r="CQ25" s="44"/>
      <c r="CR25" s="44"/>
      <c r="CS25" s="44"/>
      <c r="CT25" s="44"/>
      <c r="CU25" s="44"/>
      <c r="CV25" s="44"/>
      <c r="CW25" s="44"/>
      <c r="CX25" s="153"/>
      <c r="CY25" s="33"/>
      <c r="CZ25" s="44"/>
      <c r="DA25" s="44"/>
      <c r="DB25" s="44"/>
      <c r="DC25" s="44"/>
      <c r="DD25" s="44"/>
      <c r="DE25" s="44"/>
      <c r="DF25" s="44"/>
      <c r="DG25" s="44"/>
      <c r="DH25" s="153"/>
      <c r="DI25" s="33"/>
      <c r="DJ25" s="44"/>
      <c r="DK25" s="44"/>
      <c r="DL25" s="44"/>
      <c r="DM25" s="44"/>
      <c r="DN25" s="44"/>
      <c r="DO25" s="44"/>
      <c r="DP25" s="44"/>
      <c r="DQ25" s="44"/>
      <c r="DR25" s="153"/>
      <c r="DS25" s="33"/>
      <c r="DT25" s="44"/>
      <c r="DU25" s="44"/>
      <c r="DV25" s="44"/>
      <c r="DW25" s="44"/>
      <c r="DX25" s="44"/>
      <c r="DY25" s="44"/>
      <c r="DZ25" s="44"/>
      <c r="EA25" s="44"/>
      <c r="EB25" s="153"/>
      <c r="EC25" s="33"/>
      <c r="ED25" s="44"/>
      <c r="EE25" s="44"/>
      <c r="EF25" s="44"/>
      <c r="EG25" s="44"/>
      <c r="EH25" s="44"/>
      <c r="EI25" s="44"/>
      <c r="EJ25" s="44"/>
      <c r="EK25" s="44"/>
      <c r="EL25" s="153"/>
      <c r="EM25" s="33"/>
      <c r="EN25" s="44"/>
      <c r="EO25" s="44"/>
      <c r="EP25" s="44"/>
      <c r="EQ25" s="44"/>
      <c r="ER25" s="44"/>
      <c r="ES25" s="44"/>
      <c r="ET25" s="44"/>
      <c r="EU25" s="44"/>
      <c r="EV25" s="153"/>
      <c r="EW25" s="663"/>
      <c r="EX25" s="297"/>
      <c r="EY25" s="298"/>
      <c r="EZ25" s="297"/>
      <c r="FA25" s="299"/>
    </row>
    <row r="26" spans="1:202" s="39" customFormat="1">
      <c r="A26" s="40" t="s">
        <v>601</v>
      </c>
      <c r="B26" s="84" t="s">
        <v>661</v>
      </c>
      <c r="C26" s="33"/>
      <c r="D26" s="44"/>
      <c r="E26" s="44"/>
      <c r="F26" s="44"/>
      <c r="G26" s="44"/>
      <c r="H26" s="44"/>
      <c r="I26" s="44"/>
      <c r="J26" s="44"/>
      <c r="K26" s="44"/>
      <c r="L26" s="153"/>
      <c r="M26" s="33"/>
      <c r="N26" s="44"/>
      <c r="O26" s="44"/>
      <c r="P26" s="44"/>
      <c r="Q26" s="44"/>
      <c r="R26" s="44"/>
      <c r="S26" s="44"/>
      <c r="T26" s="44"/>
      <c r="U26" s="44"/>
      <c r="V26" s="153"/>
      <c r="W26" s="33"/>
      <c r="X26" s="44"/>
      <c r="Y26" s="44"/>
      <c r="Z26" s="44"/>
      <c r="AA26" s="44"/>
      <c r="AB26" s="44"/>
      <c r="AC26" s="44"/>
      <c r="AD26" s="44"/>
      <c r="AE26" s="44"/>
      <c r="AF26" s="153"/>
      <c r="AG26" s="33"/>
      <c r="AH26" s="44"/>
      <c r="AI26" s="44"/>
      <c r="AJ26" s="44"/>
      <c r="AK26" s="44"/>
      <c r="AL26" s="44"/>
      <c r="AM26" s="44"/>
      <c r="AN26" s="44"/>
      <c r="AO26" s="44"/>
      <c r="AP26" s="153"/>
      <c r="AQ26" s="33"/>
      <c r="AR26" s="44"/>
      <c r="AS26" s="44"/>
      <c r="AT26" s="44"/>
      <c r="AU26" s="44"/>
      <c r="AV26" s="44"/>
      <c r="AW26" s="44"/>
      <c r="AX26" s="44"/>
      <c r="AY26" s="44"/>
      <c r="AZ26" s="153"/>
      <c r="BA26" s="33"/>
      <c r="BB26" s="44"/>
      <c r="BC26" s="44"/>
      <c r="BD26" s="44"/>
      <c r="BE26" s="44"/>
      <c r="BF26" s="44"/>
      <c r="BG26" s="44"/>
      <c r="BH26" s="44"/>
      <c r="BI26" s="44"/>
      <c r="BJ26" s="153"/>
      <c r="BK26" s="33"/>
      <c r="BL26" s="44"/>
      <c r="BM26" s="44"/>
      <c r="BN26" s="44"/>
      <c r="BO26" s="44"/>
      <c r="BP26" s="44"/>
      <c r="BQ26" s="44"/>
      <c r="BR26" s="44"/>
      <c r="BS26" s="44"/>
      <c r="BT26" s="153"/>
      <c r="BU26" s="33"/>
      <c r="BV26" s="44"/>
      <c r="BW26" s="44"/>
      <c r="BX26" s="44"/>
      <c r="BY26" s="44"/>
      <c r="BZ26" s="44"/>
      <c r="CA26" s="44"/>
      <c r="CB26" s="44"/>
      <c r="CC26" s="44"/>
      <c r="CD26" s="153"/>
      <c r="CE26" s="33"/>
      <c r="CF26" s="44"/>
      <c r="CG26" s="44"/>
      <c r="CH26" s="44"/>
      <c r="CI26" s="44"/>
      <c r="CJ26" s="44"/>
      <c r="CK26" s="44"/>
      <c r="CL26" s="44"/>
      <c r="CM26" s="44"/>
      <c r="CN26" s="153"/>
      <c r="CO26" s="33"/>
      <c r="CP26" s="44"/>
      <c r="CQ26" s="44"/>
      <c r="CR26" s="44"/>
      <c r="CS26" s="44"/>
      <c r="CT26" s="44"/>
      <c r="CU26" s="44"/>
      <c r="CV26" s="44"/>
      <c r="CW26" s="44"/>
      <c r="CX26" s="153"/>
      <c r="CY26" s="33"/>
      <c r="CZ26" s="44"/>
      <c r="DA26" s="44"/>
      <c r="DB26" s="44"/>
      <c r="DC26" s="44"/>
      <c r="DD26" s="44"/>
      <c r="DE26" s="44"/>
      <c r="DF26" s="44"/>
      <c r="DG26" s="44"/>
      <c r="DH26" s="153"/>
      <c r="DI26" s="33"/>
      <c r="DJ26" s="44"/>
      <c r="DK26" s="44"/>
      <c r="DL26" s="44"/>
      <c r="DM26" s="44"/>
      <c r="DN26" s="44"/>
      <c r="DO26" s="44"/>
      <c r="DP26" s="44"/>
      <c r="DQ26" s="44"/>
      <c r="DR26" s="153"/>
      <c r="DS26" s="33"/>
      <c r="DT26" s="44"/>
      <c r="DU26" s="44"/>
      <c r="DV26" s="44"/>
      <c r="DW26" s="44"/>
      <c r="DX26" s="44"/>
      <c r="DY26" s="44"/>
      <c r="DZ26" s="44"/>
      <c r="EA26" s="44"/>
      <c r="EB26" s="153"/>
      <c r="EC26" s="33"/>
      <c r="ED26" s="44"/>
      <c r="EE26" s="44"/>
      <c r="EF26" s="44"/>
      <c r="EG26" s="44"/>
      <c r="EH26" s="44"/>
      <c r="EI26" s="44"/>
      <c r="EJ26" s="44"/>
      <c r="EK26" s="44"/>
      <c r="EL26" s="153"/>
      <c r="EM26" s="33"/>
      <c r="EN26" s="44"/>
      <c r="EO26" s="44"/>
      <c r="EP26" s="44"/>
      <c r="EQ26" s="44"/>
      <c r="ER26" s="44"/>
      <c r="ES26" s="44"/>
      <c r="ET26" s="44"/>
      <c r="EU26" s="44"/>
      <c r="EV26" s="153"/>
      <c r="EW26" s="663"/>
      <c r="EX26" s="297"/>
      <c r="EY26" s="298"/>
      <c r="EZ26" s="297"/>
      <c r="FA26" s="299"/>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row>
    <row r="27" spans="1:202" s="35" customFormat="1" ht="51">
      <c r="A27" s="224" t="s">
        <v>23</v>
      </c>
      <c r="B27" s="630" t="s">
        <v>780</v>
      </c>
      <c r="C27" s="33"/>
      <c r="D27" s="44"/>
      <c r="E27" s="44"/>
      <c r="F27" s="44"/>
      <c r="G27" s="44"/>
      <c r="H27" s="44"/>
      <c r="I27" s="44"/>
      <c r="J27" s="44"/>
      <c r="K27" s="44"/>
      <c r="L27" s="153"/>
      <c r="M27" s="33"/>
      <c r="N27" s="44"/>
      <c r="O27" s="44"/>
      <c r="P27" s="44"/>
      <c r="Q27" s="44"/>
      <c r="R27" s="44"/>
      <c r="S27" s="44"/>
      <c r="T27" s="44"/>
      <c r="U27" s="44"/>
      <c r="V27" s="153"/>
      <c r="W27" s="33"/>
      <c r="X27" s="44"/>
      <c r="Y27" s="44"/>
      <c r="Z27" s="44"/>
      <c r="AA27" s="44"/>
      <c r="AB27" s="44"/>
      <c r="AC27" s="44"/>
      <c r="AD27" s="44"/>
      <c r="AE27" s="44"/>
      <c r="AF27" s="153"/>
      <c r="AG27" s="33"/>
      <c r="AH27" s="44"/>
      <c r="AI27" s="44"/>
      <c r="AJ27" s="44"/>
      <c r="AK27" s="44"/>
      <c r="AL27" s="44"/>
      <c r="AM27" s="44"/>
      <c r="AN27" s="44"/>
      <c r="AO27" s="44"/>
      <c r="AP27" s="153"/>
      <c r="AQ27" s="33"/>
      <c r="AR27" s="44"/>
      <c r="AS27" s="44"/>
      <c r="AT27" s="44"/>
      <c r="AU27" s="44"/>
      <c r="AV27" s="44"/>
      <c r="AW27" s="44"/>
      <c r="AX27" s="44"/>
      <c r="AY27" s="44"/>
      <c r="AZ27" s="153"/>
      <c r="BA27" s="33"/>
      <c r="BB27" s="44"/>
      <c r="BC27" s="44"/>
      <c r="BD27" s="44"/>
      <c r="BE27" s="44"/>
      <c r="BF27" s="44"/>
      <c r="BG27" s="44"/>
      <c r="BH27" s="44"/>
      <c r="BI27" s="44"/>
      <c r="BJ27" s="153"/>
      <c r="BK27" s="33"/>
      <c r="BL27" s="44"/>
      <c r="BM27" s="44"/>
      <c r="BN27" s="44"/>
      <c r="BO27" s="44"/>
      <c r="BP27" s="44"/>
      <c r="BQ27" s="44"/>
      <c r="BR27" s="44"/>
      <c r="BS27" s="44"/>
      <c r="BT27" s="153"/>
      <c r="BU27" s="33"/>
      <c r="BV27" s="44"/>
      <c r="BW27" s="44"/>
      <c r="BX27" s="44"/>
      <c r="BY27" s="44"/>
      <c r="BZ27" s="44"/>
      <c r="CA27" s="44"/>
      <c r="CB27" s="44"/>
      <c r="CC27" s="44"/>
      <c r="CD27" s="153"/>
      <c r="CE27" s="33"/>
      <c r="CF27" s="44"/>
      <c r="CG27" s="44"/>
      <c r="CH27" s="44"/>
      <c r="CI27" s="44"/>
      <c r="CJ27" s="44"/>
      <c r="CK27" s="44"/>
      <c r="CL27" s="44"/>
      <c r="CM27" s="44"/>
      <c r="CN27" s="153"/>
      <c r="CO27" s="33"/>
      <c r="CP27" s="44"/>
      <c r="CQ27" s="44"/>
      <c r="CR27" s="44"/>
      <c r="CS27" s="44"/>
      <c r="CT27" s="44"/>
      <c r="CU27" s="44"/>
      <c r="CV27" s="44"/>
      <c r="CW27" s="44"/>
      <c r="CX27" s="153"/>
      <c r="CY27" s="33"/>
      <c r="CZ27" s="44"/>
      <c r="DA27" s="44"/>
      <c r="DB27" s="44"/>
      <c r="DC27" s="44"/>
      <c r="DD27" s="44"/>
      <c r="DE27" s="44"/>
      <c r="DF27" s="44"/>
      <c r="DG27" s="44"/>
      <c r="DH27" s="153"/>
      <c r="DI27" s="33"/>
      <c r="DJ27" s="44"/>
      <c r="DK27" s="44"/>
      <c r="DL27" s="44"/>
      <c r="DM27" s="44"/>
      <c r="DN27" s="44"/>
      <c r="DO27" s="44"/>
      <c r="DP27" s="44"/>
      <c r="DQ27" s="44"/>
      <c r="DR27" s="153"/>
      <c r="DS27" s="33"/>
      <c r="DT27" s="44"/>
      <c r="DU27" s="44"/>
      <c r="DV27" s="44"/>
      <c r="DW27" s="44"/>
      <c r="DX27" s="44"/>
      <c r="DY27" s="44"/>
      <c r="DZ27" s="44"/>
      <c r="EA27" s="44"/>
      <c r="EB27" s="153"/>
      <c r="EC27" s="33"/>
      <c r="ED27" s="44"/>
      <c r="EE27" s="44"/>
      <c r="EF27" s="44"/>
      <c r="EG27" s="44"/>
      <c r="EH27" s="44"/>
      <c r="EI27" s="44"/>
      <c r="EJ27" s="44"/>
      <c r="EK27" s="44"/>
      <c r="EL27" s="153"/>
      <c r="EM27" s="33"/>
      <c r="EN27" s="44"/>
      <c r="EO27" s="44"/>
      <c r="EP27" s="44"/>
      <c r="EQ27" s="44"/>
      <c r="ER27" s="44"/>
      <c r="ES27" s="44"/>
      <c r="ET27" s="44"/>
      <c r="EU27" s="44"/>
      <c r="EV27" s="153"/>
      <c r="EW27" s="647">
        <f>COUNTIF(C27:EV27,"=Met")</f>
        <v>0</v>
      </c>
      <c r="EX27" s="277">
        <f>IF(SUM(EW27,EY27)=0,0,EW27/SUM(EW27,EY27))</f>
        <v>0</v>
      </c>
      <c r="EY27" s="278">
        <f>COUNTIF(C27:EV27,"=Not Met")</f>
        <v>0</v>
      </c>
      <c r="EZ27" s="277">
        <f>IF(SUM(EW27,EY27)=0,0,EY27/SUM(EW27,EY27))</f>
        <v>0</v>
      </c>
      <c r="FA27" s="279">
        <f>COUNTIF(C27:EV27,"=N/A")</f>
        <v>0</v>
      </c>
    </row>
    <row r="28" spans="1:202" s="39" customFormat="1" ht="13.5" thickBot="1">
      <c r="A28" s="237" t="s">
        <v>24</v>
      </c>
      <c r="B28" s="135" t="s">
        <v>662</v>
      </c>
      <c r="C28" s="443"/>
      <c r="D28" s="137"/>
      <c r="E28" s="137"/>
      <c r="F28" s="137"/>
      <c r="G28" s="137"/>
      <c r="H28" s="137"/>
      <c r="I28" s="137"/>
      <c r="J28" s="137"/>
      <c r="K28" s="137"/>
      <c r="L28" s="217"/>
      <c r="M28" s="443"/>
      <c r="N28" s="137"/>
      <c r="O28" s="137"/>
      <c r="P28" s="137"/>
      <c r="Q28" s="137"/>
      <c r="R28" s="137"/>
      <c r="S28" s="137"/>
      <c r="T28" s="137"/>
      <c r="U28" s="137"/>
      <c r="V28" s="217"/>
      <c r="W28" s="443"/>
      <c r="X28" s="137"/>
      <c r="Y28" s="137"/>
      <c r="Z28" s="137"/>
      <c r="AA28" s="137"/>
      <c r="AB28" s="137"/>
      <c r="AC28" s="137"/>
      <c r="AD28" s="137"/>
      <c r="AE28" s="137"/>
      <c r="AF28" s="217"/>
      <c r="AG28" s="443"/>
      <c r="AH28" s="137"/>
      <c r="AI28" s="137"/>
      <c r="AJ28" s="137"/>
      <c r="AK28" s="137"/>
      <c r="AL28" s="137"/>
      <c r="AM28" s="137"/>
      <c r="AN28" s="137"/>
      <c r="AO28" s="137"/>
      <c r="AP28" s="217"/>
      <c r="AQ28" s="443"/>
      <c r="AR28" s="137"/>
      <c r="AS28" s="137"/>
      <c r="AT28" s="137"/>
      <c r="AU28" s="137"/>
      <c r="AV28" s="137"/>
      <c r="AW28" s="137"/>
      <c r="AX28" s="137"/>
      <c r="AY28" s="137"/>
      <c r="AZ28" s="217"/>
      <c r="BA28" s="443"/>
      <c r="BB28" s="137"/>
      <c r="BC28" s="137"/>
      <c r="BD28" s="137"/>
      <c r="BE28" s="137"/>
      <c r="BF28" s="137"/>
      <c r="BG28" s="137"/>
      <c r="BH28" s="137"/>
      <c r="BI28" s="137"/>
      <c r="BJ28" s="217"/>
      <c r="BK28" s="443"/>
      <c r="BL28" s="137"/>
      <c r="BM28" s="137"/>
      <c r="BN28" s="137"/>
      <c r="BO28" s="137"/>
      <c r="BP28" s="137"/>
      <c r="BQ28" s="137"/>
      <c r="BR28" s="137"/>
      <c r="BS28" s="137"/>
      <c r="BT28" s="217"/>
      <c r="BU28" s="443"/>
      <c r="BV28" s="137"/>
      <c r="BW28" s="137"/>
      <c r="BX28" s="137"/>
      <c r="BY28" s="137"/>
      <c r="BZ28" s="137"/>
      <c r="CA28" s="137"/>
      <c r="CB28" s="137"/>
      <c r="CC28" s="137"/>
      <c r="CD28" s="217"/>
      <c r="CE28" s="443"/>
      <c r="CF28" s="137"/>
      <c r="CG28" s="137"/>
      <c r="CH28" s="137"/>
      <c r="CI28" s="137"/>
      <c r="CJ28" s="137"/>
      <c r="CK28" s="137"/>
      <c r="CL28" s="137"/>
      <c r="CM28" s="137"/>
      <c r="CN28" s="217"/>
      <c r="CO28" s="443"/>
      <c r="CP28" s="137"/>
      <c r="CQ28" s="137"/>
      <c r="CR28" s="137"/>
      <c r="CS28" s="137"/>
      <c r="CT28" s="137"/>
      <c r="CU28" s="137"/>
      <c r="CV28" s="137"/>
      <c r="CW28" s="137"/>
      <c r="CX28" s="217"/>
      <c r="CY28" s="443"/>
      <c r="CZ28" s="137"/>
      <c r="DA28" s="137"/>
      <c r="DB28" s="137"/>
      <c r="DC28" s="137"/>
      <c r="DD28" s="137"/>
      <c r="DE28" s="137"/>
      <c r="DF28" s="137"/>
      <c r="DG28" s="137"/>
      <c r="DH28" s="217"/>
      <c r="DI28" s="443"/>
      <c r="DJ28" s="137"/>
      <c r="DK28" s="137"/>
      <c r="DL28" s="137"/>
      <c r="DM28" s="137"/>
      <c r="DN28" s="137"/>
      <c r="DO28" s="137"/>
      <c r="DP28" s="137"/>
      <c r="DQ28" s="137"/>
      <c r="DR28" s="217"/>
      <c r="DS28" s="443"/>
      <c r="DT28" s="137"/>
      <c r="DU28" s="137"/>
      <c r="DV28" s="137"/>
      <c r="DW28" s="137"/>
      <c r="DX28" s="137"/>
      <c r="DY28" s="137"/>
      <c r="DZ28" s="137"/>
      <c r="EA28" s="137"/>
      <c r="EB28" s="217"/>
      <c r="EC28" s="443"/>
      <c r="ED28" s="137"/>
      <c r="EE28" s="137"/>
      <c r="EF28" s="137"/>
      <c r="EG28" s="137"/>
      <c r="EH28" s="137"/>
      <c r="EI28" s="137"/>
      <c r="EJ28" s="137"/>
      <c r="EK28" s="137"/>
      <c r="EL28" s="217"/>
      <c r="EM28" s="443"/>
      <c r="EN28" s="137"/>
      <c r="EO28" s="137"/>
      <c r="EP28" s="137"/>
      <c r="EQ28" s="137"/>
      <c r="ER28" s="137"/>
      <c r="ES28" s="137"/>
      <c r="ET28" s="137"/>
      <c r="EU28" s="137"/>
      <c r="EV28" s="217"/>
      <c r="EW28" s="648">
        <f>COUNTIF(C28:EV28,"=Met")</f>
        <v>0</v>
      </c>
      <c r="EX28" s="287">
        <f>IF(SUM(EW28,EY28)=0,0,EW28/SUM(EW28,EY28))</f>
        <v>0</v>
      </c>
      <c r="EY28" s="288">
        <f>COUNTIF(C28:EV28,"=Not Met")</f>
        <v>0</v>
      </c>
      <c r="EZ28" s="287">
        <f>IF(SUM(EW28,EY28)=0,0,EY28/SUM(EW28,EY28))</f>
        <v>0</v>
      </c>
      <c r="FA28" s="292">
        <f>COUNTIF(C28:EV28,"=N/A")</f>
        <v>0</v>
      </c>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10" customFormat="1" ht="13.9" customHeight="1" thickBot="1">
      <c r="A29" s="127"/>
      <c r="B29" s="45" t="s">
        <v>32</v>
      </c>
      <c r="C29" s="80"/>
      <c r="D29" s="133"/>
      <c r="E29" s="130"/>
      <c r="F29" s="130"/>
      <c r="G29" s="130"/>
      <c r="H29" s="130"/>
      <c r="I29" s="130"/>
      <c r="J29" s="130"/>
      <c r="K29" s="130"/>
      <c r="L29" s="132"/>
      <c r="M29" s="80"/>
      <c r="N29" s="133"/>
      <c r="O29" s="130"/>
      <c r="P29" s="130"/>
      <c r="Q29" s="130"/>
      <c r="R29" s="130"/>
      <c r="S29" s="130"/>
      <c r="T29" s="130"/>
      <c r="U29" s="130"/>
      <c r="V29" s="132"/>
      <c r="W29" s="80"/>
      <c r="X29" s="133"/>
      <c r="Y29" s="130"/>
      <c r="Z29" s="130"/>
      <c r="AA29" s="130"/>
      <c r="AB29" s="130"/>
      <c r="AC29" s="130"/>
      <c r="AD29" s="130"/>
      <c r="AE29" s="130"/>
      <c r="AF29" s="132"/>
      <c r="AG29" s="80"/>
      <c r="AH29" s="133"/>
      <c r="AI29" s="130"/>
      <c r="AJ29" s="130"/>
      <c r="AK29" s="130"/>
      <c r="AL29" s="130"/>
      <c r="AM29" s="130"/>
      <c r="AN29" s="130"/>
      <c r="AO29" s="130"/>
      <c r="AP29" s="132"/>
      <c r="AQ29" s="80"/>
      <c r="AR29" s="133"/>
      <c r="AS29" s="130"/>
      <c r="AT29" s="130"/>
      <c r="AU29" s="130"/>
      <c r="AV29" s="130"/>
      <c r="AW29" s="130"/>
      <c r="AX29" s="130"/>
      <c r="AY29" s="130"/>
      <c r="AZ29" s="132"/>
      <c r="BA29" s="80"/>
      <c r="BB29" s="133"/>
      <c r="BC29" s="130"/>
      <c r="BD29" s="130"/>
      <c r="BE29" s="130"/>
      <c r="BF29" s="130"/>
      <c r="BG29" s="130"/>
      <c r="BH29" s="130"/>
      <c r="BI29" s="130"/>
      <c r="BJ29" s="132"/>
      <c r="BK29" s="80"/>
      <c r="BL29" s="133"/>
      <c r="BM29" s="130"/>
      <c r="BN29" s="130"/>
      <c r="BO29" s="130"/>
      <c r="BP29" s="130"/>
      <c r="BQ29" s="130"/>
      <c r="BR29" s="130"/>
      <c r="BS29" s="130"/>
      <c r="BT29" s="132"/>
      <c r="BU29" s="80"/>
      <c r="BV29" s="133"/>
      <c r="BW29" s="130"/>
      <c r="BX29" s="130"/>
      <c r="BY29" s="130"/>
      <c r="BZ29" s="130"/>
      <c r="CA29" s="130"/>
      <c r="CB29" s="130"/>
      <c r="CC29" s="130"/>
      <c r="CD29" s="132"/>
      <c r="CE29" s="80"/>
      <c r="CF29" s="133"/>
      <c r="CG29" s="130"/>
      <c r="CH29" s="130"/>
      <c r="CI29" s="130"/>
      <c r="CJ29" s="130"/>
      <c r="CK29" s="130"/>
      <c r="CL29" s="130"/>
      <c r="CM29" s="130"/>
      <c r="CN29" s="132"/>
      <c r="CO29" s="80"/>
      <c r="CP29" s="133"/>
      <c r="CQ29" s="130"/>
      <c r="CR29" s="130"/>
      <c r="CS29" s="130"/>
      <c r="CT29" s="130"/>
      <c r="CU29" s="130"/>
      <c r="CV29" s="130"/>
      <c r="CW29" s="130"/>
      <c r="CX29" s="132"/>
      <c r="CY29" s="80"/>
      <c r="CZ29" s="133"/>
      <c r="DA29" s="130"/>
      <c r="DB29" s="130"/>
      <c r="DC29" s="130"/>
      <c r="DD29" s="130"/>
      <c r="DE29" s="130"/>
      <c r="DF29" s="130"/>
      <c r="DG29" s="130"/>
      <c r="DH29" s="132"/>
      <c r="DI29" s="80"/>
      <c r="DJ29" s="133"/>
      <c r="DK29" s="130"/>
      <c r="DL29" s="130"/>
      <c r="DM29" s="130"/>
      <c r="DN29" s="130"/>
      <c r="DO29" s="130"/>
      <c r="DP29" s="130"/>
      <c r="DQ29" s="130"/>
      <c r="DR29" s="132"/>
      <c r="DS29" s="80"/>
      <c r="DT29" s="133"/>
      <c r="DU29" s="130"/>
      <c r="DV29" s="130"/>
      <c r="DW29" s="130"/>
      <c r="DX29" s="130"/>
      <c r="DY29" s="130"/>
      <c r="DZ29" s="130"/>
      <c r="EA29" s="130"/>
      <c r="EB29" s="132"/>
      <c r="EC29" s="80"/>
      <c r="ED29" s="133"/>
      <c r="EE29" s="130"/>
      <c r="EF29" s="130"/>
      <c r="EG29" s="130"/>
      <c r="EH29" s="130"/>
      <c r="EI29" s="130"/>
      <c r="EJ29" s="130"/>
      <c r="EK29" s="130"/>
      <c r="EL29" s="132"/>
      <c r="EM29" s="80"/>
      <c r="EN29" s="133"/>
      <c r="EO29" s="130"/>
      <c r="EP29" s="130"/>
      <c r="EQ29" s="130"/>
      <c r="ER29" s="130"/>
      <c r="ES29" s="130"/>
      <c r="ET29" s="130"/>
      <c r="EU29" s="130"/>
      <c r="EV29" s="132"/>
      <c r="EW29" s="46"/>
      <c r="EX29" s="46"/>
      <c r="EY29" s="46"/>
      <c r="EZ29" s="46"/>
      <c r="FA29" s="46"/>
    </row>
    <row r="30" spans="1:202" s="10" customFormat="1" ht="13.9" customHeight="1" thickBot="1">
      <c r="A30" s="127"/>
      <c r="B30" s="45"/>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6"/>
      <c r="EX30" s="46"/>
      <c r="EY30" s="46"/>
      <c r="EZ30" s="46"/>
      <c r="FA30" s="46"/>
    </row>
    <row r="31" spans="1:202" s="10" customFormat="1" ht="13.9" customHeight="1">
      <c r="A31" s="127"/>
      <c r="B31" s="48" t="s">
        <v>33</v>
      </c>
      <c r="C31" s="49">
        <f t="shared" ref="C31:AH31" si="5">COUNTIF(C14:C28,"=Met")</f>
        <v>0</v>
      </c>
      <c r="D31" s="50">
        <f t="shared" si="5"/>
        <v>0</v>
      </c>
      <c r="E31" s="50">
        <f t="shared" si="5"/>
        <v>0</v>
      </c>
      <c r="F31" s="50">
        <f t="shared" si="5"/>
        <v>0</v>
      </c>
      <c r="G31" s="50">
        <f t="shared" si="5"/>
        <v>0</v>
      </c>
      <c r="H31" s="50">
        <f t="shared" si="5"/>
        <v>0</v>
      </c>
      <c r="I31" s="50">
        <f t="shared" si="5"/>
        <v>0</v>
      </c>
      <c r="J31" s="50">
        <f t="shared" si="5"/>
        <v>0</v>
      </c>
      <c r="K31" s="50">
        <f t="shared" si="5"/>
        <v>0</v>
      </c>
      <c r="L31" s="307">
        <f t="shared" si="5"/>
        <v>0</v>
      </c>
      <c r="M31" s="49">
        <f t="shared" si="5"/>
        <v>0</v>
      </c>
      <c r="N31" s="50">
        <f t="shared" si="5"/>
        <v>0</v>
      </c>
      <c r="O31" s="50">
        <f t="shared" si="5"/>
        <v>0</v>
      </c>
      <c r="P31" s="50">
        <f t="shared" si="5"/>
        <v>0</v>
      </c>
      <c r="Q31" s="50">
        <f t="shared" si="5"/>
        <v>0</v>
      </c>
      <c r="R31" s="50">
        <f t="shared" si="5"/>
        <v>0</v>
      </c>
      <c r="S31" s="50">
        <f t="shared" si="5"/>
        <v>0</v>
      </c>
      <c r="T31" s="50">
        <f t="shared" si="5"/>
        <v>0</v>
      </c>
      <c r="U31" s="50">
        <f t="shared" si="5"/>
        <v>0</v>
      </c>
      <c r="V31" s="307">
        <f t="shared" si="5"/>
        <v>0</v>
      </c>
      <c r="W31" s="49">
        <f t="shared" si="5"/>
        <v>0</v>
      </c>
      <c r="X31" s="50">
        <f t="shared" si="5"/>
        <v>0</v>
      </c>
      <c r="Y31" s="50">
        <f t="shared" si="5"/>
        <v>0</v>
      </c>
      <c r="Z31" s="50">
        <f t="shared" si="5"/>
        <v>0</v>
      </c>
      <c r="AA31" s="50">
        <f t="shared" si="5"/>
        <v>0</v>
      </c>
      <c r="AB31" s="50">
        <f t="shared" si="5"/>
        <v>0</v>
      </c>
      <c r="AC31" s="50">
        <f t="shared" si="5"/>
        <v>0</v>
      </c>
      <c r="AD31" s="50">
        <f t="shared" si="5"/>
        <v>0</v>
      </c>
      <c r="AE31" s="50">
        <f t="shared" si="5"/>
        <v>0</v>
      </c>
      <c r="AF31" s="111">
        <f t="shared" si="5"/>
        <v>0</v>
      </c>
      <c r="AG31" s="49">
        <f t="shared" si="5"/>
        <v>0</v>
      </c>
      <c r="AH31" s="50">
        <f t="shared" si="5"/>
        <v>0</v>
      </c>
      <c r="AI31" s="50">
        <f t="shared" ref="AI31:BN31" si="6">COUNTIF(AI14:AI28,"=Met")</f>
        <v>0</v>
      </c>
      <c r="AJ31" s="50">
        <f t="shared" si="6"/>
        <v>0</v>
      </c>
      <c r="AK31" s="50">
        <f t="shared" si="6"/>
        <v>0</v>
      </c>
      <c r="AL31" s="50">
        <f t="shared" si="6"/>
        <v>0</v>
      </c>
      <c r="AM31" s="50">
        <f t="shared" si="6"/>
        <v>0</v>
      </c>
      <c r="AN31" s="50">
        <f t="shared" si="6"/>
        <v>0</v>
      </c>
      <c r="AO31" s="50">
        <f t="shared" si="6"/>
        <v>0</v>
      </c>
      <c r="AP31" s="307">
        <f t="shared" si="6"/>
        <v>0</v>
      </c>
      <c r="AQ31" s="49">
        <f t="shared" si="6"/>
        <v>0</v>
      </c>
      <c r="AR31" s="50">
        <f t="shared" si="6"/>
        <v>0</v>
      </c>
      <c r="AS31" s="50">
        <f t="shared" si="6"/>
        <v>0</v>
      </c>
      <c r="AT31" s="50">
        <f t="shared" si="6"/>
        <v>0</v>
      </c>
      <c r="AU31" s="50">
        <f t="shared" si="6"/>
        <v>0</v>
      </c>
      <c r="AV31" s="50">
        <f t="shared" si="6"/>
        <v>0</v>
      </c>
      <c r="AW31" s="50">
        <f t="shared" si="6"/>
        <v>0</v>
      </c>
      <c r="AX31" s="50">
        <f t="shared" si="6"/>
        <v>0</v>
      </c>
      <c r="AY31" s="50">
        <f t="shared" si="6"/>
        <v>0</v>
      </c>
      <c r="AZ31" s="307">
        <f t="shared" si="6"/>
        <v>0</v>
      </c>
      <c r="BA31" s="49">
        <f t="shared" si="6"/>
        <v>0</v>
      </c>
      <c r="BB31" s="50">
        <f t="shared" si="6"/>
        <v>0</v>
      </c>
      <c r="BC31" s="50">
        <f t="shared" si="6"/>
        <v>0</v>
      </c>
      <c r="BD31" s="50">
        <f t="shared" si="6"/>
        <v>0</v>
      </c>
      <c r="BE31" s="50">
        <f t="shared" si="6"/>
        <v>0</v>
      </c>
      <c r="BF31" s="50">
        <f t="shared" si="6"/>
        <v>0</v>
      </c>
      <c r="BG31" s="50">
        <f t="shared" si="6"/>
        <v>0</v>
      </c>
      <c r="BH31" s="50">
        <f t="shared" si="6"/>
        <v>0</v>
      </c>
      <c r="BI31" s="50">
        <f t="shared" si="6"/>
        <v>0</v>
      </c>
      <c r="BJ31" s="307">
        <f t="shared" si="6"/>
        <v>0</v>
      </c>
      <c r="BK31" s="49">
        <f t="shared" si="6"/>
        <v>0</v>
      </c>
      <c r="BL31" s="50">
        <f t="shared" si="6"/>
        <v>0</v>
      </c>
      <c r="BM31" s="50">
        <f t="shared" si="6"/>
        <v>0</v>
      </c>
      <c r="BN31" s="50">
        <f t="shared" si="6"/>
        <v>0</v>
      </c>
      <c r="BO31" s="50">
        <f t="shared" ref="BO31:CT31" si="7">COUNTIF(BO14:BO28,"=Met")</f>
        <v>0</v>
      </c>
      <c r="BP31" s="50">
        <f t="shared" si="7"/>
        <v>0</v>
      </c>
      <c r="BQ31" s="50">
        <f t="shared" si="7"/>
        <v>0</v>
      </c>
      <c r="BR31" s="50">
        <f t="shared" si="7"/>
        <v>0</v>
      </c>
      <c r="BS31" s="50">
        <f t="shared" si="7"/>
        <v>0</v>
      </c>
      <c r="BT31" s="307">
        <f t="shared" si="7"/>
        <v>0</v>
      </c>
      <c r="BU31" s="49">
        <f t="shared" si="7"/>
        <v>0</v>
      </c>
      <c r="BV31" s="50">
        <f t="shared" si="7"/>
        <v>0</v>
      </c>
      <c r="BW31" s="50">
        <f t="shared" si="7"/>
        <v>0</v>
      </c>
      <c r="BX31" s="50">
        <f t="shared" si="7"/>
        <v>0</v>
      </c>
      <c r="BY31" s="50">
        <f t="shared" si="7"/>
        <v>0</v>
      </c>
      <c r="BZ31" s="50">
        <f t="shared" si="7"/>
        <v>0</v>
      </c>
      <c r="CA31" s="50">
        <f t="shared" si="7"/>
        <v>0</v>
      </c>
      <c r="CB31" s="50">
        <f t="shared" si="7"/>
        <v>0</v>
      </c>
      <c r="CC31" s="50">
        <f t="shared" si="7"/>
        <v>0</v>
      </c>
      <c r="CD31" s="307">
        <f t="shared" si="7"/>
        <v>0</v>
      </c>
      <c r="CE31" s="49">
        <f t="shared" si="7"/>
        <v>0</v>
      </c>
      <c r="CF31" s="50">
        <f t="shared" si="7"/>
        <v>0</v>
      </c>
      <c r="CG31" s="50">
        <f t="shared" si="7"/>
        <v>0</v>
      </c>
      <c r="CH31" s="50">
        <f t="shared" si="7"/>
        <v>0</v>
      </c>
      <c r="CI31" s="50">
        <f t="shared" si="7"/>
        <v>0</v>
      </c>
      <c r="CJ31" s="50">
        <f t="shared" si="7"/>
        <v>0</v>
      </c>
      <c r="CK31" s="50">
        <f t="shared" si="7"/>
        <v>0</v>
      </c>
      <c r="CL31" s="50">
        <f t="shared" si="7"/>
        <v>0</v>
      </c>
      <c r="CM31" s="50">
        <f t="shared" si="7"/>
        <v>0</v>
      </c>
      <c r="CN31" s="307">
        <f t="shared" si="7"/>
        <v>0</v>
      </c>
      <c r="CO31" s="49">
        <f t="shared" si="7"/>
        <v>0</v>
      </c>
      <c r="CP31" s="50">
        <f t="shared" si="7"/>
        <v>0</v>
      </c>
      <c r="CQ31" s="50">
        <f t="shared" si="7"/>
        <v>0</v>
      </c>
      <c r="CR31" s="50">
        <f t="shared" si="7"/>
        <v>0</v>
      </c>
      <c r="CS31" s="50">
        <f t="shared" si="7"/>
        <v>0</v>
      </c>
      <c r="CT31" s="50">
        <f t="shared" si="7"/>
        <v>0</v>
      </c>
      <c r="CU31" s="50">
        <f t="shared" ref="CU31:DZ31" si="8">COUNTIF(CU14:CU28,"=Met")</f>
        <v>0</v>
      </c>
      <c r="CV31" s="50">
        <f t="shared" si="8"/>
        <v>0</v>
      </c>
      <c r="CW31" s="50">
        <f t="shared" si="8"/>
        <v>0</v>
      </c>
      <c r="CX31" s="307">
        <f t="shared" si="8"/>
        <v>0</v>
      </c>
      <c r="CY31" s="49">
        <f t="shared" si="8"/>
        <v>0</v>
      </c>
      <c r="CZ31" s="50">
        <f t="shared" si="8"/>
        <v>0</v>
      </c>
      <c r="DA31" s="50">
        <f t="shared" si="8"/>
        <v>0</v>
      </c>
      <c r="DB31" s="50">
        <f t="shared" si="8"/>
        <v>0</v>
      </c>
      <c r="DC31" s="50">
        <f t="shared" si="8"/>
        <v>0</v>
      </c>
      <c r="DD31" s="50">
        <f t="shared" si="8"/>
        <v>0</v>
      </c>
      <c r="DE31" s="50">
        <f t="shared" si="8"/>
        <v>0</v>
      </c>
      <c r="DF31" s="50">
        <f t="shared" si="8"/>
        <v>0</v>
      </c>
      <c r="DG31" s="50">
        <f t="shared" si="8"/>
        <v>0</v>
      </c>
      <c r="DH31" s="111">
        <f t="shared" si="8"/>
        <v>0</v>
      </c>
      <c r="DI31" s="49">
        <f t="shared" si="8"/>
        <v>0</v>
      </c>
      <c r="DJ31" s="50">
        <f t="shared" si="8"/>
        <v>0</v>
      </c>
      <c r="DK31" s="50">
        <f t="shared" si="8"/>
        <v>0</v>
      </c>
      <c r="DL31" s="50">
        <f t="shared" si="8"/>
        <v>0</v>
      </c>
      <c r="DM31" s="50">
        <f t="shared" si="8"/>
        <v>0</v>
      </c>
      <c r="DN31" s="50">
        <f t="shared" si="8"/>
        <v>0</v>
      </c>
      <c r="DO31" s="50">
        <f t="shared" si="8"/>
        <v>0</v>
      </c>
      <c r="DP31" s="50">
        <f t="shared" si="8"/>
        <v>0</v>
      </c>
      <c r="DQ31" s="50">
        <f t="shared" si="8"/>
        <v>0</v>
      </c>
      <c r="DR31" s="111">
        <f t="shared" si="8"/>
        <v>0</v>
      </c>
      <c r="DS31" s="49">
        <f t="shared" si="8"/>
        <v>0</v>
      </c>
      <c r="DT31" s="50">
        <f t="shared" si="8"/>
        <v>0</v>
      </c>
      <c r="DU31" s="50">
        <f t="shared" si="8"/>
        <v>0</v>
      </c>
      <c r="DV31" s="50">
        <f t="shared" si="8"/>
        <v>0</v>
      </c>
      <c r="DW31" s="50">
        <f t="shared" si="8"/>
        <v>0</v>
      </c>
      <c r="DX31" s="50">
        <f t="shared" si="8"/>
        <v>0</v>
      </c>
      <c r="DY31" s="50">
        <f t="shared" si="8"/>
        <v>0</v>
      </c>
      <c r="DZ31" s="50">
        <f t="shared" si="8"/>
        <v>0</v>
      </c>
      <c r="EA31" s="50">
        <f t="shared" ref="EA31:EV31" si="9">COUNTIF(EA14:EA28,"=Met")</f>
        <v>0</v>
      </c>
      <c r="EB31" s="111">
        <f t="shared" si="9"/>
        <v>0</v>
      </c>
      <c r="EC31" s="49">
        <f t="shared" si="9"/>
        <v>0</v>
      </c>
      <c r="ED31" s="50">
        <f t="shared" si="9"/>
        <v>0</v>
      </c>
      <c r="EE31" s="50">
        <f t="shared" si="9"/>
        <v>0</v>
      </c>
      <c r="EF31" s="50">
        <f t="shared" si="9"/>
        <v>0</v>
      </c>
      <c r="EG31" s="50">
        <f t="shared" si="9"/>
        <v>0</v>
      </c>
      <c r="EH31" s="50">
        <f t="shared" si="9"/>
        <v>0</v>
      </c>
      <c r="EI31" s="50">
        <f t="shared" si="9"/>
        <v>0</v>
      </c>
      <c r="EJ31" s="50">
        <f t="shared" si="9"/>
        <v>0</v>
      </c>
      <c r="EK31" s="50">
        <f t="shared" si="9"/>
        <v>0</v>
      </c>
      <c r="EL31" s="111">
        <f t="shared" si="9"/>
        <v>0</v>
      </c>
      <c r="EM31" s="49">
        <f t="shared" si="9"/>
        <v>0</v>
      </c>
      <c r="EN31" s="50">
        <f t="shared" si="9"/>
        <v>0</v>
      </c>
      <c r="EO31" s="50">
        <f t="shared" si="9"/>
        <v>0</v>
      </c>
      <c r="EP31" s="50">
        <f t="shared" si="9"/>
        <v>0</v>
      </c>
      <c r="EQ31" s="50">
        <f t="shared" si="9"/>
        <v>0</v>
      </c>
      <c r="ER31" s="50">
        <f t="shared" si="9"/>
        <v>0</v>
      </c>
      <c r="ES31" s="50">
        <f t="shared" si="9"/>
        <v>0</v>
      </c>
      <c r="ET31" s="50">
        <f t="shared" si="9"/>
        <v>0</v>
      </c>
      <c r="EU31" s="50">
        <f t="shared" si="9"/>
        <v>0</v>
      </c>
      <c r="EV31" s="111">
        <f t="shared" si="9"/>
        <v>0</v>
      </c>
      <c r="EW31" s="51"/>
      <c r="EX31" s="52"/>
      <c r="EY31" s="52"/>
      <c r="EZ31" s="52"/>
      <c r="FA31" s="52"/>
    </row>
    <row r="32" spans="1:202" s="10" customFormat="1" ht="13.9" customHeight="1">
      <c r="A32" s="127"/>
      <c r="B32" s="48" t="s">
        <v>34</v>
      </c>
      <c r="C32" s="53">
        <f t="shared" ref="C32:L32" si="10">IF(SUM(C31,C33)=0,0,C31/SUM(C31,C33))</f>
        <v>0</v>
      </c>
      <c r="D32" s="54">
        <f t="shared" si="10"/>
        <v>0</v>
      </c>
      <c r="E32" s="54">
        <f t="shared" si="10"/>
        <v>0</v>
      </c>
      <c r="F32" s="54">
        <f t="shared" si="10"/>
        <v>0</v>
      </c>
      <c r="G32" s="54">
        <f t="shared" si="10"/>
        <v>0</v>
      </c>
      <c r="H32" s="54">
        <f t="shared" si="10"/>
        <v>0</v>
      </c>
      <c r="I32" s="54">
        <f t="shared" si="10"/>
        <v>0</v>
      </c>
      <c r="J32" s="54">
        <f t="shared" si="10"/>
        <v>0</v>
      </c>
      <c r="K32" s="54">
        <f t="shared" si="10"/>
        <v>0</v>
      </c>
      <c r="L32" s="308">
        <f t="shared" si="10"/>
        <v>0</v>
      </c>
      <c r="M32" s="53">
        <f t="shared" ref="M32:BJ32" si="11">IF(SUM(M31,M33)=0,0,M31/SUM(M31,M33))</f>
        <v>0</v>
      </c>
      <c r="N32" s="54">
        <f t="shared" si="11"/>
        <v>0</v>
      </c>
      <c r="O32" s="54">
        <f t="shared" si="11"/>
        <v>0</v>
      </c>
      <c r="P32" s="54">
        <f t="shared" si="11"/>
        <v>0</v>
      </c>
      <c r="Q32" s="54">
        <f t="shared" si="11"/>
        <v>0</v>
      </c>
      <c r="R32" s="54">
        <f t="shared" si="11"/>
        <v>0</v>
      </c>
      <c r="S32" s="54">
        <f t="shared" si="11"/>
        <v>0</v>
      </c>
      <c r="T32" s="54">
        <f t="shared" si="11"/>
        <v>0</v>
      </c>
      <c r="U32" s="54">
        <f t="shared" si="11"/>
        <v>0</v>
      </c>
      <c r="V32" s="308">
        <f t="shared" si="11"/>
        <v>0</v>
      </c>
      <c r="W32" s="53">
        <f t="shared" si="11"/>
        <v>0</v>
      </c>
      <c r="X32" s="54">
        <f t="shared" si="11"/>
        <v>0</v>
      </c>
      <c r="Y32" s="54">
        <f t="shared" si="11"/>
        <v>0</v>
      </c>
      <c r="Z32" s="54">
        <f t="shared" si="11"/>
        <v>0</v>
      </c>
      <c r="AA32" s="54">
        <f t="shared" si="11"/>
        <v>0</v>
      </c>
      <c r="AB32" s="54">
        <f t="shared" si="11"/>
        <v>0</v>
      </c>
      <c r="AC32" s="54">
        <f t="shared" si="11"/>
        <v>0</v>
      </c>
      <c r="AD32" s="54">
        <f t="shared" si="11"/>
        <v>0</v>
      </c>
      <c r="AE32" s="54">
        <f t="shared" si="11"/>
        <v>0</v>
      </c>
      <c r="AF32" s="112">
        <f t="shared" si="11"/>
        <v>0</v>
      </c>
      <c r="AG32" s="53">
        <f t="shared" si="11"/>
        <v>0</v>
      </c>
      <c r="AH32" s="54">
        <f t="shared" si="11"/>
        <v>0</v>
      </c>
      <c r="AI32" s="54">
        <f t="shared" si="11"/>
        <v>0</v>
      </c>
      <c r="AJ32" s="54">
        <f t="shared" si="11"/>
        <v>0</v>
      </c>
      <c r="AK32" s="54">
        <f t="shared" si="11"/>
        <v>0</v>
      </c>
      <c r="AL32" s="54">
        <f t="shared" si="11"/>
        <v>0</v>
      </c>
      <c r="AM32" s="54">
        <f t="shared" si="11"/>
        <v>0</v>
      </c>
      <c r="AN32" s="54">
        <f t="shared" si="11"/>
        <v>0</v>
      </c>
      <c r="AO32" s="54">
        <f t="shared" si="11"/>
        <v>0</v>
      </c>
      <c r="AP32" s="308">
        <f t="shared" si="11"/>
        <v>0</v>
      </c>
      <c r="AQ32" s="53">
        <f t="shared" si="11"/>
        <v>0</v>
      </c>
      <c r="AR32" s="54">
        <f t="shared" si="11"/>
        <v>0</v>
      </c>
      <c r="AS32" s="54">
        <f t="shared" si="11"/>
        <v>0</v>
      </c>
      <c r="AT32" s="54">
        <f t="shared" si="11"/>
        <v>0</v>
      </c>
      <c r="AU32" s="54">
        <f t="shared" si="11"/>
        <v>0</v>
      </c>
      <c r="AV32" s="54">
        <f t="shared" si="11"/>
        <v>0</v>
      </c>
      <c r="AW32" s="54">
        <f t="shared" si="11"/>
        <v>0</v>
      </c>
      <c r="AX32" s="54">
        <f t="shared" si="11"/>
        <v>0</v>
      </c>
      <c r="AY32" s="54">
        <f t="shared" si="11"/>
        <v>0</v>
      </c>
      <c r="AZ32" s="308">
        <f t="shared" si="11"/>
        <v>0</v>
      </c>
      <c r="BA32" s="53">
        <f t="shared" si="11"/>
        <v>0</v>
      </c>
      <c r="BB32" s="54">
        <f t="shared" si="11"/>
        <v>0</v>
      </c>
      <c r="BC32" s="54">
        <f t="shared" si="11"/>
        <v>0</v>
      </c>
      <c r="BD32" s="54">
        <f t="shared" si="11"/>
        <v>0</v>
      </c>
      <c r="BE32" s="54">
        <f t="shared" si="11"/>
        <v>0</v>
      </c>
      <c r="BF32" s="54">
        <f t="shared" si="11"/>
        <v>0</v>
      </c>
      <c r="BG32" s="54">
        <f t="shared" si="11"/>
        <v>0</v>
      </c>
      <c r="BH32" s="54">
        <f t="shared" si="11"/>
        <v>0</v>
      </c>
      <c r="BI32" s="54">
        <f t="shared" si="11"/>
        <v>0</v>
      </c>
      <c r="BJ32" s="308">
        <f t="shared" si="11"/>
        <v>0</v>
      </c>
      <c r="BK32" s="53">
        <f t="shared" ref="BK32:DV32" si="12">IF(SUM(BK31,BK33)=0,0,BK31/SUM(BK31,BK33))</f>
        <v>0</v>
      </c>
      <c r="BL32" s="54">
        <f t="shared" si="12"/>
        <v>0</v>
      </c>
      <c r="BM32" s="54">
        <f t="shared" si="12"/>
        <v>0</v>
      </c>
      <c r="BN32" s="54">
        <f t="shared" si="12"/>
        <v>0</v>
      </c>
      <c r="BO32" s="54">
        <f t="shared" si="12"/>
        <v>0</v>
      </c>
      <c r="BP32" s="54">
        <f t="shared" si="12"/>
        <v>0</v>
      </c>
      <c r="BQ32" s="54">
        <f t="shared" si="12"/>
        <v>0</v>
      </c>
      <c r="BR32" s="54">
        <f t="shared" si="12"/>
        <v>0</v>
      </c>
      <c r="BS32" s="54">
        <f t="shared" si="12"/>
        <v>0</v>
      </c>
      <c r="BT32" s="308">
        <f t="shared" si="12"/>
        <v>0</v>
      </c>
      <c r="BU32" s="53">
        <f t="shared" si="12"/>
        <v>0</v>
      </c>
      <c r="BV32" s="54">
        <f t="shared" si="12"/>
        <v>0</v>
      </c>
      <c r="BW32" s="54">
        <f t="shared" si="12"/>
        <v>0</v>
      </c>
      <c r="BX32" s="54">
        <f t="shared" si="12"/>
        <v>0</v>
      </c>
      <c r="BY32" s="54">
        <f t="shared" si="12"/>
        <v>0</v>
      </c>
      <c r="BZ32" s="54">
        <f t="shared" si="12"/>
        <v>0</v>
      </c>
      <c r="CA32" s="54">
        <f t="shared" si="12"/>
        <v>0</v>
      </c>
      <c r="CB32" s="54">
        <f t="shared" si="12"/>
        <v>0</v>
      </c>
      <c r="CC32" s="54">
        <f t="shared" si="12"/>
        <v>0</v>
      </c>
      <c r="CD32" s="308">
        <f t="shared" si="12"/>
        <v>0</v>
      </c>
      <c r="CE32" s="53">
        <f t="shared" si="12"/>
        <v>0</v>
      </c>
      <c r="CF32" s="54">
        <f t="shared" si="12"/>
        <v>0</v>
      </c>
      <c r="CG32" s="54">
        <f t="shared" si="12"/>
        <v>0</v>
      </c>
      <c r="CH32" s="54">
        <f t="shared" si="12"/>
        <v>0</v>
      </c>
      <c r="CI32" s="54">
        <f t="shared" si="12"/>
        <v>0</v>
      </c>
      <c r="CJ32" s="54">
        <f t="shared" si="12"/>
        <v>0</v>
      </c>
      <c r="CK32" s="54">
        <f t="shared" si="12"/>
        <v>0</v>
      </c>
      <c r="CL32" s="54">
        <f t="shared" si="12"/>
        <v>0</v>
      </c>
      <c r="CM32" s="54">
        <f t="shared" si="12"/>
        <v>0</v>
      </c>
      <c r="CN32" s="308">
        <f t="shared" si="12"/>
        <v>0</v>
      </c>
      <c r="CO32" s="53">
        <f t="shared" si="12"/>
        <v>0</v>
      </c>
      <c r="CP32" s="54">
        <f t="shared" si="12"/>
        <v>0</v>
      </c>
      <c r="CQ32" s="54">
        <f t="shared" si="12"/>
        <v>0</v>
      </c>
      <c r="CR32" s="54">
        <f t="shared" si="12"/>
        <v>0</v>
      </c>
      <c r="CS32" s="54">
        <f t="shared" si="12"/>
        <v>0</v>
      </c>
      <c r="CT32" s="54">
        <f t="shared" si="12"/>
        <v>0</v>
      </c>
      <c r="CU32" s="54">
        <f t="shared" si="12"/>
        <v>0</v>
      </c>
      <c r="CV32" s="54">
        <f t="shared" si="12"/>
        <v>0</v>
      </c>
      <c r="CW32" s="54">
        <f t="shared" si="12"/>
        <v>0</v>
      </c>
      <c r="CX32" s="308">
        <f t="shared" si="12"/>
        <v>0</v>
      </c>
      <c r="CY32" s="53">
        <f t="shared" si="12"/>
        <v>0</v>
      </c>
      <c r="CZ32" s="54">
        <f t="shared" si="12"/>
        <v>0</v>
      </c>
      <c r="DA32" s="54">
        <f t="shared" si="12"/>
        <v>0</v>
      </c>
      <c r="DB32" s="54">
        <f t="shared" si="12"/>
        <v>0</v>
      </c>
      <c r="DC32" s="54">
        <f t="shared" si="12"/>
        <v>0</v>
      </c>
      <c r="DD32" s="54">
        <f t="shared" si="12"/>
        <v>0</v>
      </c>
      <c r="DE32" s="54">
        <f t="shared" si="12"/>
        <v>0</v>
      </c>
      <c r="DF32" s="54">
        <f t="shared" si="12"/>
        <v>0</v>
      </c>
      <c r="DG32" s="54">
        <f t="shared" si="12"/>
        <v>0</v>
      </c>
      <c r="DH32" s="112">
        <f t="shared" si="12"/>
        <v>0</v>
      </c>
      <c r="DI32" s="53">
        <f t="shared" si="12"/>
        <v>0</v>
      </c>
      <c r="DJ32" s="54">
        <f t="shared" si="12"/>
        <v>0</v>
      </c>
      <c r="DK32" s="54">
        <f t="shared" si="12"/>
        <v>0</v>
      </c>
      <c r="DL32" s="54">
        <f t="shared" si="12"/>
        <v>0</v>
      </c>
      <c r="DM32" s="54">
        <f t="shared" si="12"/>
        <v>0</v>
      </c>
      <c r="DN32" s="54">
        <f t="shared" si="12"/>
        <v>0</v>
      </c>
      <c r="DO32" s="54">
        <f t="shared" si="12"/>
        <v>0</v>
      </c>
      <c r="DP32" s="54">
        <f t="shared" si="12"/>
        <v>0</v>
      </c>
      <c r="DQ32" s="54">
        <f t="shared" si="12"/>
        <v>0</v>
      </c>
      <c r="DR32" s="112">
        <f t="shared" si="12"/>
        <v>0</v>
      </c>
      <c r="DS32" s="53">
        <f t="shared" si="12"/>
        <v>0</v>
      </c>
      <c r="DT32" s="54">
        <f t="shared" si="12"/>
        <v>0</v>
      </c>
      <c r="DU32" s="54">
        <f t="shared" si="12"/>
        <v>0</v>
      </c>
      <c r="DV32" s="54">
        <f t="shared" si="12"/>
        <v>0</v>
      </c>
      <c r="DW32" s="54">
        <f t="shared" ref="DW32:EV32" si="13">IF(SUM(DW31,DW33)=0,0,DW31/SUM(DW31,DW33))</f>
        <v>0</v>
      </c>
      <c r="DX32" s="54">
        <f t="shared" si="13"/>
        <v>0</v>
      </c>
      <c r="DY32" s="54">
        <f t="shared" si="13"/>
        <v>0</v>
      </c>
      <c r="DZ32" s="54">
        <f t="shared" si="13"/>
        <v>0</v>
      </c>
      <c r="EA32" s="54">
        <f t="shared" si="13"/>
        <v>0</v>
      </c>
      <c r="EB32" s="112">
        <f t="shared" si="13"/>
        <v>0</v>
      </c>
      <c r="EC32" s="53">
        <f t="shared" si="13"/>
        <v>0</v>
      </c>
      <c r="ED32" s="54">
        <f t="shared" si="13"/>
        <v>0</v>
      </c>
      <c r="EE32" s="54">
        <f t="shared" si="13"/>
        <v>0</v>
      </c>
      <c r="EF32" s="54">
        <f t="shared" si="13"/>
        <v>0</v>
      </c>
      <c r="EG32" s="54">
        <f t="shared" si="13"/>
        <v>0</v>
      </c>
      <c r="EH32" s="54">
        <f t="shared" si="13"/>
        <v>0</v>
      </c>
      <c r="EI32" s="54">
        <f t="shared" si="13"/>
        <v>0</v>
      </c>
      <c r="EJ32" s="54">
        <f t="shared" si="13"/>
        <v>0</v>
      </c>
      <c r="EK32" s="54">
        <f t="shared" si="13"/>
        <v>0</v>
      </c>
      <c r="EL32" s="112">
        <f t="shared" si="13"/>
        <v>0</v>
      </c>
      <c r="EM32" s="53">
        <f t="shared" si="13"/>
        <v>0</v>
      </c>
      <c r="EN32" s="54">
        <f t="shared" si="13"/>
        <v>0</v>
      </c>
      <c r="EO32" s="54">
        <f t="shared" si="13"/>
        <v>0</v>
      </c>
      <c r="EP32" s="54">
        <f t="shared" si="13"/>
        <v>0</v>
      </c>
      <c r="EQ32" s="54">
        <f t="shared" si="13"/>
        <v>0</v>
      </c>
      <c r="ER32" s="54">
        <f t="shared" si="13"/>
        <v>0</v>
      </c>
      <c r="ES32" s="54">
        <f t="shared" si="13"/>
        <v>0</v>
      </c>
      <c r="ET32" s="54">
        <f t="shared" si="13"/>
        <v>0</v>
      </c>
      <c r="EU32" s="54">
        <f t="shared" si="13"/>
        <v>0</v>
      </c>
      <c r="EV32" s="112">
        <f t="shared" si="13"/>
        <v>0</v>
      </c>
      <c r="EW32" s="51"/>
      <c r="EX32" s="52"/>
      <c r="EY32" s="52"/>
      <c r="EZ32" s="52"/>
      <c r="FA32" s="52"/>
    </row>
    <row r="33" spans="1:157" s="10" customFormat="1" ht="13.9" customHeight="1">
      <c r="A33" s="127"/>
      <c r="B33" s="48" t="s">
        <v>35</v>
      </c>
      <c r="C33" s="55">
        <f t="shared" ref="C33:AH33" si="14">COUNTIF(C14:C28,"=Not Met")</f>
        <v>0</v>
      </c>
      <c r="D33" s="56">
        <f t="shared" si="14"/>
        <v>0</v>
      </c>
      <c r="E33" s="56">
        <f t="shared" si="14"/>
        <v>0</v>
      </c>
      <c r="F33" s="56">
        <f t="shared" si="14"/>
        <v>0</v>
      </c>
      <c r="G33" s="56">
        <f t="shared" si="14"/>
        <v>0</v>
      </c>
      <c r="H33" s="56">
        <f t="shared" si="14"/>
        <v>0</v>
      </c>
      <c r="I33" s="56">
        <f t="shared" si="14"/>
        <v>0</v>
      </c>
      <c r="J33" s="56">
        <f t="shared" si="14"/>
        <v>0</v>
      </c>
      <c r="K33" s="56">
        <f t="shared" si="14"/>
        <v>0</v>
      </c>
      <c r="L33" s="309">
        <f t="shared" si="14"/>
        <v>0</v>
      </c>
      <c r="M33" s="55">
        <f t="shared" si="14"/>
        <v>0</v>
      </c>
      <c r="N33" s="56">
        <f t="shared" si="14"/>
        <v>0</v>
      </c>
      <c r="O33" s="56">
        <f t="shared" si="14"/>
        <v>0</v>
      </c>
      <c r="P33" s="56">
        <f t="shared" si="14"/>
        <v>0</v>
      </c>
      <c r="Q33" s="56">
        <f t="shared" si="14"/>
        <v>0</v>
      </c>
      <c r="R33" s="56">
        <f t="shared" si="14"/>
        <v>0</v>
      </c>
      <c r="S33" s="56">
        <f t="shared" si="14"/>
        <v>0</v>
      </c>
      <c r="T33" s="56">
        <f t="shared" si="14"/>
        <v>0</v>
      </c>
      <c r="U33" s="56">
        <f t="shared" si="14"/>
        <v>0</v>
      </c>
      <c r="V33" s="309">
        <f t="shared" si="14"/>
        <v>0</v>
      </c>
      <c r="W33" s="55">
        <f t="shared" si="14"/>
        <v>0</v>
      </c>
      <c r="X33" s="56">
        <f t="shared" si="14"/>
        <v>0</v>
      </c>
      <c r="Y33" s="56">
        <f t="shared" si="14"/>
        <v>0</v>
      </c>
      <c r="Z33" s="56">
        <f t="shared" si="14"/>
        <v>0</v>
      </c>
      <c r="AA33" s="56">
        <f t="shared" si="14"/>
        <v>0</v>
      </c>
      <c r="AB33" s="56">
        <f t="shared" si="14"/>
        <v>0</v>
      </c>
      <c r="AC33" s="56">
        <f t="shared" si="14"/>
        <v>0</v>
      </c>
      <c r="AD33" s="56">
        <f t="shared" si="14"/>
        <v>0</v>
      </c>
      <c r="AE33" s="56">
        <f t="shared" si="14"/>
        <v>0</v>
      </c>
      <c r="AF33" s="113">
        <f t="shared" si="14"/>
        <v>0</v>
      </c>
      <c r="AG33" s="55">
        <f t="shared" si="14"/>
        <v>0</v>
      </c>
      <c r="AH33" s="56">
        <f t="shared" si="14"/>
        <v>0</v>
      </c>
      <c r="AI33" s="56">
        <f t="shared" ref="AI33:BN33" si="15">COUNTIF(AI14:AI28,"=Not Met")</f>
        <v>0</v>
      </c>
      <c r="AJ33" s="56">
        <f t="shared" si="15"/>
        <v>0</v>
      </c>
      <c r="AK33" s="56">
        <f t="shared" si="15"/>
        <v>0</v>
      </c>
      <c r="AL33" s="56">
        <f t="shared" si="15"/>
        <v>0</v>
      </c>
      <c r="AM33" s="56">
        <f t="shared" si="15"/>
        <v>0</v>
      </c>
      <c r="AN33" s="56">
        <f t="shared" si="15"/>
        <v>0</v>
      </c>
      <c r="AO33" s="56">
        <f t="shared" si="15"/>
        <v>0</v>
      </c>
      <c r="AP33" s="309">
        <f t="shared" si="15"/>
        <v>0</v>
      </c>
      <c r="AQ33" s="55">
        <f t="shared" si="15"/>
        <v>0</v>
      </c>
      <c r="AR33" s="56">
        <f t="shared" si="15"/>
        <v>0</v>
      </c>
      <c r="AS33" s="56">
        <f t="shared" si="15"/>
        <v>0</v>
      </c>
      <c r="AT33" s="56">
        <f t="shared" si="15"/>
        <v>0</v>
      </c>
      <c r="AU33" s="56">
        <f t="shared" si="15"/>
        <v>0</v>
      </c>
      <c r="AV33" s="56">
        <f t="shared" si="15"/>
        <v>0</v>
      </c>
      <c r="AW33" s="56">
        <f t="shared" si="15"/>
        <v>0</v>
      </c>
      <c r="AX33" s="56">
        <f t="shared" si="15"/>
        <v>0</v>
      </c>
      <c r="AY33" s="56">
        <f t="shared" si="15"/>
        <v>0</v>
      </c>
      <c r="AZ33" s="309">
        <f t="shared" si="15"/>
        <v>0</v>
      </c>
      <c r="BA33" s="55">
        <f t="shared" si="15"/>
        <v>0</v>
      </c>
      <c r="BB33" s="56">
        <f t="shared" si="15"/>
        <v>0</v>
      </c>
      <c r="BC33" s="56">
        <f t="shared" si="15"/>
        <v>0</v>
      </c>
      <c r="BD33" s="56">
        <f t="shared" si="15"/>
        <v>0</v>
      </c>
      <c r="BE33" s="56">
        <f t="shared" si="15"/>
        <v>0</v>
      </c>
      <c r="BF33" s="56">
        <f t="shared" si="15"/>
        <v>0</v>
      </c>
      <c r="BG33" s="56">
        <f t="shared" si="15"/>
        <v>0</v>
      </c>
      <c r="BH33" s="56">
        <f t="shared" si="15"/>
        <v>0</v>
      </c>
      <c r="BI33" s="56">
        <f t="shared" si="15"/>
        <v>0</v>
      </c>
      <c r="BJ33" s="309">
        <f t="shared" si="15"/>
        <v>0</v>
      </c>
      <c r="BK33" s="55">
        <f t="shared" si="15"/>
        <v>0</v>
      </c>
      <c r="BL33" s="56">
        <f t="shared" si="15"/>
        <v>0</v>
      </c>
      <c r="BM33" s="56">
        <f t="shared" si="15"/>
        <v>0</v>
      </c>
      <c r="BN33" s="56">
        <f t="shared" si="15"/>
        <v>0</v>
      </c>
      <c r="BO33" s="56">
        <f t="shared" ref="BO33:CT33" si="16">COUNTIF(BO14:BO28,"=Not Met")</f>
        <v>0</v>
      </c>
      <c r="BP33" s="56">
        <f t="shared" si="16"/>
        <v>0</v>
      </c>
      <c r="BQ33" s="56">
        <f t="shared" si="16"/>
        <v>0</v>
      </c>
      <c r="BR33" s="56">
        <f t="shared" si="16"/>
        <v>0</v>
      </c>
      <c r="BS33" s="56">
        <f t="shared" si="16"/>
        <v>0</v>
      </c>
      <c r="BT33" s="309">
        <f t="shared" si="16"/>
        <v>0</v>
      </c>
      <c r="BU33" s="55">
        <f t="shared" si="16"/>
        <v>0</v>
      </c>
      <c r="BV33" s="56">
        <f t="shared" si="16"/>
        <v>0</v>
      </c>
      <c r="BW33" s="56">
        <f t="shared" si="16"/>
        <v>0</v>
      </c>
      <c r="BX33" s="56">
        <f t="shared" si="16"/>
        <v>0</v>
      </c>
      <c r="BY33" s="56">
        <f t="shared" si="16"/>
        <v>0</v>
      </c>
      <c r="BZ33" s="56">
        <f t="shared" si="16"/>
        <v>0</v>
      </c>
      <c r="CA33" s="56">
        <f t="shared" si="16"/>
        <v>0</v>
      </c>
      <c r="CB33" s="56">
        <f t="shared" si="16"/>
        <v>0</v>
      </c>
      <c r="CC33" s="56">
        <f t="shared" si="16"/>
        <v>0</v>
      </c>
      <c r="CD33" s="309">
        <f t="shared" si="16"/>
        <v>0</v>
      </c>
      <c r="CE33" s="55">
        <f t="shared" si="16"/>
        <v>0</v>
      </c>
      <c r="CF33" s="56">
        <f t="shared" si="16"/>
        <v>0</v>
      </c>
      <c r="CG33" s="56">
        <f t="shared" si="16"/>
        <v>0</v>
      </c>
      <c r="CH33" s="56">
        <f t="shared" si="16"/>
        <v>0</v>
      </c>
      <c r="CI33" s="56">
        <f t="shared" si="16"/>
        <v>0</v>
      </c>
      <c r="CJ33" s="56">
        <f t="shared" si="16"/>
        <v>0</v>
      </c>
      <c r="CK33" s="56">
        <f t="shared" si="16"/>
        <v>0</v>
      </c>
      <c r="CL33" s="56">
        <f t="shared" si="16"/>
        <v>0</v>
      </c>
      <c r="CM33" s="56">
        <f t="shared" si="16"/>
        <v>0</v>
      </c>
      <c r="CN33" s="309">
        <f t="shared" si="16"/>
        <v>0</v>
      </c>
      <c r="CO33" s="55">
        <f t="shared" si="16"/>
        <v>0</v>
      </c>
      <c r="CP33" s="56">
        <f t="shared" si="16"/>
        <v>0</v>
      </c>
      <c r="CQ33" s="56">
        <f t="shared" si="16"/>
        <v>0</v>
      </c>
      <c r="CR33" s="56">
        <f t="shared" si="16"/>
        <v>0</v>
      </c>
      <c r="CS33" s="56">
        <f t="shared" si="16"/>
        <v>0</v>
      </c>
      <c r="CT33" s="56">
        <f t="shared" si="16"/>
        <v>0</v>
      </c>
      <c r="CU33" s="56">
        <f t="shared" ref="CU33:DZ33" si="17">COUNTIF(CU14:CU28,"=Not Met")</f>
        <v>0</v>
      </c>
      <c r="CV33" s="56">
        <f t="shared" si="17"/>
        <v>0</v>
      </c>
      <c r="CW33" s="56">
        <f t="shared" si="17"/>
        <v>0</v>
      </c>
      <c r="CX33" s="309">
        <f t="shared" si="17"/>
        <v>0</v>
      </c>
      <c r="CY33" s="55">
        <f t="shared" si="17"/>
        <v>0</v>
      </c>
      <c r="CZ33" s="56">
        <f t="shared" si="17"/>
        <v>0</v>
      </c>
      <c r="DA33" s="56">
        <f t="shared" si="17"/>
        <v>0</v>
      </c>
      <c r="DB33" s="56">
        <f t="shared" si="17"/>
        <v>0</v>
      </c>
      <c r="DC33" s="56">
        <f t="shared" si="17"/>
        <v>0</v>
      </c>
      <c r="DD33" s="56">
        <f t="shared" si="17"/>
        <v>0</v>
      </c>
      <c r="DE33" s="56">
        <f t="shared" si="17"/>
        <v>0</v>
      </c>
      <c r="DF33" s="56">
        <f t="shared" si="17"/>
        <v>0</v>
      </c>
      <c r="DG33" s="56">
        <f t="shared" si="17"/>
        <v>0</v>
      </c>
      <c r="DH33" s="113">
        <f t="shared" si="17"/>
        <v>0</v>
      </c>
      <c r="DI33" s="55">
        <f t="shared" si="17"/>
        <v>0</v>
      </c>
      <c r="DJ33" s="56">
        <f t="shared" si="17"/>
        <v>0</v>
      </c>
      <c r="DK33" s="56">
        <f t="shared" si="17"/>
        <v>0</v>
      </c>
      <c r="DL33" s="56">
        <f t="shared" si="17"/>
        <v>0</v>
      </c>
      <c r="DM33" s="56">
        <f t="shared" si="17"/>
        <v>0</v>
      </c>
      <c r="DN33" s="56">
        <f t="shared" si="17"/>
        <v>0</v>
      </c>
      <c r="DO33" s="56">
        <f t="shared" si="17"/>
        <v>0</v>
      </c>
      <c r="DP33" s="56">
        <f t="shared" si="17"/>
        <v>0</v>
      </c>
      <c r="DQ33" s="56">
        <f t="shared" si="17"/>
        <v>0</v>
      </c>
      <c r="DR33" s="113">
        <f t="shared" si="17"/>
        <v>0</v>
      </c>
      <c r="DS33" s="55">
        <f t="shared" si="17"/>
        <v>0</v>
      </c>
      <c r="DT33" s="56">
        <f t="shared" si="17"/>
        <v>0</v>
      </c>
      <c r="DU33" s="56">
        <f t="shared" si="17"/>
        <v>0</v>
      </c>
      <c r="DV33" s="56">
        <f t="shared" si="17"/>
        <v>0</v>
      </c>
      <c r="DW33" s="56">
        <f t="shared" si="17"/>
        <v>0</v>
      </c>
      <c r="DX33" s="56">
        <f t="shared" si="17"/>
        <v>0</v>
      </c>
      <c r="DY33" s="56">
        <f t="shared" si="17"/>
        <v>0</v>
      </c>
      <c r="DZ33" s="56">
        <f t="shared" si="17"/>
        <v>0</v>
      </c>
      <c r="EA33" s="56">
        <f t="shared" ref="EA33:EV33" si="18">COUNTIF(EA14:EA28,"=Not Met")</f>
        <v>0</v>
      </c>
      <c r="EB33" s="113">
        <f t="shared" si="18"/>
        <v>0</v>
      </c>
      <c r="EC33" s="55">
        <f t="shared" si="18"/>
        <v>0</v>
      </c>
      <c r="ED33" s="56">
        <f t="shared" si="18"/>
        <v>0</v>
      </c>
      <c r="EE33" s="56">
        <f t="shared" si="18"/>
        <v>0</v>
      </c>
      <c r="EF33" s="56">
        <f t="shared" si="18"/>
        <v>0</v>
      </c>
      <c r="EG33" s="56">
        <f t="shared" si="18"/>
        <v>0</v>
      </c>
      <c r="EH33" s="56">
        <f t="shared" si="18"/>
        <v>0</v>
      </c>
      <c r="EI33" s="56">
        <f t="shared" si="18"/>
        <v>0</v>
      </c>
      <c r="EJ33" s="56">
        <f t="shared" si="18"/>
        <v>0</v>
      </c>
      <c r="EK33" s="56">
        <f t="shared" si="18"/>
        <v>0</v>
      </c>
      <c r="EL33" s="113">
        <f t="shared" si="18"/>
        <v>0</v>
      </c>
      <c r="EM33" s="55">
        <f t="shared" si="18"/>
        <v>0</v>
      </c>
      <c r="EN33" s="56">
        <f t="shared" si="18"/>
        <v>0</v>
      </c>
      <c r="EO33" s="56">
        <f t="shared" si="18"/>
        <v>0</v>
      </c>
      <c r="EP33" s="56">
        <f t="shared" si="18"/>
        <v>0</v>
      </c>
      <c r="EQ33" s="56">
        <f t="shared" si="18"/>
        <v>0</v>
      </c>
      <c r="ER33" s="56">
        <f t="shared" si="18"/>
        <v>0</v>
      </c>
      <c r="ES33" s="56">
        <f t="shared" si="18"/>
        <v>0</v>
      </c>
      <c r="ET33" s="56">
        <f t="shared" si="18"/>
        <v>0</v>
      </c>
      <c r="EU33" s="56">
        <f t="shared" si="18"/>
        <v>0</v>
      </c>
      <c r="EV33" s="113">
        <f t="shared" si="18"/>
        <v>0</v>
      </c>
      <c r="EW33" s="51"/>
      <c r="EX33" s="52"/>
      <c r="EY33" s="52"/>
      <c r="EZ33" s="52"/>
      <c r="FA33" s="52"/>
    </row>
    <row r="34" spans="1:157" s="10" customFormat="1" ht="13.9" customHeight="1">
      <c r="A34" s="127"/>
      <c r="B34" s="48" t="s">
        <v>36</v>
      </c>
      <c r="C34" s="53">
        <f t="shared" ref="C34:L34" si="19">IF(SUM(C31,C33)=0,0,C33/SUM(C31,C33))</f>
        <v>0</v>
      </c>
      <c r="D34" s="54">
        <f t="shared" si="19"/>
        <v>0</v>
      </c>
      <c r="E34" s="54">
        <f t="shared" si="19"/>
        <v>0</v>
      </c>
      <c r="F34" s="54">
        <f t="shared" si="19"/>
        <v>0</v>
      </c>
      <c r="G34" s="54">
        <f t="shared" si="19"/>
        <v>0</v>
      </c>
      <c r="H34" s="54">
        <f t="shared" si="19"/>
        <v>0</v>
      </c>
      <c r="I34" s="54">
        <f t="shared" si="19"/>
        <v>0</v>
      </c>
      <c r="J34" s="54">
        <f t="shared" si="19"/>
        <v>0</v>
      </c>
      <c r="K34" s="54">
        <f t="shared" si="19"/>
        <v>0</v>
      </c>
      <c r="L34" s="308">
        <f t="shared" si="19"/>
        <v>0</v>
      </c>
      <c r="M34" s="53">
        <f t="shared" ref="M34:BJ34" si="20">IF(SUM(M31,M33)=0,0,M33/SUM(M31,M33))</f>
        <v>0</v>
      </c>
      <c r="N34" s="54">
        <f t="shared" si="20"/>
        <v>0</v>
      </c>
      <c r="O34" s="54">
        <f t="shared" si="20"/>
        <v>0</v>
      </c>
      <c r="P34" s="54">
        <f t="shared" si="20"/>
        <v>0</v>
      </c>
      <c r="Q34" s="54">
        <f t="shared" si="20"/>
        <v>0</v>
      </c>
      <c r="R34" s="54">
        <f t="shared" si="20"/>
        <v>0</v>
      </c>
      <c r="S34" s="54">
        <f t="shared" si="20"/>
        <v>0</v>
      </c>
      <c r="T34" s="54">
        <f t="shared" si="20"/>
        <v>0</v>
      </c>
      <c r="U34" s="54">
        <f t="shared" si="20"/>
        <v>0</v>
      </c>
      <c r="V34" s="308">
        <f t="shared" si="20"/>
        <v>0</v>
      </c>
      <c r="W34" s="53">
        <f t="shared" si="20"/>
        <v>0</v>
      </c>
      <c r="X34" s="54">
        <f t="shared" si="20"/>
        <v>0</v>
      </c>
      <c r="Y34" s="54">
        <f t="shared" si="20"/>
        <v>0</v>
      </c>
      <c r="Z34" s="54">
        <f t="shared" si="20"/>
        <v>0</v>
      </c>
      <c r="AA34" s="54">
        <f t="shared" si="20"/>
        <v>0</v>
      </c>
      <c r="AB34" s="54">
        <f t="shared" si="20"/>
        <v>0</v>
      </c>
      <c r="AC34" s="54">
        <f t="shared" si="20"/>
        <v>0</v>
      </c>
      <c r="AD34" s="54">
        <f t="shared" si="20"/>
        <v>0</v>
      </c>
      <c r="AE34" s="54">
        <f t="shared" si="20"/>
        <v>0</v>
      </c>
      <c r="AF34" s="112">
        <f t="shared" si="20"/>
        <v>0</v>
      </c>
      <c r="AG34" s="53">
        <f t="shared" si="20"/>
        <v>0</v>
      </c>
      <c r="AH34" s="54">
        <f t="shared" si="20"/>
        <v>0</v>
      </c>
      <c r="AI34" s="54">
        <f t="shared" si="20"/>
        <v>0</v>
      </c>
      <c r="AJ34" s="54">
        <f t="shared" si="20"/>
        <v>0</v>
      </c>
      <c r="AK34" s="54">
        <f t="shared" si="20"/>
        <v>0</v>
      </c>
      <c r="AL34" s="54">
        <f t="shared" si="20"/>
        <v>0</v>
      </c>
      <c r="AM34" s="54">
        <f t="shared" si="20"/>
        <v>0</v>
      </c>
      <c r="AN34" s="54">
        <f t="shared" si="20"/>
        <v>0</v>
      </c>
      <c r="AO34" s="54">
        <f t="shared" si="20"/>
        <v>0</v>
      </c>
      <c r="AP34" s="308">
        <f t="shared" si="20"/>
        <v>0</v>
      </c>
      <c r="AQ34" s="53">
        <f t="shared" si="20"/>
        <v>0</v>
      </c>
      <c r="AR34" s="54">
        <f t="shared" si="20"/>
        <v>0</v>
      </c>
      <c r="AS34" s="54">
        <f t="shared" si="20"/>
        <v>0</v>
      </c>
      <c r="AT34" s="54">
        <f t="shared" si="20"/>
        <v>0</v>
      </c>
      <c r="AU34" s="54">
        <f t="shared" si="20"/>
        <v>0</v>
      </c>
      <c r="AV34" s="54">
        <f t="shared" si="20"/>
        <v>0</v>
      </c>
      <c r="AW34" s="54">
        <f t="shared" si="20"/>
        <v>0</v>
      </c>
      <c r="AX34" s="54">
        <f t="shared" si="20"/>
        <v>0</v>
      </c>
      <c r="AY34" s="54">
        <f t="shared" si="20"/>
        <v>0</v>
      </c>
      <c r="AZ34" s="308">
        <f t="shared" si="20"/>
        <v>0</v>
      </c>
      <c r="BA34" s="53">
        <f t="shared" si="20"/>
        <v>0</v>
      </c>
      <c r="BB34" s="54">
        <f t="shared" si="20"/>
        <v>0</v>
      </c>
      <c r="BC34" s="54">
        <f t="shared" si="20"/>
        <v>0</v>
      </c>
      <c r="BD34" s="54">
        <f t="shared" si="20"/>
        <v>0</v>
      </c>
      <c r="BE34" s="54">
        <f t="shared" si="20"/>
        <v>0</v>
      </c>
      <c r="BF34" s="54">
        <f t="shared" si="20"/>
        <v>0</v>
      </c>
      <c r="BG34" s="54">
        <f t="shared" si="20"/>
        <v>0</v>
      </c>
      <c r="BH34" s="54">
        <f t="shared" si="20"/>
        <v>0</v>
      </c>
      <c r="BI34" s="54">
        <f t="shared" si="20"/>
        <v>0</v>
      </c>
      <c r="BJ34" s="308">
        <f t="shared" si="20"/>
        <v>0</v>
      </c>
      <c r="BK34" s="53">
        <f t="shared" ref="BK34:DV34" si="21">IF(SUM(BK31,BK33)=0,0,BK33/SUM(BK31,BK33))</f>
        <v>0</v>
      </c>
      <c r="BL34" s="54">
        <f t="shared" si="21"/>
        <v>0</v>
      </c>
      <c r="BM34" s="54">
        <f t="shared" si="21"/>
        <v>0</v>
      </c>
      <c r="BN34" s="54">
        <f t="shared" si="21"/>
        <v>0</v>
      </c>
      <c r="BO34" s="54">
        <f t="shared" si="21"/>
        <v>0</v>
      </c>
      <c r="BP34" s="54">
        <f t="shared" si="21"/>
        <v>0</v>
      </c>
      <c r="BQ34" s="54">
        <f t="shared" si="21"/>
        <v>0</v>
      </c>
      <c r="BR34" s="54">
        <f t="shared" si="21"/>
        <v>0</v>
      </c>
      <c r="BS34" s="54">
        <f t="shared" si="21"/>
        <v>0</v>
      </c>
      <c r="BT34" s="308">
        <f t="shared" si="21"/>
        <v>0</v>
      </c>
      <c r="BU34" s="53">
        <f t="shared" si="21"/>
        <v>0</v>
      </c>
      <c r="BV34" s="54">
        <f t="shared" si="21"/>
        <v>0</v>
      </c>
      <c r="BW34" s="54">
        <f t="shared" si="21"/>
        <v>0</v>
      </c>
      <c r="BX34" s="54">
        <f t="shared" si="21"/>
        <v>0</v>
      </c>
      <c r="BY34" s="54">
        <f t="shared" si="21"/>
        <v>0</v>
      </c>
      <c r="BZ34" s="54">
        <f t="shared" si="21"/>
        <v>0</v>
      </c>
      <c r="CA34" s="54">
        <f t="shared" si="21"/>
        <v>0</v>
      </c>
      <c r="CB34" s="54">
        <f t="shared" si="21"/>
        <v>0</v>
      </c>
      <c r="CC34" s="54">
        <f t="shared" si="21"/>
        <v>0</v>
      </c>
      <c r="CD34" s="308">
        <f t="shared" si="21"/>
        <v>0</v>
      </c>
      <c r="CE34" s="53">
        <f t="shared" si="21"/>
        <v>0</v>
      </c>
      <c r="CF34" s="54">
        <f t="shared" si="21"/>
        <v>0</v>
      </c>
      <c r="CG34" s="54">
        <f t="shared" si="21"/>
        <v>0</v>
      </c>
      <c r="CH34" s="54">
        <f t="shared" si="21"/>
        <v>0</v>
      </c>
      <c r="CI34" s="54">
        <f t="shared" si="21"/>
        <v>0</v>
      </c>
      <c r="CJ34" s="54">
        <f t="shared" si="21"/>
        <v>0</v>
      </c>
      <c r="CK34" s="54">
        <f t="shared" si="21"/>
        <v>0</v>
      </c>
      <c r="CL34" s="54">
        <f t="shared" si="21"/>
        <v>0</v>
      </c>
      <c r="CM34" s="54">
        <f t="shared" si="21"/>
        <v>0</v>
      </c>
      <c r="CN34" s="308">
        <f t="shared" si="21"/>
        <v>0</v>
      </c>
      <c r="CO34" s="53">
        <f t="shared" si="21"/>
        <v>0</v>
      </c>
      <c r="CP34" s="54">
        <f t="shared" si="21"/>
        <v>0</v>
      </c>
      <c r="CQ34" s="54">
        <f t="shared" si="21"/>
        <v>0</v>
      </c>
      <c r="CR34" s="54">
        <f t="shared" si="21"/>
        <v>0</v>
      </c>
      <c r="CS34" s="54">
        <f t="shared" si="21"/>
        <v>0</v>
      </c>
      <c r="CT34" s="54">
        <f t="shared" si="21"/>
        <v>0</v>
      </c>
      <c r="CU34" s="54">
        <f t="shared" si="21"/>
        <v>0</v>
      </c>
      <c r="CV34" s="54">
        <f t="shared" si="21"/>
        <v>0</v>
      </c>
      <c r="CW34" s="54">
        <f t="shared" si="21"/>
        <v>0</v>
      </c>
      <c r="CX34" s="308">
        <f t="shared" si="21"/>
        <v>0</v>
      </c>
      <c r="CY34" s="53">
        <f t="shared" si="21"/>
        <v>0</v>
      </c>
      <c r="CZ34" s="54">
        <f t="shared" si="21"/>
        <v>0</v>
      </c>
      <c r="DA34" s="54">
        <f t="shared" si="21"/>
        <v>0</v>
      </c>
      <c r="DB34" s="54">
        <f t="shared" si="21"/>
        <v>0</v>
      </c>
      <c r="DC34" s="54">
        <f t="shared" si="21"/>
        <v>0</v>
      </c>
      <c r="DD34" s="54">
        <f t="shared" si="21"/>
        <v>0</v>
      </c>
      <c r="DE34" s="54">
        <f t="shared" si="21"/>
        <v>0</v>
      </c>
      <c r="DF34" s="54">
        <f t="shared" si="21"/>
        <v>0</v>
      </c>
      <c r="DG34" s="54">
        <f t="shared" si="21"/>
        <v>0</v>
      </c>
      <c r="DH34" s="112">
        <f t="shared" si="21"/>
        <v>0</v>
      </c>
      <c r="DI34" s="53">
        <f t="shared" si="21"/>
        <v>0</v>
      </c>
      <c r="DJ34" s="54">
        <f t="shared" si="21"/>
        <v>0</v>
      </c>
      <c r="DK34" s="54">
        <f t="shared" si="21"/>
        <v>0</v>
      </c>
      <c r="DL34" s="54">
        <f t="shared" si="21"/>
        <v>0</v>
      </c>
      <c r="DM34" s="54">
        <f t="shared" si="21"/>
        <v>0</v>
      </c>
      <c r="DN34" s="54">
        <f t="shared" si="21"/>
        <v>0</v>
      </c>
      <c r="DO34" s="54">
        <f t="shared" si="21"/>
        <v>0</v>
      </c>
      <c r="DP34" s="54">
        <f t="shared" si="21"/>
        <v>0</v>
      </c>
      <c r="DQ34" s="54">
        <f t="shared" si="21"/>
        <v>0</v>
      </c>
      <c r="DR34" s="112">
        <f t="shared" si="21"/>
        <v>0</v>
      </c>
      <c r="DS34" s="53">
        <f t="shared" si="21"/>
        <v>0</v>
      </c>
      <c r="DT34" s="54">
        <f t="shared" si="21"/>
        <v>0</v>
      </c>
      <c r="DU34" s="54">
        <f t="shared" si="21"/>
        <v>0</v>
      </c>
      <c r="DV34" s="54">
        <f t="shared" si="21"/>
        <v>0</v>
      </c>
      <c r="DW34" s="54">
        <f t="shared" ref="DW34:EV34" si="22">IF(SUM(DW31,DW33)=0,0,DW33/SUM(DW31,DW33))</f>
        <v>0</v>
      </c>
      <c r="DX34" s="54">
        <f t="shared" si="22"/>
        <v>0</v>
      </c>
      <c r="DY34" s="54">
        <f t="shared" si="22"/>
        <v>0</v>
      </c>
      <c r="DZ34" s="54">
        <f t="shared" si="22"/>
        <v>0</v>
      </c>
      <c r="EA34" s="54">
        <f t="shared" si="22"/>
        <v>0</v>
      </c>
      <c r="EB34" s="112">
        <f t="shared" si="22"/>
        <v>0</v>
      </c>
      <c r="EC34" s="53">
        <f t="shared" si="22"/>
        <v>0</v>
      </c>
      <c r="ED34" s="54">
        <f t="shared" si="22"/>
        <v>0</v>
      </c>
      <c r="EE34" s="54">
        <f t="shared" si="22"/>
        <v>0</v>
      </c>
      <c r="EF34" s="54">
        <f t="shared" si="22"/>
        <v>0</v>
      </c>
      <c r="EG34" s="54">
        <f t="shared" si="22"/>
        <v>0</v>
      </c>
      <c r="EH34" s="54">
        <f t="shared" si="22"/>
        <v>0</v>
      </c>
      <c r="EI34" s="54">
        <f t="shared" si="22"/>
        <v>0</v>
      </c>
      <c r="EJ34" s="54">
        <f t="shared" si="22"/>
        <v>0</v>
      </c>
      <c r="EK34" s="54">
        <f t="shared" si="22"/>
        <v>0</v>
      </c>
      <c r="EL34" s="112">
        <f t="shared" si="22"/>
        <v>0</v>
      </c>
      <c r="EM34" s="53">
        <f t="shared" si="22"/>
        <v>0</v>
      </c>
      <c r="EN34" s="54">
        <f t="shared" si="22"/>
        <v>0</v>
      </c>
      <c r="EO34" s="54">
        <f t="shared" si="22"/>
        <v>0</v>
      </c>
      <c r="EP34" s="54">
        <f t="shared" si="22"/>
        <v>0</v>
      </c>
      <c r="EQ34" s="54">
        <f t="shared" si="22"/>
        <v>0</v>
      </c>
      <c r="ER34" s="54">
        <f t="shared" si="22"/>
        <v>0</v>
      </c>
      <c r="ES34" s="54">
        <f t="shared" si="22"/>
        <v>0</v>
      </c>
      <c r="ET34" s="54">
        <f t="shared" si="22"/>
        <v>0</v>
      </c>
      <c r="EU34" s="54">
        <f t="shared" si="22"/>
        <v>0</v>
      </c>
      <c r="EV34" s="112">
        <f t="shared" si="22"/>
        <v>0</v>
      </c>
      <c r="EW34" s="51"/>
      <c r="EX34" s="52"/>
      <c r="EY34" s="52"/>
      <c r="EZ34" s="52"/>
      <c r="FA34" s="52"/>
    </row>
    <row r="35" spans="1:157" s="10" customFormat="1" ht="13.9" customHeight="1" thickBot="1">
      <c r="A35" s="127"/>
      <c r="B35" s="48" t="s">
        <v>37</v>
      </c>
      <c r="C35" s="57">
        <f t="shared" ref="C35:AH35" si="23">COUNTIF(C14:C28,"=N/A")</f>
        <v>0</v>
      </c>
      <c r="D35" s="58">
        <f t="shared" si="23"/>
        <v>0</v>
      </c>
      <c r="E35" s="58">
        <f t="shared" si="23"/>
        <v>0</v>
      </c>
      <c r="F35" s="58">
        <f t="shared" si="23"/>
        <v>0</v>
      </c>
      <c r="G35" s="58">
        <f t="shared" si="23"/>
        <v>0</v>
      </c>
      <c r="H35" s="58">
        <f t="shared" si="23"/>
        <v>0</v>
      </c>
      <c r="I35" s="58">
        <f t="shared" si="23"/>
        <v>0</v>
      </c>
      <c r="J35" s="58">
        <f t="shared" si="23"/>
        <v>0</v>
      </c>
      <c r="K35" s="58">
        <f t="shared" si="23"/>
        <v>0</v>
      </c>
      <c r="L35" s="612">
        <f t="shared" si="23"/>
        <v>0</v>
      </c>
      <c r="M35" s="57">
        <f t="shared" si="23"/>
        <v>0</v>
      </c>
      <c r="N35" s="58">
        <f t="shared" si="23"/>
        <v>0</v>
      </c>
      <c r="O35" s="58">
        <f t="shared" si="23"/>
        <v>0</v>
      </c>
      <c r="P35" s="58">
        <f t="shared" si="23"/>
        <v>0</v>
      </c>
      <c r="Q35" s="58">
        <f t="shared" si="23"/>
        <v>0</v>
      </c>
      <c r="R35" s="58">
        <f t="shared" si="23"/>
        <v>0</v>
      </c>
      <c r="S35" s="58">
        <f t="shared" si="23"/>
        <v>0</v>
      </c>
      <c r="T35" s="58">
        <f t="shared" si="23"/>
        <v>0</v>
      </c>
      <c r="U35" s="58">
        <f t="shared" si="23"/>
        <v>0</v>
      </c>
      <c r="V35" s="612">
        <f t="shared" si="23"/>
        <v>0</v>
      </c>
      <c r="W35" s="57">
        <f t="shared" si="23"/>
        <v>0</v>
      </c>
      <c r="X35" s="58">
        <f t="shared" si="23"/>
        <v>0</v>
      </c>
      <c r="Y35" s="58">
        <f t="shared" si="23"/>
        <v>0</v>
      </c>
      <c r="Z35" s="58">
        <f t="shared" si="23"/>
        <v>0</v>
      </c>
      <c r="AA35" s="58">
        <f t="shared" si="23"/>
        <v>0</v>
      </c>
      <c r="AB35" s="58">
        <f t="shared" si="23"/>
        <v>0</v>
      </c>
      <c r="AC35" s="58">
        <f t="shared" si="23"/>
        <v>0</v>
      </c>
      <c r="AD35" s="58">
        <f t="shared" si="23"/>
        <v>0</v>
      </c>
      <c r="AE35" s="58">
        <f t="shared" si="23"/>
        <v>0</v>
      </c>
      <c r="AF35" s="114">
        <f t="shared" si="23"/>
        <v>0</v>
      </c>
      <c r="AG35" s="57">
        <f t="shared" si="23"/>
        <v>0</v>
      </c>
      <c r="AH35" s="58">
        <f t="shared" si="23"/>
        <v>0</v>
      </c>
      <c r="AI35" s="58">
        <f t="shared" ref="AI35:BN35" si="24">COUNTIF(AI14:AI28,"=N/A")</f>
        <v>0</v>
      </c>
      <c r="AJ35" s="58">
        <f t="shared" si="24"/>
        <v>0</v>
      </c>
      <c r="AK35" s="58">
        <f t="shared" si="24"/>
        <v>0</v>
      </c>
      <c r="AL35" s="58">
        <f t="shared" si="24"/>
        <v>0</v>
      </c>
      <c r="AM35" s="58">
        <f t="shared" si="24"/>
        <v>0</v>
      </c>
      <c r="AN35" s="58">
        <f t="shared" si="24"/>
        <v>0</v>
      </c>
      <c r="AO35" s="58">
        <f t="shared" si="24"/>
        <v>0</v>
      </c>
      <c r="AP35" s="612">
        <f t="shared" si="24"/>
        <v>0</v>
      </c>
      <c r="AQ35" s="57">
        <f t="shared" si="24"/>
        <v>0</v>
      </c>
      <c r="AR35" s="58">
        <f t="shared" si="24"/>
        <v>0</v>
      </c>
      <c r="AS35" s="58">
        <f t="shared" si="24"/>
        <v>0</v>
      </c>
      <c r="AT35" s="58">
        <f t="shared" si="24"/>
        <v>0</v>
      </c>
      <c r="AU35" s="58">
        <f t="shared" si="24"/>
        <v>0</v>
      </c>
      <c r="AV35" s="58">
        <f t="shared" si="24"/>
        <v>0</v>
      </c>
      <c r="AW35" s="58">
        <f t="shared" si="24"/>
        <v>0</v>
      </c>
      <c r="AX35" s="58">
        <f t="shared" si="24"/>
        <v>0</v>
      </c>
      <c r="AY35" s="58">
        <f t="shared" si="24"/>
        <v>0</v>
      </c>
      <c r="AZ35" s="612">
        <f t="shared" si="24"/>
        <v>0</v>
      </c>
      <c r="BA35" s="57">
        <f t="shared" si="24"/>
        <v>0</v>
      </c>
      <c r="BB35" s="58">
        <f t="shared" si="24"/>
        <v>0</v>
      </c>
      <c r="BC35" s="58">
        <f t="shared" si="24"/>
        <v>0</v>
      </c>
      <c r="BD35" s="58">
        <f t="shared" si="24"/>
        <v>0</v>
      </c>
      <c r="BE35" s="58">
        <f t="shared" si="24"/>
        <v>0</v>
      </c>
      <c r="BF35" s="58">
        <f t="shared" si="24"/>
        <v>0</v>
      </c>
      <c r="BG35" s="58">
        <f t="shared" si="24"/>
        <v>0</v>
      </c>
      <c r="BH35" s="58">
        <f t="shared" si="24"/>
        <v>0</v>
      </c>
      <c r="BI35" s="58">
        <f t="shared" si="24"/>
        <v>0</v>
      </c>
      <c r="BJ35" s="612">
        <f t="shared" si="24"/>
        <v>0</v>
      </c>
      <c r="BK35" s="57">
        <f t="shared" si="24"/>
        <v>0</v>
      </c>
      <c r="BL35" s="58">
        <f t="shared" si="24"/>
        <v>0</v>
      </c>
      <c r="BM35" s="58">
        <f t="shared" si="24"/>
        <v>0</v>
      </c>
      <c r="BN35" s="58">
        <f t="shared" si="24"/>
        <v>0</v>
      </c>
      <c r="BO35" s="58">
        <f t="shared" ref="BO35:CT35" si="25">COUNTIF(BO14:BO28,"=N/A")</f>
        <v>0</v>
      </c>
      <c r="BP35" s="58">
        <f t="shared" si="25"/>
        <v>0</v>
      </c>
      <c r="BQ35" s="58">
        <f t="shared" si="25"/>
        <v>0</v>
      </c>
      <c r="BR35" s="58">
        <f t="shared" si="25"/>
        <v>0</v>
      </c>
      <c r="BS35" s="58">
        <f t="shared" si="25"/>
        <v>0</v>
      </c>
      <c r="BT35" s="612">
        <f t="shared" si="25"/>
        <v>0</v>
      </c>
      <c r="BU35" s="57">
        <f t="shared" si="25"/>
        <v>0</v>
      </c>
      <c r="BV35" s="58">
        <f t="shared" si="25"/>
        <v>0</v>
      </c>
      <c r="BW35" s="58">
        <f t="shared" si="25"/>
        <v>0</v>
      </c>
      <c r="BX35" s="58">
        <f t="shared" si="25"/>
        <v>0</v>
      </c>
      <c r="BY35" s="58">
        <f t="shared" si="25"/>
        <v>0</v>
      </c>
      <c r="BZ35" s="58">
        <f t="shared" si="25"/>
        <v>0</v>
      </c>
      <c r="CA35" s="58">
        <f t="shared" si="25"/>
        <v>0</v>
      </c>
      <c r="CB35" s="58">
        <f t="shared" si="25"/>
        <v>0</v>
      </c>
      <c r="CC35" s="58">
        <f t="shared" si="25"/>
        <v>0</v>
      </c>
      <c r="CD35" s="612">
        <f t="shared" si="25"/>
        <v>0</v>
      </c>
      <c r="CE35" s="57">
        <f t="shared" si="25"/>
        <v>0</v>
      </c>
      <c r="CF35" s="58">
        <f t="shared" si="25"/>
        <v>0</v>
      </c>
      <c r="CG35" s="58">
        <f t="shared" si="25"/>
        <v>0</v>
      </c>
      <c r="CH35" s="58">
        <f t="shared" si="25"/>
        <v>0</v>
      </c>
      <c r="CI35" s="58">
        <f t="shared" si="25"/>
        <v>0</v>
      </c>
      <c r="CJ35" s="58">
        <f t="shared" si="25"/>
        <v>0</v>
      </c>
      <c r="CK35" s="58">
        <f t="shared" si="25"/>
        <v>0</v>
      </c>
      <c r="CL35" s="58">
        <f t="shared" si="25"/>
        <v>0</v>
      </c>
      <c r="CM35" s="58">
        <f t="shared" si="25"/>
        <v>0</v>
      </c>
      <c r="CN35" s="612">
        <f t="shared" si="25"/>
        <v>0</v>
      </c>
      <c r="CO35" s="57">
        <f t="shared" si="25"/>
        <v>0</v>
      </c>
      <c r="CP35" s="58">
        <f t="shared" si="25"/>
        <v>0</v>
      </c>
      <c r="CQ35" s="58">
        <f t="shared" si="25"/>
        <v>0</v>
      </c>
      <c r="CR35" s="58">
        <f t="shared" si="25"/>
        <v>0</v>
      </c>
      <c r="CS35" s="58">
        <f t="shared" si="25"/>
        <v>0</v>
      </c>
      <c r="CT35" s="58">
        <f t="shared" si="25"/>
        <v>0</v>
      </c>
      <c r="CU35" s="58">
        <f t="shared" ref="CU35:DZ35" si="26">COUNTIF(CU14:CU28,"=N/A")</f>
        <v>0</v>
      </c>
      <c r="CV35" s="58">
        <f t="shared" si="26"/>
        <v>0</v>
      </c>
      <c r="CW35" s="58">
        <f t="shared" si="26"/>
        <v>0</v>
      </c>
      <c r="CX35" s="612">
        <f t="shared" si="26"/>
        <v>0</v>
      </c>
      <c r="CY35" s="57">
        <f t="shared" si="26"/>
        <v>0</v>
      </c>
      <c r="CZ35" s="58">
        <f t="shared" si="26"/>
        <v>0</v>
      </c>
      <c r="DA35" s="58">
        <f t="shared" si="26"/>
        <v>0</v>
      </c>
      <c r="DB35" s="58">
        <f t="shared" si="26"/>
        <v>0</v>
      </c>
      <c r="DC35" s="58">
        <f t="shared" si="26"/>
        <v>0</v>
      </c>
      <c r="DD35" s="58">
        <f t="shared" si="26"/>
        <v>0</v>
      </c>
      <c r="DE35" s="58">
        <f t="shared" si="26"/>
        <v>0</v>
      </c>
      <c r="DF35" s="58">
        <f t="shared" si="26"/>
        <v>0</v>
      </c>
      <c r="DG35" s="58">
        <f t="shared" si="26"/>
        <v>0</v>
      </c>
      <c r="DH35" s="114">
        <f t="shared" si="26"/>
        <v>0</v>
      </c>
      <c r="DI35" s="57">
        <f t="shared" si="26"/>
        <v>0</v>
      </c>
      <c r="DJ35" s="58">
        <f t="shared" si="26"/>
        <v>0</v>
      </c>
      <c r="DK35" s="58">
        <f t="shared" si="26"/>
        <v>0</v>
      </c>
      <c r="DL35" s="58">
        <f t="shared" si="26"/>
        <v>0</v>
      </c>
      <c r="DM35" s="58">
        <f t="shared" si="26"/>
        <v>0</v>
      </c>
      <c r="DN35" s="58">
        <f t="shared" si="26"/>
        <v>0</v>
      </c>
      <c r="DO35" s="58">
        <f t="shared" si="26"/>
        <v>0</v>
      </c>
      <c r="DP35" s="58">
        <f t="shared" si="26"/>
        <v>0</v>
      </c>
      <c r="DQ35" s="58">
        <f t="shared" si="26"/>
        <v>0</v>
      </c>
      <c r="DR35" s="114">
        <f t="shared" si="26"/>
        <v>0</v>
      </c>
      <c r="DS35" s="57">
        <f t="shared" si="26"/>
        <v>0</v>
      </c>
      <c r="DT35" s="58">
        <f t="shared" si="26"/>
        <v>0</v>
      </c>
      <c r="DU35" s="58">
        <f t="shared" si="26"/>
        <v>0</v>
      </c>
      <c r="DV35" s="58">
        <f t="shared" si="26"/>
        <v>0</v>
      </c>
      <c r="DW35" s="58">
        <f t="shared" si="26"/>
        <v>0</v>
      </c>
      <c r="DX35" s="58">
        <f t="shared" si="26"/>
        <v>0</v>
      </c>
      <c r="DY35" s="58">
        <f t="shared" si="26"/>
        <v>0</v>
      </c>
      <c r="DZ35" s="58">
        <f t="shared" si="26"/>
        <v>0</v>
      </c>
      <c r="EA35" s="58">
        <f t="shared" ref="EA35:EV35" si="27">COUNTIF(EA14:EA28,"=N/A")</f>
        <v>0</v>
      </c>
      <c r="EB35" s="114">
        <f t="shared" si="27"/>
        <v>0</v>
      </c>
      <c r="EC35" s="57">
        <f t="shared" si="27"/>
        <v>0</v>
      </c>
      <c r="ED35" s="58">
        <f t="shared" si="27"/>
        <v>0</v>
      </c>
      <c r="EE35" s="58">
        <f t="shared" si="27"/>
        <v>0</v>
      </c>
      <c r="EF35" s="58">
        <f t="shared" si="27"/>
        <v>0</v>
      </c>
      <c r="EG35" s="58">
        <f t="shared" si="27"/>
        <v>0</v>
      </c>
      <c r="EH35" s="58">
        <f t="shared" si="27"/>
        <v>0</v>
      </c>
      <c r="EI35" s="58">
        <f t="shared" si="27"/>
        <v>0</v>
      </c>
      <c r="EJ35" s="58">
        <f t="shared" si="27"/>
        <v>0</v>
      </c>
      <c r="EK35" s="58">
        <f t="shared" si="27"/>
        <v>0</v>
      </c>
      <c r="EL35" s="114">
        <f t="shared" si="27"/>
        <v>0</v>
      </c>
      <c r="EM35" s="57">
        <f t="shared" si="27"/>
        <v>0</v>
      </c>
      <c r="EN35" s="58">
        <f t="shared" si="27"/>
        <v>0</v>
      </c>
      <c r="EO35" s="58">
        <f t="shared" si="27"/>
        <v>0</v>
      </c>
      <c r="EP35" s="58">
        <f t="shared" si="27"/>
        <v>0</v>
      </c>
      <c r="EQ35" s="58">
        <f t="shared" si="27"/>
        <v>0</v>
      </c>
      <c r="ER35" s="58">
        <f t="shared" si="27"/>
        <v>0</v>
      </c>
      <c r="ES35" s="58">
        <f t="shared" si="27"/>
        <v>0</v>
      </c>
      <c r="ET35" s="58">
        <f t="shared" si="27"/>
        <v>0</v>
      </c>
      <c r="EU35" s="58">
        <f t="shared" si="27"/>
        <v>0</v>
      </c>
      <c r="EV35" s="114">
        <f t="shared" si="27"/>
        <v>0</v>
      </c>
      <c r="EW35" s="59"/>
      <c r="EX35" s="60"/>
      <c r="EY35" s="60"/>
      <c r="EZ35" s="60"/>
      <c r="FA35" s="60"/>
    </row>
    <row r="36" spans="1:157" s="10" customFormat="1" ht="13.9" customHeight="1" thickBot="1">
      <c r="A36" s="813"/>
      <c r="B36" s="813"/>
      <c r="C36" s="813"/>
      <c r="D36" s="813"/>
      <c r="E36" s="813"/>
      <c r="F36" s="813"/>
      <c r="G36" s="813"/>
      <c r="H36" s="813"/>
      <c r="I36" s="813"/>
      <c r="J36" s="813"/>
      <c r="K36" s="813"/>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813"/>
      <c r="AS36" s="813"/>
      <c r="AT36" s="813"/>
      <c r="AU36" s="813"/>
      <c r="AV36" s="813"/>
      <c r="AW36" s="813"/>
      <c r="AX36" s="813"/>
      <c r="AY36" s="813"/>
      <c r="AZ36" s="813"/>
      <c r="BA36" s="813"/>
      <c r="BB36" s="813"/>
      <c r="BC36" s="813"/>
      <c r="BD36" s="813"/>
      <c r="BE36" s="813"/>
      <c r="BF36" s="813"/>
      <c r="BG36" s="813"/>
      <c r="BH36" s="813"/>
      <c r="BI36" s="813"/>
      <c r="BJ36" s="813"/>
      <c r="BK36" s="813"/>
      <c r="BL36" s="813"/>
      <c r="BM36" s="813"/>
      <c r="BN36" s="813"/>
      <c r="BO36" s="813"/>
      <c r="BP36" s="813"/>
      <c r="BQ36" s="813"/>
      <c r="BR36" s="813"/>
      <c r="BS36" s="813"/>
      <c r="BT36" s="813"/>
      <c r="BU36" s="813"/>
      <c r="BV36" s="813"/>
      <c r="BW36" s="813"/>
      <c r="BX36" s="813"/>
      <c r="BY36" s="813"/>
      <c r="BZ36" s="813"/>
      <c r="CA36" s="813"/>
      <c r="CB36" s="813"/>
      <c r="CC36" s="813"/>
      <c r="CD36" s="813"/>
      <c r="CE36" s="813"/>
      <c r="CF36" s="813"/>
      <c r="CG36" s="813"/>
      <c r="CH36" s="813"/>
      <c r="CI36" s="813"/>
      <c r="CJ36" s="813"/>
      <c r="CK36" s="813"/>
      <c r="CL36" s="813"/>
      <c r="CM36" s="813"/>
      <c r="CN36" s="813"/>
      <c r="CO36" s="813"/>
      <c r="CP36" s="813"/>
      <c r="CQ36" s="813"/>
      <c r="CR36" s="813"/>
      <c r="CS36" s="813"/>
      <c r="CT36" s="813"/>
      <c r="CU36" s="813"/>
      <c r="CV36" s="813"/>
      <c r="CW36" s="813"/>
      <c r="CX36" s="813"/>
      <c r="CY36" s="813"/>
      <c r="CZ36" s="813"/>
      <c r="DA36" s="813"/>
      <c r="DB36" s="813"/>
      <c r="DC36" s="813"/>
      <c r="DD36" s="813"/>
      <c r="DE36" s="813"/>
      <c r="DF36" s="813"/>
      <c r="DG36" s="813"/>
      <c r="DH36" s="813"/>
      <c r="DI36" s="813"/>
      <c r="DJ36" s="813"/>
      <c r="DK36" s="813"/>
      <c r="DL36" s="813"/>
      <c r="DM36" s="813"/>
      <c r="DN36" s="813"/>
      <c r="DO36" s="813"/>
      <c r="DP36" s="813"/>
      <c r="DQ36" s="813"/>
      <c r="DR36" s="813"/>
      <c r="DS36" s="813"/>
      <c r="DT36" s="813"/>
      <c r="DU36" s="813"/>
      <c r="DV36" s="813"/>
      <c r="DW36" s="813"/>
      <c r="DX36" s="813"/>
      <c r="DY36" s="813"/>
      <c r="DZ36" s="813"/>
      <c r="EA36" s="813"/>
      <c r="EB36" s="813"/>
      <c r="EC36" s="813"/>
      <c r="ED36" s="813"/>
      <c r="EE36" s="813"/>
      <c r="EF36" s="813"/>
      <c r="EG36" s="813"/>
      <c r="EH36" s="813"/>
      <c r="EI36" s="813"/>
      <c r="EJ36" s="813"/>
      <c r="EK36" s="813"/>
      <c r="EL36" s="813"/>
      <c r="EM36" s="813"/>
      <c r="EN36" s="813"/>
      <c r="EO36" s="813"/>
      <c r="EP36" s="813"/>
      <c r="EQ36" s="813"/>
      <c r="ER36" s="813"/>
      <c r="ES36" s="813"/>
      <c r="ET36" s="813"/>
      <c r="EU36" s="813"/>
      <c r="EV36" s="813"/>
      <c r="EW36" s="813"/>
      <c r="EX36" s="813"/>
      <c r="EY36" s="813"/>
      <c r="EZ36" s="813"/>
      <c r="FA36" s="813"/>
    </row>
    <row r="37" spans="1:157" ht="18">
      <c r="C37" s="838" t="s">
        <v>682</v>
      </c>
      <c r="D37" s="839"/>
      <c r="E37" s="839"/>
      <c r="F37" s="839"/>
      <c r="G37" s="839"/>
      <c r="H37" s="839"/>
      <c r="I37" s="839"/>
      <c r="J37" s="839"/>
      <c r="K37" s="839"/>
      <c r="L37" s="840"/>
      <c r="M37" s="838" t="s">
        <v>682</v>
      </c>
      <c r="N37" s="839"/>
      <c r="O37" s="839"/>
      <c r="P37" s="839"/>
      <c r="Q37" s="839"/>
      <c r="R37" s="839"/>
      <c r="S37" s="839"/>
      <c r="T37" s="839"/>
      <c r="U37" s="839"/>
      <c r="V37" s="840"/>
      <c r="W37" s="838" t="s">
        <v>682</v>
      </c>
      <c r="X37" s="839"/>
      <c r="Y37" s="839"/>
      <c r="Z37" s="839"/>
      <c r="AA37" s="839"/>
      <c r="AB37" s="839"/>
      <c r="AC37" s="839"/>
      <c r="AD37" s="839"/>
      <c r="AE37" s="839"/>
      <c r="AF37" s="840"/>
      <c r="AG37" s="838" t="s">
        <v>682</v>
      </c>
      <c r="AH37" s="839"/>
      <c r="AI37" s="839"/>
      <c r="AJ37" s="839"/>
      <c r="AK37" s="839"/>
      <c r="AL37" s="839"/>
      <c r="AM37" s="839"/>
      <c r="AN37" s="839"/>
      <c r="AO37" s="839"/>
      <c r="AP37" s="840"/>
      <c r="AQ37" s="838" t="s">
        <v>682</v>
      </c>
      <c r="AR37" s="839"/>
      <c r="AS37" s="839"/>
      <c r="AT37" s="839"/>
      <c r="AU37" s="839"/>
      <c r="AV37" s="839"/>
      <c r="AW37" s="839"/>
      <c r="AX37" s="839"/>
      <c r="AY37" s="839"/>
      <c r="AZ37" s="840"/>
      <c r="BA37" s="838" t="s">
        <v>682</v>
      </c>
      <c r="BB37" s="839"/>
      <c r="BC37" s="839"/>
      <c r="BD37" s="839"/>
      <c r="BE37" s="839"/>
      <c r="BF37" s="839"/>
      <c r="BG37" s="839"/>
      <c r="BH37" s="839"/>
      <c r="BI37" s="839"/>
      <c r="BJ37" s="840"/>
      <c r="BK37" s="838" t="s">
        <v>682</v>
      </c>
      <c r="BL37" s="839"/>
      <c r="BM37" s="839"/>
      <c r="BN37" s="839"/>
      <c r="BO37" s="839"/>
      <c r="BP37" s="839"/>
      <c r="BQ37" s="839"/>
      <c r="BR37" s="839"/>
      <c r="BS37" s="839"/>
      <c r="BT37" s="840"/>
      <c r="BU37" s="838" t="s">
        <v>682</v>
      </c>
      <c r="BV37" s="839"/>
      <c r="BW37" s="839"/>
      <c r="BX37" s="839"/>
      <c r="BY37" s="839"/>
      <c r="BZ37" s="839"/>
      <c r="CA37" s="839"/>
      <c r="CB37" s="839"/>
      <c r="CC37" s="839"/>
      <c r="CD37" s="840"/>
      <c r="CE37" s="838" t="s">
        <v>682</v>
      </c>
      <c r="CF37" s="839"/>
      <c r="CG37" s="839"/>
      <c r="CH37" s="839"/>
      <c r="CI37" s="839"/>
      <c r="CJ37" s="839"/>
      <c r="CK37" s="839"/>
      <c r="CL37" s="839"/>
      <c r="CM37" s="839"/>
      <c r="CN37" s="840"/>
      <c r="CO37" s="838" t="s">
        <v>682</v>
      </c>
      <c r="CP37" s="839"/>
      <c r="CQ37" s="839"/>
      <c r="CR37" s="839"/>
      <c r="CS37" s="839"/>
      <c r="CT37" s="839"/>
      <c r="CU37" s="839"/>
      <c r="CV37" s="839"/>
      <c r="CW37" s="839"/>
      <c r="CX37" s="840"/>
      <c r="CY37" s="838" t="s">
        <v>682</v>
      </c>
      <c r="CZ37" s="839"/>
      <c r="DA37" s="839"/>
      <c r="DB37" s="839"/>
      <c r="DC37" s="839"/>
      <c r="DD37" s="839"/>
      <c r="DE37" s="839"/>
      <c r="DF37" s="839"/>
      <c r="DG37" s="839"/>
      <c r="DH37" s="840"/>
      <c r="DI37" s="838" t="s">
        <v>682</v>
      </c>
      <c r="DJ37" s="839"/>
      <c r="DK37" s="839"/>
      <c r="DL37" s="839"/>
      <c r="DM37" s="839"/>
      <c r="DN37" s="839"/>
      <c r="DO37" s="839"/>
      <c r="DP37" s="839"/>
      <c r="DQ37" s="839"/>
      <c r="DR37" s="840"/>
      <c r="DS37" s="838" t="s">
        <v>682</v>
      </c>
      <c r="DT37" s="839"/>
      <c r="DU37" s="839"/>
      <c r="DV37" s="839"/>
      <c r="DW37" s="839"/>
      <c r="DX37" s="839"/>
      <c r="DY37" s="839"/>
      <c r="DZ37" s="839"/>
      <c r="EA37" s="839"/>
      <c r="EB37" s="840"/>
      <c r="EC37" s="838" t="s">
        <v>682</v>
      </c>
      <c r="ED37" s="839"/>
      <c r="EE37" s="839"/>
      <c r="EF37" s="839"/>
      <c r="EG37" s="839"/>
      <c r="EH37" s="839"/>
      <c r="EI37" s="839"/>
      <c r="EJ37" s="839"/>
      <c r="EK37" s="839"/>
      <c r="EL37" s="840"/>
      <c r="EM37" s="838" t="s">
        <v>682</v>
      </c>
      <c r="EN37" s="839"/>
      <c r="EO37" s="839"/>
      <c r="EP37" s="839"/>
      <c r="EQ37" s="839"/>
      <c r="ER37" s="839"/>
      <c r="ES37" s="839"/>
      <c r="ET37" s="839"/>
      <c r="EU37" s="839"/>
      <c r="EV37" s="840"/>
    </row>
    <row r="38" spans="1:157" ht="32.1" customHeight="1">
      <c r="C38" s="868"/>
      <c r="D38" s="869"/>
      <c r="E38" s="869"/>
      <c r="F38" s="869"/>
      <c r="G38" s="869"/>
      <c r="H38" s="869"/>
      <c r="I38" s="869"/>
      <c r="J38" s="869"/>
      <c r="K38" s="869"/>
      <c r="L38" s="870"/>
      <c r="M38" s="868"/>
      <c r="N38" s="869"/>
      <c r="O38" s="869"/>
      <c r="P38" s="869"/>
      <c r="Q38" s="869"/>
      <c r="R38" s="869"/>
      <c r="S38" s="869"/>
      <c r="T38" s="869"/>
      <c r="U38" s="869"/>
      <c r="V38" s="870"/>
      <c r="W38" s="868"/>
      <c r="X38" s="869"/>
      <c r="Y38" s="869"/>
      <c r="Z38" s="869"/>
      <c r="AA38" s="869"/>
      <c r="AB38" s="869"/>
      <c r="AC38" s="869"/>
      <c r="AD38" s="869"/>
      <c r="AE38" s="869"/>
      <c r="AF38" s="870"/>
      <c r="AG38" s="868"/>
      <c r="AH38" s="869"/>
      <c r="AI38" s="869"/>
      <c r="AJ38" s="869"/>
      <c r="AK38" s="869"/>
      <c r="AL38" s="869"/>
      <c r="AM38" s="869"/>
      <c r="AN38" s="869"/>
      <c r="AO38" s="869"/>
      <c r="AP38" s="870"/>
      <c r="AQ38" s="868"/>
      <c r="AR38" s="869"/>
      <c r="AS38" s="869"/>
      <c r="AT38" s="869"/>
      <c r="AU38" s="869"/>
      <c r="AV38" s="869"/>
      <c r="AW38" s="869"/>
      <c r="AX38" s="869"/>
      <c r="AY38" s="869"/>
      <c r="AZ38" s="870"/>
      <c r="BA38" s="868"/>
      <c r="BB38" s="869"/>
      <c r="BC38" s="869"/>
      <c r="BD38" s="869"/>
      <c r="BE38" s="869"/>
      <c r="BF38" s="869"/>
      <c r="BG38" s="869"/>
      <c r="BH38" s="869"/>
      <c r="BI38" s="869"/>
      <c r="BJ38" s="870"/>
      <c r="BK38" s="868"/>
      <c r="BL38" s="869"/>
      <c r="BM38" s="869"/>
      <c r="BN38" s="869"/>
      <c r="BO38" s="869"/>
      <c r="BP38" s="869"/>
      <c r="BQ38" s="869"/>
      <c r="BR38" s="869"/>
      <c r="BS38" s="869"/>
      <c r="BT38" s="870"/>
      <c r="BU38" s="868"/>
      <c r="BV38" s="869"/>
      <c r="BW38" s="869"/>
      <c r="BX38" s="869"/>
      <c r="BY38" s="869"/>
      <c r="BZ38" s="869"/>
      <c r="CA38" s="869"/>
      <c r="CB38" s="869"/>
      <c r="CC38" s="869"/>
      <c r="CD38" s="870"/>
      <c r="CE38" s="868"/>
      <c r="CF38" s="869"/>
      <c r="CG38" s="869"/>
      <c r="CH38" s="869"/>
      <c r="CI38" s="869"/>
      <c r="CJ38" s="869"/>
      <c r="CK38" s="869"/>
      <c r="CL38" s="869"/>
      <c r="CM38" s="869"/>
      <c r="CN38" s="870"/>
      <c r="CO38" s="868"/>
      <c r="CP38" s="869"/>
      <c r="CQ38" s="869"/>
      <c r="CR38" s="869"/>
      <c r="CS38" s="869"/>
      <c r="CT38" s="869"/>
      <c r="CU38" s="869"/>
      <c r="CV38" s="869"/>
      <c r="CW38" s="869"/>
      <c r="CX38" s="870"/>
      <c r="CY38" s="868"/>
      <c r="CZ38" s="869"/>
      <c r="DA38" s="869"/>
      <c r="DB38" s="869"/>
      <c r="DC38" s="869"/>
      <c r="DD38" s="869"/>
      <c r="DE38" s="869"/>
      <c r="DF38" s="869"/>
      <c r="DG38" s="869"/>
      <c r="DH38" s="870"/>
      <c r="DI38" s="868"/>
      <c r="DJ38" s="869"/>
      <c r="DK38" s="869"/>
      <c r="DL38" s="869"/>
      <c r="DM38" s="869"/>
      <c r="DN38" s="869"/>
      <c r="DO38" s="869"/>
      <c r="DP38" s="869"/>
      <c r="DQ38" s="869"/>
      <c r="DR38" s="870"/>
      <c r="DS38" s="868"/>
      <c r="DT38" s="869"/>
      <c r="DU38" s="869"/>
      <c r="DV38" s="869"/>
      <c r="DW38" s="869"/>
      <c r="DX38" s="869"/>
      <c r="DY38" s="869"/>
      <c r="DZ38" s="869"/>
      <c r="EA38" s="869"/>
      <c r="EB38" s="870"/>
      <c r="EC38" s="868"/>
      <c r="ED38" s="869"/>
      <c r="EE38" s="869"/>
      <c r="EF38" s="869"/>
      <c r="EG38" s="869"/>
      <c r="EH38" s="869"/>
      <c r="EI38" s="869"/>
      <c r="EJ38" s="869"/>
      <c r="EK38" s="869"/>
      <c r="EL38" s="870"/>
      <c r="EM38" s="868"/>
      <c r="EN38" s="869"/>
      <c r="EO38" s="869"/>
      <c r="EP38" s="869"/>
      <c r="EQ38" s="869"/>
      <c r="ER38" s="869"/>
      <c r="ES38" s="869"/>
      <c r="ET38" s="869"/>
      <c r="EU38" s="869"/>
      <c r="EV38" s="870"/>
    </row>
    <row r="39" spans="1:157" ht="32.1" customHeight="1">
      <c r="C39" s="832"/>
      <c r="D39" s="833"/>
      <c r="E39" s="833"/>
      <c r="F39" s="833"/>
      <c r="G39" s="833"/>
      <c r="H39" s="833"/>
      <c r="I39" s="833"/>
      <c r="J39" s="833"/>
      <c r="K39" s="833"/>
      <c r="L39" s="834"/>
      <c r="M39" s="832"/>
      <c r="N39" s="833"/>
      <c r="O39" s="833"/>
      <c r="P39" s="833"/>
      <c r="Q39" s="833"/>
      <c r="R39" s="833"/>
      <c r="S39" s="833"/>
      <c r="T39" s="833"/>
      <c r="U39" s="833"/>
      <c r="V39" s="834"/>
      <c r="W39" s="832"/>
      <c r="X39" s="833"/>
      <c r="Y39" s="833"/>
      <c r="Z39" s="833"/>
      <c r="AA39" s="833"/>
      <c r="AB39" s="833"/>
      <c r="AC39" s="833"/>
      <c r="AD39" s="833"/>
      <c r="AE39" s="833"/>
      <c r="AF39" s="834"/>
      <c r="AG39" s="832"/>
      <c r="AH39" s="833"/>
      <c r="AI39" s="833"/>
      <c r="AJ39" s="833"/>
      <c r="AK39" s="833"/>
      <c r="AL39" s="833"/>
      <c r="AM39" s="833"/>
      <c r="AN39" s="833"/>
      <c r="AO39" s="833"/>
      <c r="AP39" s="834"/>
      <c r="AQ39" s="832"/>
      <c r="AR39" s="833"/>
      <c r="AS39" s="833"/>
      <c r="AT39" s="833"/>
      <c r="AU39" s="833"/>
      <c r="AV39" s="833"/>
      <c r="AW39" s="833"/>
      <c r="AX39" s="833"/>
      <c r="AY39" s="833"/>
      <c r="AZ39" s="834"/>
      <c r="BA39" s="832"/>
      <c r="BB39" s="833"/>
      <c r="BC39" s="833"/>
      <c r="BD39" s="833"/>
      <c r="BE39" s="833"/>
      <c r="BF39" s="833"/>
      <c r="BG39" s="833"/>
      <c r="BH39" s="833"/>
      <c r="BI39" s="833"/>
      <c r="BJ39" s="834"/>
      <c r="BK39" s="832"/>
      <c r="BL39" s="833"/>
      <c r="BM39" s="833"/>
      <c r="BN39" s="833"/>
      <c r="BO39" s="833"/>
      <c r="BP39" s="833"/>
      <c r="BQ39" s="833"/>
      <c r="BR39" s="833"/>
      <c r="BS39" s="833"/>
      <c r="BT39" s="834"/>
      <c r="BU39" s="832"/>
      <c r="BV39" s="833"/>
      <c r="BW39" s="833"/>
      <c r="BX39" s="833"/>
      <c r="BY39" s="833"/>
      <c r="BZ39" s="833"/>
      <c r="CA39" s="833"/>
      <c r="CB39" s="833"/>
      <c r="CC39" s="833"/>
      <c r="CD39" s="834"/>
      <c r="CE39" s="832"/>
      <c r="CF39" s="833"/>
      <c r="CG39" s="833"/>
      <c r="CH39" s="833"/>
      <c r="CI39" s="833"/>
      <c r="CJ39" s="833"/>
      <c r="CK39" s="833"/>
      <c r="CL39" s="833"/>
      <c r="CM39" s="833"/>
      <c r="CN39" s="834"/>
      <c r="CO39" s="832"/>
      <c r="CP39" s="833"/>
      <c r="CQ39" s="833"/>
      <c r="CR39" s="833"/>
      <c r="CS39" s="833"/>
      <c r="CT39" s="833"/>
      <c r="CU39" s="833"/>
      <c r="CV39" s="833"/>
      <c r="CW39" s="833"/>
      <c r="CX39" s="834"/>
      <c r="CY39" s="832"/>
      <c r="CZ39" s="833"/>
      <c r="DA39" s="833"/>
      <c r="DB39" s="833"/>
      <c r="DC39" s="833"/>
      <c r="DD39" s="833"/>
      <c r="DE39" s="833"/>
      <c r="DF39" s="833"/>
      <c r="DG39" s="833"/>
      <c r="DH39" s="834"/>
      <c r="DI39" s="832"/>
      <c r="DJ39" s="833"/>
      <c r="DK39" s="833"/>
      <c r="DL39" s="833"/>
      <c r="DM39" s="833"/>
      <c r="DN39" s="833"/>
      <c r="DO39" s="833"/>
      <c r="DP39" s="833"/>
      <c r="DQ39" s="833"/>
      <c r="DR39" s="834"/>
      <c r="DS39" s="832"/>
      <c r="DT39" s="833"/>
      <c r="DU39" s="833"/>
      <c r="DV39" s="833"/>
      <c r="DW39" s="833"/>
      <c r="DX39" s="833"/>
      <c r="DY39" s="833"/>
      <c r="DZ39" s="833"/>
      <c r="EA39" s="833"/>
      <c r="EB39" s="834"/>
      <c r="EC39" s="832"/>
      <c r="ED39" s="833"/>
      <c r="EE39" s="833"/>
      <c r="EF39" s="833"/>
      <c r="EG39" s="833"/>
      <c r="EH39" s="833"/>
      <c r="EI39" s="833"/>
      <c r="EJ39" s="833"/>
      <c r="EK39" s="833"/>
      <c r="EL39" s="834"/>
      <c r="EM39" s="832"/>
      <c r="EN39" s="833"/>
      <c r="EO39" s="833"/>
      <c r="EP39" s="833"/>
      <c r="EQ39" s="833"/>
      <c r="ER39" s="833"/>
      <c r="ES39" s="833"/>
      <c r="ET39" s="833"/>
      <c r="EU39" s="833"/>
      <c r="EV39" s="834"/>
    </row>
    <row r="40" spans="1:157" ht="32.1" customHeight="1">
      <c r="C40" s="832"/>
      <c r="D40" s="833"/>
      <c r="E40" s="833"/>
      <c r="F40" s="833"/>
      <c r="G40" s="833"/>
      <c r="H40" s="833"/>
      <c r="I40" s="833"/>
      <c r="J40" s="833"/>
      <c r="K40" s="833"/>
      <c r="L40" s="834"/>
      <c r="M40" s="832"/>
      <c r="N40" s="833"/>
      <c r="O40" s="833"/>
      <c r="P40" s="833"/>
      <c r="Q40" s="833"/>
      <c r="R40" s="833"/>
      <c r="S40" s="833"/>
      <c r="T40" s="833"/>
      <c r="U40" s="833"/>
      <c r="V40" s="834"/>
      <c r="W40" s="832"/>
      <c r="X40" s="833"/>
      <c r="Y40" s="833"/>
      <c r="Z40" s="833"/>
      <c r="AA40" s="833"/>
      <c r="AB40" s="833"/>
      <c r="AC40" s="833"/>
      <c r="AD40" s="833"/>
      <c r="AE40" s="833"/>
      <c r="AF40" s="834"/>
      <c r="AG40" s="832"/>
      <c r="AH40" s="833"/>
      <c r="AI40" s="833"/>
      <c r="AJ40" s="833"/>
      <c r="AK40" s="833"/>
      <c r="AL40" s="833"/>
      <c r="AM40" s="833"/>
      <c r="AN40" s="833"/>
      <c r="AO40" s="833"/>
      <c r="AP40" s="834"/>
      <c r="AQ40" s="832"/>
      <c r="AR40" s="833"/>
      <c r="AS40" s="833"/>
      <c r="AT40" s="833"/>
      <c r="AU40" s="833"/>
      <c r="AV40" s="833"/>
      <c r="AW40" s="833"/>
      <c r="AX40" s="833"/>
      <c r="AY40" s="833"/>
      <c r="AZ40" s="834"/>
      <c r="BA40" s="832"/>
      <c r="BB40" s="833"/>
      <c r="BC40" s="833"/>
      <c r="BD40" s="833"/>
      <c r="BE40" s="833"/>
      <c r="BF40" s="833"/>
      <c r="BG40" s="833"/>
      <c r="BH40" s="833"/>
      <c r="BI40" s="833"/>
      <c r="BJ40" s="834"/>
      <c r="BK40" s="832"/>
      <c r="BL40" s="833"/>
      <c r="BM40" s="833"/>
      <c r="BN40" s="833"/>
      <c r="BO40" s="833"/>
      <c r="BP40" s="833"/>
      <c r="BQ40" s="833"/>
      <c r="BR40" s="833"/>
      <c r="BS40" s="833"/>
      <c r="BT40" s="834"/>
      <c r="BU40" s="832"/>
      <c r="BV40" s="833"/>
      <c r="BW40" s="833"/>
      <c r="BX40" s="833"/>
      <c r="BY40" s="833"/>
      <c r="BZ40" s="833"/>
      <c r="CA40" s="833"/>
      <c r="CB40" s="833"/>
      <c r="CC40" s="833"/>
      <c r="CD40" s="834"/>
      <c r="CE40" s="832"/>
      <c r="CF40" s="833"/>
      <c r="CG40" s="833"/>
      <c r="CH40" s="833"/>
      <c r="CI40" s="833"/>
      <c r="CJ40" s="833"/>
      <c r="CK40" s="833"/>
      <c r="CL40" s="833"/>
      <c r="CM40" s="833"/>
      <c r="CN40" s="834"/>
      <c r="CO40" s="832"/>
      <c r="CP40" s="833"/>
      <c r="CQ40" s="833"/>
      <c r="CR40" s="833"/>
      <c r="CS40" s="833"/>
      <c r="CT40" s="833"/>
      <c r="CU40" s="833"/>
      <c r="CV40" s="833"/>
      <c r="CW40" s="833"/>
      <c r="CX40" s="834"/>
      <c r="CY40" s="832"/>
      <c r="CZ40" s="833"/>
      <c r="DA40" s="833"/>
      <c r="DB40" s="833"/>
      <c r="DC40" s="833"/>
      <c r="DD40" s="833"/>
      <c r="DE40" s="833"/>
      <c r="DF40" s="833"/>
      <c r="DG40" s="833"/>
      <c r="DH40" s="834"/>
      <c r="DI40" s="832"/>
      <c r="DJ40" s="833"/>
      <c r="DK40" s="833"/>
      <c r="DL40" s="833"/>
      <c r="DM40" s="833"/>
      <c r="DN40" s="833"/>
      <c r="DO40" s="833"/>
      <c r="DP40" s="833"/>
      <c r="DQ40" s="833"/>
      <c r="DR40" s="834"/>
      <c r="DS40" s="832"/>
      <c r="DT40" s="833"/>
      <c r="DU40" s="833"/>
      <c r="DV40" s="833"/>
      <c r="DW40" s="833"/>
      <c r="DX40" s="833"/>
      <c r="DY40" s="833"/>
      <c r="DZ40" s="833"/>
      <c r="EA40" s="833"/>
      <c r="EB40" s="834"/>
      <c r="EC40" s="832"/>
      <c r="ED40" s="833"/>
      <c r="EE40" s="833"/>
      <c r="EF40" s="833"/>
      <c r="EG40" s="833"/>
      <c r="EH40" s="833"/>
      <c r="EI40" s="833"/>
      <c r="EJ40" s="833"/>
      <c r="EK40" s="833"/>
      <c r="EL40" s="834"/>
      <c r="EM40" s="832"/>
      <c r="EN40" s="833"/>
      <c r="EO40" s="833"/>
      <c r="EP40" s="833"/>
      <c r="EQ40" s="833"/>
      <c r="ER40" s="833"/>
      <c r="ES40" s="833"/>
      <c r="ET40" s="833"/>
      <c r="EU40" s="833"/>
      <c r="EV40" s="834"/>
    </row>
    <row r="41" spans="1:157" ht="32.1" customHeight="1">
      <c r="C41" s="832"/>
      <c r="D41" s="833"/>
      <c r="E41" s="833"/>
      <c r="F41" s="833"/>
      <c r="G41" s="833"/>
      <c r="H41" s="833"/>
      <c r="I41" s="833"/>
      <c r="J41" s="833"/>
      <c r="K41" s="833"/>
      <c r="L41" s="834"/>
      <c r="M41" s="832"/>
      <c r="N41" s="833"/>
      <c r="O41" s="833"/>
      <c r="P41" s="833"/>
      <c r="Q41" s="833"/>
      <c r="R41" s="833"/>
      <c r="S41" s="833"/>
      <c r="T41" s="833"/>
      <c r="U41" s="833"/>
      <c r="V41" s="834"/>
      <c r="W41" s="832"/>
      <c r="X41" s="833"/>
      <c r="Y41" s="833"/>
      <c r="Z41" s="833"/>
      <c r="AA41" s="833"/>
      <c r="AB41" s="833"/>
      <c r="AC41" s="833"/>
      <c r="AD41" s="833"/>
      <c r="AE41" s="833"/>
      <c r="AF41" s="834"/>
      <c r="AG41" s="832"/>
      <c r="AH41" s="833"/>
      <c r="AI41" s="833"/>
      <c r="AJ41" s="833"/>
      <c r="AK41" s="833"/>
      <c r="AL41" s="833"/>
      <c r="AM41" s="833"/>
      <c r="AN41" s="833"/>
      <c r="AO41" s="833"/>
      <c r="AP41" s="834"/>
      <c r="AQ41" s="832"/>
      <c r="AR41" s="833"/>
      <c r="AS41" s="833"/>
      <c r="AT41" s="833"/>
      <c r="AU41" s="833"/>
      <c r="AV41" s="833"/>
      <c r="AW41" s="833"/>
      <c r="AX41" s="833"/>
      <c r="AY41" s="833"/>
      <c r="AZ41" s="834"/>
      <c r="BA41" s="832"/>
      <c r="BB41" s="833"/>
      <c r="BC41" s="833"/>
      <c r="BD41" s="833"/>
      <c r="BE41" s="833"/>
      <c r="BF41" s="833"/>
      <c r="BG41" s="833"/>
      <c r="BH41" s="833"/>
      <c r="BI41" s="833"/>
      <c r="BJ41" s="834"/>
      <c r="BK41" s="832"/>
      <c r="BL41" s="833"/>
      <c r="BM41" s="833"/>
      <c r="BN41" s="833"/>
      <c r="BO41" s="833"/>
      <c r="BP41" s="833"/>
      <c r="BQ41" s="833"/>
      <c r="BR41" s="833"/>
      <c r="BS41" s="833"/>
      <c r="BT41" s="834"/>
      <c r="BU41" s="832"/>
      <c r="BV41" s="833"/>
      <c r="BW41" s="833"/>
      <c r="BX41" s="833"/>
      <c r="BY41" s="833"/>
      <c r="BZ41" s="833"/>
      <c r="CA41" s="833"/>
      <c r="CB41" s="833"/>
      <c r="CC41" s="833"/>
      <c r="CD41" s="834"/>
      <c r="CE41" s="832"/>
      <c r="CF41" s="833"/>
      <c r="CG41" s="833"/>
      <c r="CH41" s="833"/>
      <c r="CI41" s="833"/>
      <c r="CJ41" s="833"/>
      <c r="CK41" s="833"/>
      <c r="CL41" s="833"/>
      <c r="CM41" s="833"/>
      <c r="CN41" s="834"/>
      <c r="CO41" s="832"/>
      <c r="CP41" s="833"/>
      <c r="CQ41" s="833"/>
      <c r="CR41" s="833"/>
      <c r="CS41" s="833"/>
      <c r="CT41" s="833"/>
      <c r="CU41" s="833"/>
      <c r="CV41" s="833"/>
      <c r="CW41" s="833"/>
      <c r="CX41" s="834"/>
      <c r="CY41" s="832"/>
      <c r="CZ41" s="833"/>
      <c r="DA41" s="833"/>
      <c r="DB41" s="833"/>
      <c r="DC41" s="833"/>
      <c r="DD41" s="833"/>
      <c r="DE41" s="833"/>
      <c r="DF41" s="833"/>
      <c r="DG41" s="833"/>
      <c r="DH41" s="834"/>
      <c r="DI41" s="832"/>
      <c r="DJ41" s="833"/>
      <c r="DK41" s="833"/>
      <c r="DL41" s="833"/>
      <c r="DM41" s="833"/>
      <c r="DN41" s="833"/>
      <c r="DO41" s="833"/>
      <c r="DP41" s="833"/>
      <c r="DQ41" s="833"/>
      <c r="DR41" s="834"/>
      <c r="DS41" s="832"/>
      <c r="DT41" s="833"/>
      <c r="DU41" s="833"/>
      <c r="DV41" s="833"/>
      <c r="DW41" s="833"/>
      <c r="DX41" s="833"/>
      <c r="DY41" s="833"/>
      <c r="DZ41" s="833"/>
      <c r="EA41" s="833"/>
      <c r="EB41" s="834"/>
      <c r="EC41" s="832"/>
      <c r="ED41" s="833"/>
      <c r="EE41" s="833"/>
      <c r="EF41" s="833"/>
      <c r="EG41" s="833"/>
      <c r="EH41" s="833"/>
      <c r="EI41" s="833"/>
      <c r="EJ41" s="833"/>
      <c r="EK41" s="833"/>
      <c r="EL41" s="834"/>
      <c r="EM41" s="832"/>
      <c r="EN41" s="833"/>
      <c r="EO41" s="833"/>
      <c r="EP41" s="833"/>
      <c r="EQ41" s="833"/>
      <c r="ER41" s="833"/>
      <c r="ES41" s="833"/>
      <c r="ET41" s="833"/>
      <c r="EU41" s="833"/>
      <c r="EV41" s="834"/>
    </row>
    <row r="42" spans="1:157" ht="32.1" customHeight="1">
      <c r="C42" s="832"/>
      <c r="D42" s="833"/>
      <c r="E42" s="833"/>
      <c r="F42" s="833"/>
      <c r="G42" s="833"/>
      <c r="H42" s="833"/>
      <c r="I42" s="833"/>
      <c r="J42" s="833"/>
      <c r="K42" s="833"/>
      <c r="L42" s="834"/>
      <c r="M42" s="832"/>
      <c r="N42" s="833"/>
      <c r="O42" s="833"/>
      <c r="P42" s="833"/>
      <c r="Q42" s="833"/>
      <c r="R42" s="833"/>
      <c r="S42" s="833"/>
      <c r="T42" s="833"/>
      <c r="U42" s="833"/>
      <c r="V42" s="834"/>
      <c r="W42" s="832"/>
      <c r="X42" s="833"/>
      <c r="Y42" s="833"/>
      <c r="Z42" s="833"/>
      <c r="AA42" s="833"/>
      <c r="AB42" s="833"/>
      <c r="AC42" s="833"/>
      <c r="AD42" s="833"/>
      <c r="AE42" s="833"/>
      <c r="AF42" s="834"/>
      <c r="AG42" s="832"/>
      <c r="AH42" s="833"/>
      <c r="AI42" s="833"/>
      <c r="AJ42" s="833"/>
      <c r="AK42" s="833"/>
      <c r="AL42" s="833"/>
      <c r="AM42" s="833"/>
      <c r="AN42" s="833"/>
      <c r="AO42" s="833"/>
      <c r="AP42" s="834"/>
      <c r="AQ42" s="832"/>
      <c r="AR42" s="833"/>
      <c r="AS42" s="833"/>
      <c r="AT42" s="833"/>
      <c r="AU42" s="833"/>
      <c r="AV42" s="833"/>
      <c r="AW42" s="833"/>
      <c r="AX42" s="833"/>
      <c r="AY42" s="833"/>
      <c r="AZ42" s="834"/>
      <c r="BA42" s="832"/>
      <c r="BB42" s="833"/>
      <c r="BC42" s="833"/>
      <c r="BD42" s="833"/>
      <c r="BE42" s="833"/>
      <c r="BF42" s="833"/>
      <c r="BG42" s="833"/>
      <c r="BH42" s="833"/>
      <c r="BI42" s="833"/>
      <c r="BJ42" s="834"/>
      <c r="BK42" s="832"/>
      <c r="BL42" s="833"/>
      <c r="BM42" s="833"/>
      <c r="BN42" s="833"/>
      <c r="BO42" s="833"/>
      <c r="BP42" s="833"/>
      <c r="BQ42" s="833"/>
      <c r="BR42" s="833"/>
      <c r="BS42" s="833"/>
      <c r="BT42" s="834"/>
      <c r="BU42" s="832"/>
      <c r="BV42" s="833"/>
      <c r="BW42" s="833"/>
      <c r="BX42" s="833"/>
      <c r="BY42" s="833"/>
      <c r="BZ42" s="833"/>
      <c r="CA42" s="833"/>
      <c r="CB42" s="833"/>
      <c r="CC42" s="833"/>
      <c r="CD42" s="834"/>
      <c r="CE42" s="832"/>
      <c r="CF42" s="833"/>
      <c r="CG42" s="833"/>
      <c r="CH42" s="833"/>
      <c r="CI42" s="833"/>
      <c r="CJ42" s="833"/>
      <c r="CK42" s="833"/>
      <c r="CL42" s="833"/>
      <c r="CM42" s="833"/>
      <c r="CN42" s="834"/>
      <c r="CO42" s="832"/>
      <c r="CP42" s="833"/>
      <c r="CQ42" s="833"/>
      <c r="CR42" s="833"/>
      <c r="CS42" s="833"/>
      <c r="CT42" s="833"/>
      <c r="CU42" s="833"/>
      <c r="CV42" s="833"/>
      <c r="CW42" s="833"/>
      <c r="CX42" s="834"/>
      <c r="CY42" s="832"/>
      <c r="CZ42" s="833"/>
      <c r="DA42" s="833"/>
      <c r="DB42" s="833"/>
      <c r="DC42" s="833"/>
      <c r="DD42" s="833"/>
      <c r="DE42" s="833"/>
      <c r="DF42" s="833"/>
      <c r="DG42" s="833"/>
      <c r="DH42" s="834"/>
      <c r="DI42" s="832"/>
      <c r="DJ42" s="833"/>
      <c r="DK42" s="833"/>
      <c r="DL42" s="833"/>
      <c r="DM42" s="833"/>
      <c r="DN42" s="833"/>
      <c r="DO42" s="833"/>
      <c r="DP42" s="833"/>
      <c r="DQ42" s="833"/>
      <c r="DR42" s="834"/>
      <c r="DS42" s="832"/>
      <c r="DT42" s="833"/>
      <c r="DU42" s="833"/>
      <c r="DV42" s="833"/>
      <c r="DW42" s="833"/>
      <c r="DX42" s="833"/>
      <c r="DY42" s="833"/>
      <c r="DZ42" s="833"/>
      <c r="EA42" s="833"/>
      <c r="EB42" s="834"/>
      <c r="EC42" s="832"/>
      <c r="ED42" s="833"/>
      <c r="EE42" s="833"/>
      <c r="EF42" s="833"/>
      <c r="EG42" s="833"/>
      <c r="EH42" s="833"/>
      <c r="EI42" s="833"/>
      <c r="EJ42" s="833"/>
      <c r="EK42" s="833"/>
      <c r="EL42" s="834"/>
      <c r="EM42" s="832"/>
      <c r="EN42" s="833"/>
      <c r="EO42" s="833"/>
      <c r="EP42" s="833"/>
      <c r="EQ42" s="833"/>
      <c r="ER42" s="833"/>
      <c r="ES42" s="833"/>
      <c r="ET42" s="833"/>
      <c r="EU42" s="833"/>
      <c r="EV42" s="834"/>
    </row>
    <row r="43" spans="1:157" ht="32.1" customHeight="1">
      <c r="C43" s="832"/>
      <c r="D43" s="833"/>
      <c r="E43" s="833"/>
      <c r="F43" s="833"/>
      <c r="G43" s="833"/>
      <c r="H43" s="833"/>
      <c r="I43" s="833"/>
      <c r="J43" s="833"/>
      <c r="K43" s="833"/>
      <c r="L43" s="834"/>
      <c r="M43" s="832"/>
      <c r="N43" s="833"/>
      <c r="O43" s="833"/>
      <c r="P43" s="833"/>
      <c r="Q43" s="833"/>
      <c r="R43" s="833"/>
      <c r="S43" s="833"/>
      <c r="T43" s="833"/>
      <c r="U43" s="833"/>
      <c r="V43" s="834"/>
      <c r="W43" s="832"/>
      <c r="X43" s="833"/>
      <c r="Y43" s="833"/>
      <c r="Z43" s="833"/>
      <c r="AA43" s="833"/>
      <c r="AB43" s="833"/>
      <c r="AC43" s="833"/>
      <c r="AD43" s="833"/>
      <c r="AE43" s="833"/>
      <c r="AF43" s="834"/>
      <c r="AG43" s="832"/>
      <c r="AH43" s="833"/>
      <c r="AI43" s="833"/>
      <c r="AJ43" s="833"/>
      <c r="AK43" s="833"/>
      <c r="AL43" s="833"/>
      <c r="AM43" s="833"/>
      <c r="AN43" s="833"/>
      <c r="AO43" s="833"/>
      <c r="AP43" s="834"/>
      <c r="AQ43" s="832"/>
      <c r="AR43" s="833"/>
      <c r="AS43" s="833"/>
      <c r="AT43" s="833"/>
      <c r="AU43" s="833"/>
      <c r="AV43" s="833"/>
      <c r="AW43" s="833"/>
      <c r="AX43" s="833"/>
      <c r="AY43" s="833"/>
      <c r="AZ43" s="834"/>
      <c r="BA43" s="832"/>
      <c r="BB43" s="833"/>
      <c r="BC43" s="833"/>
      <c r="BD43" s="833"/>
      <c r="BE43" s="833"/>
      <c r="BF43" s="833"/>
      <c r="BG43" s="833"/>
      <c r="BH43" s="833"/>
      <c r="BI43" s="833"/>
      <c r="BJ43" s="834"/>
      <c r="BK43" s="832"/>
      <c r="BL43" s="833"/>
      <c r="BM43" s="833"/>
      <c r="BN43" s="833"/>
      <c r="BO43" s="833"/>
      <c r="BP43" s="833"/>
      <c r="BQ43" s="833"/>
      <c r="BR43" s="833"/>
      <c r="BS43" s="833"/>
      <c r="BT43" s="834"/>
      <c r="BU43" s="832"/>
      <c r="BV43" s="833"/>
      <c r="BW43" s="833"/>
      <c r="BX43" s="833"/>
      <c r="BY43" s="833"/>
      <c r="BZ43" s="833"/>
      <c r="CA43" s="833"/>
      <c r="CB43" s="833"/>
      <c r="CC43" s="833"/>
      <c r="CD43" s="834"/>
      <c r="CE43" s="832"/>
      <c r="CF43" s="833"/>
      <c r="CG43" s="833"/>
      <c r="CH43" s="833"/>
      <c r="CI43" s="833"/>
      <c r="CJ43" s="833"/>
      <c r="CK43" s="833"/>
      <c r="CL43" s="833"/>
      <c r="CM43" s="833"/>
      <c r="CN43" s="834"/>
      <c r="CO43" s="832"/>
      <c r="CP43" s="833"/>
      <c r="CQ43" s="833"/>
      <c r="CR43" s="833"/>
      <c r="CS43" s="833"/>
      <c r="CT43" s="833"/>
      <c r="CU43" s="833"/>
      <c r="CV43" s="833"/>
      <c r="CW43" s="833"/>
      <c r="CX43" s="834"/>
      <c r="CY43" s="832"/>
      <c r="CZ43" s="833"/>
      <c r="DA43" s="833"/>
      <c r="DB43" s="833"/>
      <c r="DC43" s="833"/>
      <c r="DD43" s="833"/>
      <c r="DE43" s="833"/>
      <c r="DF43" s="833"/>
      <c r="DG43" s="833"/>
      <c r="DH43" s="834"/>
      <c r="DI43" s="832"/>
      <c r="DJ43" s="833"/>
      <c r="DK43" s="833"/>
      <c r="DL43" s="833"/>
      <c r="DM43" s="833"/>
      <c r="DN43" s="833"/>
      <c r="DO43" s="833"/>
      <c r="DP43" s="833"/>
      <c r="DQ43" s="833"/>
      <c r="DR43" s="834"/>
      <c r="DS43" s="832"/>
      <c r="DT43" s="833"/>
      <c r="DU43" s="833"/>
      <c r="DV43" s="833"/>
      <c r="DW43" s="833"/>
      <c r="DX43" s="833"/>
      <c r="DY43" s="833"/>
      <c r="DZ43" s="833"/>
      <c r="EA43" s="833"/>
      <c r="EB43" s="834"/>
      <c r="EC43" s="832"/>
      <c r="ED43" s="833"/>
      <c r="EE43" s="833"/>
      <c r="EF43" s="833"/>
      <c r="EG43" s="833"/>
      <c r="EH43" s="833"/>
      <c r="EI43" s="833"/>
      <c r="EJ43" s="833"/>
      <c r="EK43" s="833"/>
      <c r="EL43" s="834"/>
      <c r="EM43" s="832"/>
      <c r="EN43" s="833"/>
      <c r="EO43" s="833"/>
      <c r="EP43" s="833"/>
      <c r="EQ43" s="833"/>
      <c r="ER43" s="833"/>
      <c r="ES43" s="833"/>
      <c r="ET43" s="833"/>
      <c r="EU43" s="833"/>
      <c r="EV43" s="834"/>
    </row>
    <row r="44" spans="1:157" ht="32.1" customHeight="1">
      <c r="C44" s="832"/>
      <c r="D44" s="833"/>
      <c r="E44" s="833"/>
      <c r="F44" s="833"/>
      <c r="G44" s="833"/>
      <c r="H44" s="833"/>
      <c r="I44" s="833"/>
      <c r="J44" s="833"/>
      <c r="K44" s="833"/>
      <c r="L44" s="834"/>
      <c r="M44" s="832"/>
      <c r="N44" s="833"/>
      <c r="O44" s="833"/>
      <c r="P44" s="833"/>
      <c r="Q44" s="833"/>
      <c r="R44" s="833"/>
      <c r="S44" s="833"/>
      <c r="T44" s="833"/>
      <c r="U44" s="833"/>
      <c r="V44" s="834"/>
      <c r="W44" s="832"/>
      <c r="X44" s="833"/>
      <c r="Y44" s="833"/>
      <c r="Z44" s="833"/>
      <c r="AA44" s="833"/>
      <c r="AB44" s="833"/>
      <c r="AC44" s="833"/>
      <c r="AD44" s="833"/>
      <c r="AE44" s="833"/>
      <c r="AF44" s="834"/>
      <c r="AG44" s="832"/>
      <c r="AH44" s="833"/>
      <c r="AI44" s="833"/>
      <c r="AJ44" s="833"/>
      <c r="AK44" s="833"/>
      <c r="AL44" s="833"/>
      <c r="AM44" s="833"/>
      <c r="AN44" s="833"/>
      <c r="AO44" s="833"/>
      <c r="AP44" s="834"/>
      <c r="AQ44" s="832"/>
      <c r="AR44" s="833"/>
      <c r="AS44" s="833"/>
      <c r="AT44" s="833"/>
      <c r="AU44" s="833"/>
      <c r="AV44" s="833"/>
      <c r="AW44" s="833"/>
      <c r="AX44" s="833"/>
      <c r="AY44" s="833"/>
      <c r="AZ44" s="834"/>
      <c r="BA44" s="832"/>
      <c r="BB44" s="833"/>
      <c r="BC44" s="833"/>
      <c r="BD44" s="833"/>
      <c r="BE44" s="833"/>
      <c r="BF44" s="833"/>
      <c r="BG44" s="833"/>
      <c r="BH44" s="833"/>
      <c r="BI44" s="833"/>
      <c r="BJ44" s="834"/>
      <c r="BK44" s="832"/>
      <c r="BL44" s="833"/>
      <c r="BM44" s="833"/>
      <c r="BN44" s="833"/>
      <c r="BO44" s="833"/>
      <c r="BP44" s="833"/>
      <c r="BQ44" s="833"/>
      <c r="BR44" s="833"/>
      <c r="BS44" s="833"/>
      <c r="BT44" s="834"/>
      <c r="BU44" s="832"/>
      <c r="BV44" s="833"/>
      <c r="BW44" s="833"/>
      <c r="BX44" s="833"/>
      <c r="BY44" s="833"/>
      <c r="BZ44" s="833"/>
      <c r="CA44" s="833"/>
      <c r="CB44" s="833"/>
      <c r="CC44" s="833"/>
      <c r="CD44" s="834"/>
      <c r="CE44" s="832"/>
      <c r="CF44" s="833"/>
      <c r="CG44" s="833"/>
      <c r="CH44" s="833"/>
      <c r="CI44" s="833"/>
      <c r="CJ44" s="833"/>
      <c r="CK44" s="833"/>
      <c r="CL44" s="833"/>
      <c r="CM44" s="833"/>
      <c r="CN44" s="834"/>
      <c r="CO44" s="832"/>
      <c r="CP44" s="833"/>
      <c r="CQ44" s="833"/>
      <c r="CR44" s="833"/>
      <c r="CS44" s="833"/>
      <c r="CT44" s="833"/>
      <c r="CU44" s="833"/>
      <c r="CV44" s="833"/>
      <c r="CW44" s="833"/>
      <c r="CX44" s="834"/>
      <c r="CY44" s="832"/>
      <c r="CZ44" s="833"/>
      <c r="DA44" s="833"/>
      <c r="DB44" s="833"/>
      <c r="DC44" s="833"/>
      <c r="DD44" s="833"/>
      <c r="DE44" s="833"/>
      <c r="DF44" s="833"/>
      <c r="DG44" s="833"/>
      <c r="DH44" s="834"/>
      <c r="DI44" s="832"/>
      <c r="DJ44" s="833"/>
      <c r="DK44" s="833"/>
      <c r="DL44" s="833"/>
      <c r="DM44" s="833"/>
      <c r="DN44" s="833"/>
      <c r="DO44" s="833"/>
      <c r="DP44" s="833"/>
      <c r="DQ44" s="833"/>
      <c r="DR44" s="834"/>
      <c r="DS44" s="832"/>
      <c r="DT44" s="833"/>
      <c r="DU44" s="833"/>
      <c r="DV44" s="833"/>
      <c r="DW44" s="833"/>
      <c r="DX44" s="833"/>
      <c r="DY44" s="833"/>
      <c r="DZ44" s="833"/>
      <c r="EA44" s="833"/>
      <c r="EB44" s="834"/>
      <c r="EC44" s="832"/>
      <c r="ED44" s="833"/>
      <c r="EE44" s="833"/>
      <c r="EF44" s="833"/>
      <c r="EG44" s="833"/>
      <c r="EH44" s="833"/>
      <c r="EI44" s="833"/>
      <c r="EJ44" s="833"/>
      <c r="EK44" s="833"/>
      <c r="EL44" s="834"/>
      <c r="EM44" s="832"/>
      <c r="EN44" s="833"/>
      <c r="EO44" s="833"/>
      <c r="EP44" s="833"/>
      <c r="EQ44" s="833"/>
      <c r="ER44" s="833"/>
      <c r="ES44" s="833"/>
      <c r="ET44" s="833"/>
      <c r="EU44" s="833"/>
      <c r="EV44" s="834"/>
    </row>
    <row r="45" spans="1:157" ht="32.1" customHeight="1">
      <c r="C45" s="832"/>
      <c r="D45" s="833"/>
      <c r="E45" s="833"/>
      <c r="F45" s="833"/>
      <c r="G45" s="833"/>
      <c r="H45" s="833"/>
      <c r="I45" s="833"/>
      <c r="J45" s="833"/>
      <c r="K45" s="833"/>
      <c r="L45" s="834"/>
      <c r="M45" s="832"/>
      <c r="N45" s="833"/>
      <c r="O45" s="833"/>
      <c r="P45" s="833"/>
      <c r="Q45" s="833"/>
      <c r="R45" s="833"/>
      <c r="S45" s="833"/>
      <c r="T45" s="833"/>
      <c r="U45" s="833"/>
      <c r="V45" s="834"/>
      <c r="W45" s="832"/>
      <c r="X45" s="833"/>
      <c r="Y45" s="833"/>
      <c r="Z45" s="833"/>
      <c r="AA45" s="833"/>
      <c r="AB45" s="833"/>
      <c r="AC45" s="833"/>
      <c r="AD45" s="833"/>
      <c r="AE45" s="833"/>
      <c r="AF45" s="834"/>
      <c r="AG45" s="832"/>
      <c r="AH45" s="833"/>
      <c r="AI45" s="833"/>
      <c r="AJ45" s="833"/>
      <c r="AK45" s="833"/>
      <c r="AL45" s="833"/>
      <c r="AM45" s="833"/>
      <c r="AN45" s="833"/>
      <c r="AO45" s="833"/>
      <c r="AP45" s="834"/>
      <c r="AQ45" s="832"/>
      <c r="AR45" s="833"/>
      <c r="AS45" s="833"/>
      <c r="AT45" s="833"/>
      <c r="AU45" s="833"/>
      <c r="AV45" s="833"/>
      <c r="AW45" s="833"/>
      <c r="AX45" s="833"/>
      <c r="AY45" s="833"/>
      <c r="AZ45" s="834"/>
      <c r="BA45" s="832"/>
      <c r="BB45" s="833"/>
      <c r="BC45" s="833"/>
      <c r="BD45" s="833"/>
      <c r="BE45" s="833"/>
      <c r="BF45" s="833"/>
      <c r="BG45" s="833"/>
      <c r="BH45" s="833"/>
      <c r="BI45" s="833"/>
      <c r="BJ45" s="834"/>
      <c r="BK45" s="832"/>
      <c r="BL45" s="833"/>
      <c r="BM45" s="833"/>
      <c r="BN45" s="833"/>
      <c r="BO45" s="833"/>
      <c r="BP45" s="833"/>
      <c r="BQ45" s="833"/>
      <c r="BR45" s="833"/>
      <c r="BS45" s="833"/>
      <c r="BT45" s="834"/>
      <c r="BU45" s="832"/>
      <c r="BV45" s="833"/>
      <c r="BW45" s="833"/>
      <c r="BX45" s="833"/>
      <c r="BY45" s="833"/>
      <c r="BZ45" s="833"/>
      <c r="CA45" s="833"/>
      <c r="CB45" s="833"/>
      <c r="CC45" s="833"/>
      <c r="CD45" s="834"/>
      <c r="CE45" s="832"/>
      <c r="CF45" s="833"/>
      <c r="CG45" s="833"/>
      <c r="CH45" s="833"/>
      <c r="CI45" s="833"/>
      <c r="CJ45" s="833"/>
      <c r="CK45" s="833"/>
      <c r="CL45" s="833"/>
      <c r="CM45" s="833"/>
      <c r="CN45" s="834"/>
      <c r="CO45" s="832"/>
      <c r="CP45" s="833"/>
      <c r="CQ45" s="833"/>
      <c r="CR45" s="833"/>
      <c r="CS45" s="833"/>
      <c r="CT45" s="833"/>
      <c r="CU45" s="833"/>
      <c r="CV45" s="833"/>
      <c r="CW45" s="833"/>
      <c r="CX45" s="834"/>
      <c r="CY45" s="832"/>
      <c r="CZ45" s="833"/>
      <c r="DA45" s="833"/>
      <c r="DB45" s="833"/>
      <c r="DC45" s="833"/>
      <c r="DD45" s="833"/>
      <c r="DE45" s="833"/>
      <c r="DF45" s="833"/>
      <c r="DG45" s="833"/>
      <c r="DH45" s="834"/>
      <c r="DI45" s="832"/>
      <c r="DJ45" s="833"/>
      <c r="DK45" s="833"/>
      <c r="DL45" s="833"/>
      <c r="DM45" s="833"/>
      <c r="DN45" s="833"/>
      <c r="DO45" s="833"/>
      <c r="DP45" s="833"/>
      <c r="DQ45" s="833"/>
      <c r="DR45" s="834"/>
      <c r="DS45" s="832"/>
      <c r="DT45" s="833"/>
      <c r="DU45" s="833"/>
      <c r="DV45" s="833"/>
      <c r="DW45" s="833"/>
      <c r="DX45" s="833"/>
      <c r="DY45" s="833"/>
      <c r="DZ45" s="833"/>
      <c r="EA45" s="833"/>
      <c r="EB45" s="834"/>
      <c r="EC45" s="832"/>
      <c r="ED45" s="833"/>
      <c r="EE45" s="833"/>
      <c r="EF45" s="833"/>
      <c r="EG45" s="833"/>
      <c r="EH45" s="833"/>
      <c r="EI45" s="833"/>
      <c r="EJ45" s="833"/>
      <c r="EK45" s="833"/>
      <c r="EL45" s="834"/>
      <c r="EM45" s="832"/>
      <c r="EN45" s="833"/>
      <c r="EO45" s="833"/>
      <c r="EP45" s="833"/>
      <c r="EQ45" s="833"/>
      <c r="ER45" s="833"/>
      <c r="ES45" s="833"/>
      <c r="ET45" s="833"/>
      <c r="EU45" s="833"/>
      <c r="EV45" s="834"/>
    </row>
    <row r="46" spans="1:157" ht="32.1" customHeight="1" thickBot="1">
      <c r="C46" s="835"/>
      <c r="D46" s="836"/>
      <c r="E46" s="836"/>
      <c r="F46" s="836"/>
      <c r="G46" s="836"/>
      <c r="H46" s="836"/>
      <c r="I46" s="836"/>
      <c r="J46" s="836"/>
      <c r="K46" s="836"/>
      <c r="L46" s="837"/>
      <c r="M46" s="835"/>
      <c r="N46" s="836"/>
      <c r="O46" s="836"/>
      <c r="P46" s="836"/>
      <c r="Q46" s="836"/>
      <c r="R46" s="836"/>
      <c r="S46" s="836"/>
      <c r="T46" s="836"/>
      <c r="U46" s="836"/>
      <c r="V46" s="837"/>
      <c r="W46" s="835"/>
      <c r="X46" s="836"/>
      <c r="Y46" s="836"/>
      <c r="Z46" s="836"/>
      <c r="AA46" s="836"/>
      <c r="AB46" s="836"/>
      <c r="AC46" s="836"/>
      <c r="AD46" s="836"/>
      <c r="AE46" s="836"/>
      <c r="AF46" s="837"/>
      <c r="AG46" s="835"/>
      <c r="AH46" s="836"/>
      <c r="AI46" s="836"/>
      <c r="AJ46" s="836"/>
      <c r="AK46" s="836"/>
      <c r="AL46" s="836"/>
      <c r="AM46" s="836"/>
      <c r="AN46" s="836"/>
      <c r="AO46" s="836"/>
      <c r="AP46" s="837"/>
      <c r="AQ46" s="835"/>
      <c r="AR46" s="836"/>
      <c r="AS46" s="836"/>
      <c r="AT46" s="836"/>
      <c r="AU46" s="836"/>
      <c r="AV46" s="836"/>
      <c r="AW46" s="836"/>
      <c r="AX46" s="836"/>
      <c r="AY46" s="836"/>
      <c r="AZ46" s="837"/>
      <c r="BA46" s="835"/>
      <c r="BB46" s="836"/>
      <c r="BC46" s="836"/>
      <c r="BD46" s="836"/>
      <c r="BE46" s="836"/>
      <c r="BF46" s="836"/>
      <c r="BG46" s="836"/>
      <c r="BH46" s="836"/>
      <c r="BI46" s="836"/>
      <c r="BJ46" s="837"/>
      <c r="BK46" s="835"/>
      <c r="BL46" s="836"/>
      <c r="BM46" s="836"/>
      <c r="BN46" s="836"/>
      <c r="BO46" s="836"/>
      <c r="BP46" s="836"/>
      <c r="BQ46" s="836"/>
      <c r="BR46" s="836"/>
      <c r="BS46" s="836"/>
      <c r="BT46" s="837"/>
      <c r="BU46" s="835"/>
      <c r="BV46" s="836"/>
      <c r="BW46" s="836"/>
      <c r="BX46" s="836"/>
      <c r="BY46" s="836"/>
      <c r="BZ46" s="836"/>
      <c r="CA46" s="836"/>
      <c r="CB46" s="836"/>
      <c r="CC46" s="836"/>
      <c r="CD46" s="837"/>
      <c r="CE46" s="835"/>
      <c r="CF46" s="836"/>
      <c r="CG46" s="836"/>
      <c r="CH46" s="836"/>
      <c r="CI46" s="836"/>
      <c r="CJ46" s="836"/>
      <c r="CK46" s="836"/>
      <c r="CL46" s="836"/>
      <c r="CM46" s="836"/>
      <c r="CN46" s="837"/>
      <c r="CO46" s="835"/>
      <c r="CP46" s="836"/>
      <c r="CQ46" s="836"/>
      <c r="CR46" s="836"/>
      <c r="CS46" s="836"/>
      <c r="CT46" s="836"/>
      <c r="CU46" s="836"/>
      <c r="CV46" s="836"/>
      <c r="CW46" s="836"/>
      <c r="CX46" s="837"/>
      <c r="CY46" s="835"/>
      <c r="CZ46" s="836"/>
      <c r="DA46" s="836"/>
      <c r="DB46" s="836"/>
      <c r="DC46" s="836"/>
      <c r="DD46" s="836"/>
      <c r="DE46" s="836"/>
      <c r="DF46" s="836"/>
      <c r="DG46" s="836"/>
      <c r="DH46" s="837"/>
      <c r="DI46" s="835"/>
      <c r="DJ46" s="836"/>
      <c r="DK46" s="836"/>
      <c r="DL46" s="836"/>
      <c r="DM46" s="836"/>
      <c r="DN46" s="836"/>
      <c r="DO46" s="836"/>
      <c r="DP46" s="836"/>
      <c r="DQ46" s="836"/>
      <c r="DR46" s="837"/>
      <c r="DS46" s="835"/>
      <c r="DT46" s="836"/>
      <c r="DU46" s="836"/>
      <c r="DV46" s="836"/>
      <c r="DW46" s="836"/>
      <c r="DX46" s="836"/>
      <c r="DY46" s="836"/>
      <c r="DZ46" s="836"/>
      <c r="EA46" s="836"/>
      <c r="EB46" s="837"/>
      <c r="EC46" s="835"/>
      <c r="ED46" s="836"/>
      <c r="EE46" s="836"/>
      <c r="EF46" s="836"/>
      <c r="EG46" s="836"/>
      <c r="EH46" s="836"/>
      <c r="EI46" s="836"/>
      <c r="EJ46" s="836"/>
      <c r="EK46" s="836"/>
      <c r="EL46" s="837"/>
      <c r="EM46" s="835"/>
      <c r="EN46" s="836"/>
      <c r="EO46" s="836"/>
      <c r="EP46" s="836"/>
      <c r="EQ46" s="836"/>
      <c r="ER46" s="836"/>
      <c r="ES46" s="836"/>
      <c r="ET46" s="836"/>
      <c r="EU46" s="836"/>
      <c r="EV46" s="837"/>
    </row>
  </sheetData>
  <sheetProtection sheet="1" objects="1" scenarios="1"/>
  <customSheetViews>
    <customSheetView guid="{801CCF84-17C4-4B0D-9367-AFC96EC2FF57}" showPageBreaks="1" printArea="1">
      <pane xSplit="2" ySplit="13" topLeftCell="C14" activePane="bottomRight" state="frozen"/>
      <selection pane="bottomRight" activeCell="C5" sqref="C5:L5"/>
      <colBreaks count="7" manualBreakCount="7">
        <brk id="22" max="60" man="1"/>
        <brk id="42" max="1048575" man="1"/>
        <brk id="62" max="1048575" man="1"/>
        <brk id="82" max="1048575" man="1"/>
        <brk id="102" max="1048575" man="1"/>
        <brk id="122" max="1048575" man="1"/>
        <brk id="142" max="60" man="1"/>
      </colBreaks>
      <pageMargins left="0.2" right="0.2" top="0.3" bottom="0.5" header="0.25" footer="0.3"/>
      <printOptions horizontalCentered="1"/>
      <pageSetup paperSize="5" scale="60" orientation="landscape" r:id="rId1"/>
      <headerFooter alignWithMargins="0">
        <oddFooter>&amp;L&amp;8&amp;K000000SAPTBG Funds Work First/CPS Initiative Individual Specific Monitoring&amp;R&amp;8&amp;K000000&amp;P</oddFooter>
      </headerFooter>
    </customSheetView>
  </customSheetViews>
  <mergeCells count="106">
    <mergeCell ref="EC37:EL37"/>
    <mergeCell ref="EC38:EL46"/>
    <mergeCell ref="EM37:EV37"/>
    <mergeCell ref="EM38:EV46"/>
    <mergeCell ref="CO37:CX37"/>
    <mergeCell ref="CO38:CX46"/>
    <mergeCell ref="CY37:DH37"/>
    <mergeCell ref="CY38:DH46"/>
    <mergeCell ref="DI37:DR37"/>
    <mergeCell ref="DI38:DR46"/>
    <mergeCell ref="CY8:DH8"/>
    <mergeCell ref="DI8:DR8"/>
    <mergeCell ref="DS8:EB8"/>
    <mergeCell ref="BK37:BT37"/>
    <mergeCell ref="BK38:BT46"/>
    <mergeCell ref="BU37:CD37"/>
    <mergeCell ref="BU38:CD46"/>
    <mergeCell ref="CE37:CN37"/>
    <mergeCell ref="CE38:CN46"/>
    <mergeCell ref="DS37:EB37"/>
    <mergeCell ref="DS38:EB46"/>
    <mergeCell ref="CE8:CN8"/>
    <mergeCell ref="CO8:CX8"/>
    <mergeCell ref="C8:L8"/>
    <mergeCell ref="M8:V8"/>
    <mergeCell ref="W8:AF8"/>
    <mergeCell ref="AG8:AP8"/>
    <mergeCell ref="AQ8:AZ8"/>
    <mergeCell ref="C37:L37"/>
    <mergeCell ref="C38:L46"/>
    <mergeCell ref="M37:V37"/>
    <mergeCell ref="M38:V46"/>
    <mergeCell ref="W37:AF37"/>
    <mergeCell ref="W38:AF46"/>
    <mergeCell ref="AG37:AP37"/>
    <mergeCell ref="AG38:AP46"/>
    <mergeCell ref="AQ37:AZ37"/>
    <mergeCell ref="AQ38:AZ46"/>
    <mergeCell ref="BA37:BJ37"/>
    <mergeCell ref="BA38:BJ46"/>
    <mergeCell ref="EM2:EV2"/>
    <mergeCell ref="EM4:EV4"/>
    <mergeCell ref="EM5:EV5"/>
    <mergeCell ref="BU4:CD4"/>
    <mergeCell ref="EC5:EL5"/>
    <mergeCell ref="CO2:CX2"/>
    <mergeCell ref="BU6:CD6"/>
    <mergeCell ref="CE6:CN6"/>
    <mergeCell ref="EM6:EV6"/>
    <mergeCell ref="CO6:CX6"/>
    <mergeCell ref="CY6:DH6"/>
    <mergeCell ref="DI6:DR6"/>
    <mergeCell ref="DS6:EB6"/>
    <mergeCell ref="EC6:EL6"/>
    <mergeCell ref="A36:FA36"/>
    <mergeCell ref="W5:AF5"/>
    <mergeCell ref="AG5:AP5"/>
    <mergeCell ref="AQ5:AZ5"/>
    <mergeCell ref="BA5:BJ5"/>
    <mergeCell ref="BK5:BT5"/>
    <mergeCell ref="BU5:CD5"/>
    <mergeCell ref="CE5:CN5"/>
    <mergeCell ref="DS5:EB5"/>
    <mergeCell ref="C6:L6"/>
    <mergeCell ref="M6:V6"/>
    <mergeCell ref="W6:AF6"/>
    <mergeCell ref="AG6:AP6"/>
    <mergeCell ref="AQ6:AZ6"/>
    <mergeCell ref="BA6:BJ6"/>
    <mergeCell ref="BK6:BT6"/>
    <mergeCell ref="C5:L5"/>
    <mergeCell ref="M5:V5"/>
    <mergeCell ref="EC8:EL8"/>
    <mergeCell ref="EM8:EV8"/>
    <mergeCell ref="BA8:BJ8"/>
    <mergeCell ref="BK8:BT8"/>
    <mergeCell ref="BU8:CD8"/>
    <mergeCell ref="CO4:CX4"/>
    <mergeCell ref="CE2:CN2"/>
    <mergeCell ref="CE4:CN4"/>
    <mergeCell ref="CY2:DH2"/>
    <mergeCell ref="CY4:DH4"/>
    <mergeCell ref="DI2:DR2"/>
    <mergeCell ref="DI4:DR4"/>
    <mergeCell ref="DS2:EB2"/>
    <mergeCell ref="EC4:EL4"/>
    <mergeCell ref="DS4:EB4"/>
    <mergeCell ref="EC2:EL2"/>
    <mergeCell ref="BK4:BT4"/>
    <mergeCell ref="BU2:CD2"/>
    <mergeCell ref="BK2:BT2"/>
    <mergeCell ref="BA2:BJ2"/>
    <mergeCell ref="BA4:BJ4"/>
    <mergeCell ref="CO5:CX5"/>
    <mergeCell ref="CY5:DH5"/>
    <mergeCell ref="DI5:DR5"/>
    <mergeCell ref="AQ2:AZ2"/>
    <mergeCell ref="AQ4:AZ4"/>
    <mergeCell ref="W4:AF4"/>
    <mergeCell ref="M2:V2"/>
    <mergeCell ref="M4:V4"/>
    <mergeCell ref="C4:L4"/>
    <mergeCell ref="C2:L2"/>
    <mergeCell ref="AG2:AP2"/>
    <mergeCell ref="AG4:AP4"/>
    <mergeCell ref="W2:AF2"/>
  </mergeCells>
  <conditionalFormatting sqref="C14:L16 C27:AZ28">
    <cfRule type="cellIs" dxfId="2989" priority="573" stopIfTrue="1" operator="equal">
      <formula>"N/A"</formula>
    </cfRule>
  </conditionalFormatting>
  <conditionalFormatting sqref="C14:L16 C27:AZ28">
    <cfRule type="cellIs" dxfId="2988" priority="571" stopIfTrue="1" operator="equal">
      <formula>"Not Met"</formula>
    </cfRule>
  </conditionalFormatting>
  <conditionalFormatting sqref="C14:AZ28">
    <cfRule type="cellIs" dxfId="2987" priority="567" stopIfTrue="1" operator="equal">
      <formula>"Not Met"</formula>
    </cfRule>
    <cfRule type="cellIs" dxfId="2986" priority="568" stopIfTrue="1" operator="equal">
      <formula>"N/A"</formula>
    </cfRule>
  </conditionalFormatting>
  <conditionalFormatting sqref="B16">
    <cfRule type="cellIs" dxfId="2985" priority="477" operator="equal">
      <formula>"MET"</formula>
    </cfRule>
    <cfRule type="cellIs" dxfId="2984" priority="478" operator="equal">
      <formula>"NO"</formula>
    </cfRule>
  </conditionalFormatting>
  <conditionalFormatting sqref="C1:L5 C7:L7 C8 M12:AZ36 C9:L36 C47:AZ1048576">
    <cfRule type="cellIs" dxfId="2983" priority="475" operator="equal">
      <formula>"NO"</formula>
    </cfRule>
    <cfRule type="cellIs" dxfId="2982" priority="476" operator="equal">
      <formula>"MET"</formula>
    </cfRule>
  </conditionalFormatting>
  <conditionalFormatting sqref="M14:V16">
    <cfRule type="cellIs" dxfId="2981" priority="464" stopIfTrue="1" operator="equal">
      <formula>"N/A"</formula>
    </cfRule>
  </conditionalFormatting>
  <conditionalFormatting sqref="M14:V16">
    <cfRule type="cellIs" dxfId="2980" priority="463" stopIfTrue="1" operator="equal">
      <formula>"Not Met"</formula>
    </cfRule>
  </conditionalFormatting>
  <conditionalFormatting sqref="M1:V5 M7:V7 M9:V10">
    <cfRule type="cellIs" dxfId="2979" priority="459" operator="equal">
      <formula>"NO"</formula>
    </cfRule>
    <cfRule type="cellIs" dxfId="2978" priority="460" operator="equal">
      <formula>"MET"</formula>
    </cfRule>
  </conditionalFormatting>
  <conditionalFormatting sqref="W14:AF16">
    <cfRule type="cellIs" dxfId="2977" priority="448" stopIfTrue="1" operator="equal">
      <formula>"N/A"</formula>
    </cfRule>
  </conditionalFormatting>
  <conditionalFormatting sqref="W14:AF16">
    <cfRule type="cellIs" dxfId="2976" priority="447" stopIfTrue="1" operator="equal">
      <formula>"Not Met"</formula>
    </cfRule>
  </conditionalFormatting>
  <conditionalFormatting sqref="W1:AF5 W7:AF7 W9:AF10">
    <cfRule type="cellIs" dxfId="2975" priority="443" operator="equal">
      <formula>"NO"</formula>
    </cfRule>
    <cfRule type="cellIs" dxfId="2974" priority="444" operator="equal">
      <formula>"MET"</formula>
    </cfRule>
  </conditionalFormatting>
  <conditionalFormatting sqref="AG14:AP16">
    <cfRule type="cellIs" dxfId="2973" priority="432" stopIfTrue="1" operator="equal">
      <formula>"N/A"</formula>
    </cfRule>
  </conditionalFormatting>
  <conditionalFormatting sqref="AG14:AP16">
    <cfRule type="cellIs" dxfId="2972" priority="431" stopIfTrue="1" operator="equal">
      <formula>"Not Met"</formula>
    </cfRule>
  </conditionalFormatting>
  <conditionalFormatting sqref="AG1:AP5 AG7:AP7 AG9:AP10">
    <cfRule type="cellIs" dxfId="2971" priority="427" operator="equal">
      <formula>"NO"</formula>
    </cfRule>
    <cfRule type="cellIs" dxfId="2970" priority="428" operator="equal">
      <formula>"MET"</formula>
    </cfRule>
  </conditionalFormatting>
  <conditionalFormatting sqref="AQ14:AZ16">
    <cfRule type="cellIs" dxfId="2969" priority="416" stopIfTrue="1" operator="equal">
      <formula>"N/A"</formula>
    </cfRule>
  </conditionalFormatting>
  <conditionalFormatting sqref="AQ14:AZ16">
    <cfRule type="cellIs" dxfId="2968" priority="415" stopIfTrue="1" operator="equal">
      <formula>"Not Met"</formula>
    </cfRule>
  </conditionalFormatting>
  <conditionalFormatting sqref="AQ1:AZ5 AQ7:AZ7 AQ9:AZ10">
    <cfRule type="cellIs" dxfId="2967" priority="411" operator="equal">
      <formula>"NO"</formula>
    </cfRule>
    <cfRule type="cellIs" dxfId="2966" priority="412" operator="equal">
      <formula>"MET"</formula>
    </cfRule>
  </conditionalFormatting>
  <conditionalFormatting sqref="BA14:BA16 BB15:BJ16 BA27:EV28">
    <cfRule type="expression" dxfId="2965" priority="240">
      <formula>AND(BA$14&lt;&gt;"",BA14="")</formula>
    </cfRule>
  </conditionalFormatting>
  <conditionalFormatting sqref="BB14">
    <cfRule type="expression" dxfId="2964" priority="239">
      <formula>AND(BB$14&lt;&gt;"",BB14="")</formula>
    </cfRule>
  </conditionalFormatting>
  <conditionalFormatting sqref="BC14">
    <cfRule type="expression" dxfId="2963" priority="238">
      <formula>AND(BC$14&lt;&gt;"",BC14="")</formula>
    </cfRule>
  </conditionalFormatting>
  <conditionalFormatting sqref="BD14">
    <cfRule type="expression" dxfId="2962" priority="237">
      <formula>AND(BD$14&lt;&gt;"",BD14="")</formula>
    </cfRule>
  </conditionalFormatting>
  <conditionalFormatting sqref="BE14">
    <cfRule type="expression" dxfId="2961" priority="236">
      <formula>AND(BE$14&lt;&gt;"",BE14="")</formula>
    </cfRule>
  </conditionalFormatting>
  <conditionalFormatting sqref="BF14">
    <cfRule type="expression" dxfId="2960" priority="235">
      <formula>AND(BF$14&lt;&gt;"",BF14="")</formula>
    </cfRule>
  </conditionalFormatting>
  <conditionalFormatting sqref="BG14">
    <cfRule type="expression" dxfId="2959" priority="234">
      <formula>AND(BG$14&lt;&gt;"",BG14="")</formula>
    </cfRule>
  </conditionalFormatting>
  <conditionalFormatting sqref="BH14">
    <cfRule type="expression" dxfId="2958" priority="233">
      <formula>AND(BH$14&lt;&gt;"",BH14="")</formula>
    </cfRule>
  </conditionalFormatting>
  <conditionalFormatting sqref="BI14">
    <cfRule type="expression" dxfId="2957" priority="232">
      <formula>AND(BI$14&lt;&gt;"",BI14="")</formula>
    </cfRule>
  </conditionalFormatting>
  <conditionalFormatting sqref="BJ14">
    <cfRule type="expression" dxfId="2956" priority="231">
      <formula>AND(BJ$14&lt;&gt;"",BJ14="")</formula>
    </cfRule>
  </conditionalFormatting>
  <conditionalFormatting sqref="BA1:BJ5 BA7:BJ7 BA9:BJ10 BA12:EV36 BA47:EV1048576">
    <cfRule type="cellIs" dxfId="2955" priority="227" operator="equal">
      <formula>"N/A"</formula>
    </cfRule>
    <cfRule type="cellIs" dxfId="2954" priority="228" operator="equal">
      <formula>"NO"</formula>
    </cfRule>
    <cfRule type="cellIs" dxfId="2953" priority="229" operator="equal">
      <formula>"NOT MET"</formula>
    </cfRule>
    <cfRule type="cellIs" dxfId="2952" priority="230" operator="equal">
      <formula>"MET"</formula>
    </cfRule>
  </conditionalFormatting>
  <conditionalFormatting sqref="BK14:BK16">
    <cfRule type="expression" dxfId="2951" priority="226">
      <formula>AND(BK$14&lt;&gt;"",BK14="")</formula>
    </cfRule>
  </conditionalFormatting>
  <conditionalFormatting sqref="BL14:BL16">
    <cfRule type="expression" dxfId="2950" priority="225">
      <formula>AND(BL$14&lt;&gt;"",BL14="")</formula>
    </cfRule>
  </conditionalFormatting>
  <conditionalFormatting sqref="BM14:BM16">
    <cfRule type="expression" dxfId="2949" priority="224">
      <formula>AND(BM$14&lt;&gt;"",BM14="")</formula>
    </cfRule>
  </conditionalFormatting>
  <conditionalFormatting sqref="BN14:BN16">
    <cfRule type="expression" dxfId="2948" priority="223">
      <formula>AND(BN$14&lt;&gt;"",BN14="")</formula>
    </cfRule>
  </conditionalFormatting>
  <conditionalFormatting sqref="BO14:BO16">
    <cfRule type="expression" dxfId="2947" priority="222">
      <formula>AND(BO$14&lt;&gt;"",BO14="")</formula>
    </cfRule>
  </conditionalFormatting>
  <conditionalFormatting sqref="BP14:BP16">
    <cfRule type="expression" dxfId="2946" priority="221">
      <formula>AND(BP$14&lt;&gt;"",BP14="")</formula>
    </cfRule>
  </conditionalFormatting>
  <conditionalFormatting sqref="BQ14:BQ16">
    <cfRule type="expression" dxfId="2945" priority="220">
      <formula>AND(BQ$14&lt;&gt;"",BQ14="")</formula>
    </cfRule>
  </conditionalFormatting>
  <conditionalFormatting sqref="BR14:BR16">
    <cfRule type="expression" dxfId="2944" priority="219">
      <formula>AND(BR$14&lt;&gt;"",BR14="")</formula>
    </cfRule>
  </conditionalFormatting>
  <conditionalFormatting sqref="BS14:BS16">
    <cfRule type="expression" dxfId="2943" priority="218">
      <formula>AND(BS$14&lt;&gt;"",BS14="")</formula>
    </cfRule>
  </conditionalFormatting>
  <conditionalFormatting sqref="BT14:BT16">
    <cfRule type="expression" dxfId="2942" priority="217">
      <formula>AND(BT$14&lt;&gt;"",BT14="")</formula>
    </cfRule>
  </conditionalFormatting>
  <conditionalFormatting sqref="BK1:BT5 BK7:BT7 BK9:BT10">
    <cfRule type="cellIs" dxfId="2941" priority="213" operator="equal">
      <formula>"N/A"</formula>
    </cfRule>
    <cfRule type="cellIs" dxfId="2940" priority="214" operator="equal">
      <formula>"NO"</formula>
    </cfRule>
    <cfRule type="cellIs" dxfId="2939" priority="215" operator="equal">
      <formula>"NOT MET"</formula>
    </cfRule>
    <cfRule type="cellIs" dxfId="2938" priority="216" operator="equal">
      <formula>"MET"</formula>
    </cfRule>
  </conditionalFormatting>
  <conditionalFormatting sqref="BU14:BU16">
    <cfRule type="expression" dxfId="2937" priority="212">
      <formula>AND(BU$14&lt;&gt;"",BU14="")</formula>
    </cfRule>
  </conditionalFormatting>
  <conditionalFormatting sqref="BV14:BV16">
    <cfRule type="expression" dxfId="2936" priority="211">
      <formula>AND(BV$14&lt;&gt;"",BV14="")</formula>
    </cfRule>
  </conditionalFormatting>
  <conditionalFormatting sqref="BW14:BW16">
    <cfRule type="expression" dxfId="2935" priority="210">
      <formula>AND(BW$14&lt;&gt;"",BW14="")</formula>
    </cfRule>
  </conditionalFormatting>
  <conditionalFormatting sqref="BX14:BX16">
    <cfRule type="expression" dxfId="2934" priority="209">
      <formula>AND(BX$14&lt;&gt;"",BX14="")</formula>
    </cfRule>
  </conditionalFormatting>
  <conditionalFormatting sqref="BY14:BY16">
    <cfRule type="expression" dxfId="2933" priority="208">
      <formula>AND(BY$14&lt;&gt;"",BY14="")</formula>
    </cfRule>
  </conditionalFormatting>
  <conditionalFormatting sqref="BZ14:BZ16">
    <cfRule type="expression" dxfId="2932" priority="207">
      <formula>AND(BZ$14&lt;&gt;"",BZ14="")</formula>
    </cfRule>
  </conditionalFormatting>
  <conditionalFormatting sqref="CA14:CA16">
    <cfRule type="expression" dxfId="2931" priority="206">
      <formula>AND(CA$14&lt;&gt;"",CA14="")</formula>
    </cfRule>
  </conditionalFormatting>
  <conditionalFormatting sqref="CB14:CB16">
    <cfRule type="expression" dxfId="2930" priority="205">
      <formula>AND(CB$14&lt;&gt;"",CB14="")</formula>
    </cfRule>
  </conditionalFormatting>
  <conditionalFormatting sqref="CC14:CC16">
    <cfRule type="expression" dxfId="2929" priority="204">
      <formula>AND(CC$14&lt;&gt;"",CC14="")</formula>
    </cfRule>
  </conditionalFormatting>
  <conditionalFormatting sqref="CD14:CD16">
    <cfRule type="expression" dxfId="2928" priority="203">
      <formula>AND(CD$14&lt;&gt;"",CD14="")</formula>
    </cfRule>
  </conditionalFormatting>
  <conditionalFormatting sqref="BU1:CD5 BU7:CD7 BU9:CD10">
    <cfRule type="cellIs" dxfId="2927" priority="199" operator="equal">
      <formula>"N/A"</formula>
    </cfRule>
    <cfRule type="cellIs" dxfId="2926" priority="200" operator="equal">
      <formula>"NO"</formula>
    </cfRule>
    <cfRule type="cellIs" dxfId="2925" priority="201" operator="equal">
      <formula>"NOT MET"</formula>
    </cfRule>
    <cfRule type="cellIs" dxfId="2924" priority="202" operator="equal">
      <formula>"MET"</formula>
    </cfRule>
  </conditionalFormatting>
  <conditionalFormatting sqref="CE14:CE16">
    <cfRule type="expression" dxfId="2923" priority="198">
      <formula>AND(CE$14&lt;&gt;"",CE14="")</formula>
    </cfRule>
  </conditionalFormatting>
  <conditionalFormatting sqref="CF14:CF16">
    <cfRule type="expression" dxfId="2922" priority="197">
      <formula>AND(CF$14&lt;&gt;"",CF14="")</formula>
    </cfRule>
  </conditionalFormatting>
  <conditionalFormatting sqref="CG14:CG16">
    <cfRule type="expression" dxfId="2921" priority="196">
      <formula>AND(CG$14&lt;&gt;"",CG14="")</formula>
    </cfRule>
  </conditionalFormatting>
  <conditionalFormatting sqref="CH14:CH16">
    <cfRule type="expression" dxfId="2920" priority="195">
      <formula>AND(CH$14&lt;&gt;"",CH14="")</formula>
    </cfRule>
  </conditionalFormatting>
  <conditionalFormatting sqref="CI14:CI16">
    <cfRule type="expression" dxfId="2919" priority="194">
      <formula>AND(CI$14&lt;&gt;"",CI14="")</formula>
    </cfRule>
  </conditionalFormatting>
  <conditionalFormatting sqref="CJ14:CJ16">
    <cfRule type="expression" dxfId="2918" priority="193">
      <formula>AND(CJ$14&lt;&gt;"",CJ14="")</formula>
    </cfRule>
  </conditionalFormatting>
  <conditionalFormatting sqref="CK14:CK16">
    <cfRule type="expression" dxfId="2917" priority="192">
      <formula>AND(CK$14&lt;&gt;"",CK14="")</formula>
    </cfRule>
  </conditionalFormatting>
  <conditionalFormatting sqref="CL14:CL16">
    <cfRule type="expression" dxfId="2916" priority="191">
      <formula>AND(CL$14&lt;&gt;"",CL14="")</formula>
    </cfRule>
  </conditionalFormatting>
  <conditionalFormatting sqref="CM14:CM16">
    <cfRule type="expression" dxfId="2915" priority="190">
      <formula>AND(CM$14&lt;&gt;"",CM14="")</formula>
    </cfRule>
  </conditionalFormatting>
  <conditionalFormatting sqref="CN14:CN16">
    <cfRule type="expression" dxfId="2914" priority="189">
      <formula>AND(CN$14&lt;&gt;"",CN14="")</formula>
    </cfRule>
  </conditionalFormatting>
  <conditionalFormatting sqref="CE1:CN5 CE7:CN7 CE9:CN10">
    <cfRule type="cellIs" dxfId="2913" priority="185" operator="equal">
      <formula>"N/A"</formula>
    </cfRule>
    <cfRule type="cellIs" dxfId="2912" priority="186" operator="equal">
      <formula>"NO"</formula>
    </cfRule>
    <cfRule type="cellIs" dxfId="2911" priority="187" operator="equal">
      <formula>"NOT MET"</formula>
    </cfRule>
    <cfRule type="cellIs" dxfId="2910" priority="188" operator="equal">
      <formula>"MET"</formula>
    </cfRule>
  </conditionalFormatting>
  <conditionalFormatting sqref="CO14:CO16">
    <cfRule type="expression" dxfId="2909" priority="184">
      <formula>AND(CO$14&lt;&gt;"",CO14="")</formula>
    </cfRule>
  </conditionalFormatting>
  <conditionalFormatting sqref="CP14:CP16">
    <cfRule type="expression" dxfId="2908" priority="183">
      <formula>AND(CP$14&lt;&gt;"",CP14="")</formula>
    </cfRule>
  </conditionalFormatting>
  <conditionalFormatting sqref="CQ14:CQ16">
    <cfRule type="expression" dxfId="2907" priority="182">
      <formula>AND(CQ$14&lt;&gt;"",CQ14="")</formula>
    </cfRule>
  </conditionalFormatting>
  <conditionalFormatting sqref="CR14:CR16">
    <cfRule type="expression" dxfId="2906" priority="181">
      <formula>AND(CR$14&lt;&gt;"",CR14="")</formula>
    </cfRule>
  </conditionalFormatting>
  <conditionalFormatting sqref="CS14:CS16">
    <cfRule type="expression" dxfId="2905" priority="180">
      <formula>AND(CS$14&lt;&gt;"",CS14="")</formula>
    </cfRule>
  </conditionalFormatting>
  <conditionalFormatting sqref="CT14:CT16">
    <cfRule type="expression" dxfId="2904" priority="179">
      <formula>AND(CT$14&lt;&gt;"",CT14="")</formula>
    </cfRule>
  </conditionalFormatting>
  <conditionalFormatting sqref="CU14:CU16">
    <cfRule type="expression" dxfId="2903" priority="178">
      <formula>AND(CU$14&lt;&gt;"",CU14="")</formula>
    </cfRule>
  </conditionalFormatting>
  <conditionalFormatting sqref="CV14:CV16">
    <cfRule type="expression" dxfId="2902" priority="177">
      <formula>AND(CV$14&lt;&gt;"",CV14="")</formula>
    </cfRule>
  </conditionalFormatting>
  <conditionalFormatting sqref="CW14:CW16">
    <cfRule type="expression" dxfId="2901" priority="176">
      <formula>AND(CW$14&lt;&gt;"",CW14="")</formula>
    </cfRule>
  </conditionalFormatting>
  <conditionalFormatting sqref="CX14:CX16">
    <cfRule type="expression" dxfId="2900" priority="175">
      <formula>AND(CX$14&lt;&gt;"",CX14="")</formula>
    </cfRule>
  </conditionalFormatting>
  <conditionalFormatting sqref="CO1:CX5 CO7:CX7 CO9:CX10">
    <cfRule type="cellIs" dxfId="2899" priority="171" operator="equal">
      <formula>"N/A"</formula>
    </cfRule>
    <cfRule type="cellIs" dxfId="2898" priority="172" operator="equal">
      <formula>"NO"</formula>
    </cfRule>
    <cfRule type="cellIs" dxfId="2897" priority="173" operator="equal">
      <formula>"NOT MET"</formula>
    </cfRule>
    <cfRule type="cellIs" dxfId="2896" priority="174" operator="equal">
      <formula>"MET"</formula>
    </cfRule>
  </conditionalFormatting>
  <conditionalFormatting sqref="CY14:CY16">
    <cfRule type="expression" dxfId="2895" priority="170">
      <formula>AND(CY$14&lt;&gt;"",CY14="")</formula>
    </cfRule>
  </conditionalFormatting>
  <conditionalFormatting sqref="CZ14:CZ16">
    <cfRule type="expression" dxfId="2894" priority="169">
      <formula>AND(CZ$14&lt;&gt;"",CZ14="")</formula>
    </cfRule>
  </conditionalFormatting>
  <conditionalFormatting sqref="DA14:DA16">
    <cfRule type="expression" dxfId="2893" priority="168">
      <formula>AND(DA$14&lt;&gt;"",DA14="")</formula>
    </cfRule>
  </conditionalFormatting>
  <conditionalFormatting sqref="DB14:DB16">
    <cfRule type="expression" dxfId="2892" priority="167">
      <formula>AND(DB$14&lt;&gt;"",DB14="")</formula>
    </cfRule>
  </conditionalFormatting>
  <conditionalFormatting sqref="DC14:DC16">
    <cfRule type="expression" dxfId="2891" priority="166">
      <formula>AND(DC$14&lt;&gt;"",DC14="")</formula>
    </cfRule>
  </conditionalFormatting>
  <conditionalFormatting sqref="DD14:DD16">
    <cfRule type="expression" dxfId="2890" priority="165">
      <formula>AND(DD$14&lt;&gt;"",DD14="")</formula>
    </cfRule>
  </conditionalFormatting>
  <conditionalFormatting sqref="DE14:DE16">
    <cfRule type="expression" dxfId="2889" priority="164">
      <formula>AND(DE$14&lt;&gt;"",DE14="")</formula>
    </cfRule>
  </conditionalFormatting>
  <conditionalFormatting sqref="DF14:DF16">
    <cfRule type="expression" dxfId="2888" priority="163">
      <formula>AND(DF$14&lt;&gt;"",DF14="")</formula>
    </cfRule>
  </conditionalFormatting>
  <conditionalFormatting sqref="DG14:DG16">
    <cfRule type="expression" dxfId="2887" priority="162">
      <formula>AND(DG$14&lt;&gt;"",DG14="")</formula>
    </cfRule>
  </conditionalFormatting>
  <conditionalFormatting sqref="DH14:DH16">
    <cfRule type="expression" dxfId="2886" priority="161">
      <formula>AND(DH$14&lt;&gt;"",DH14="")</formula>
    </cfRule>
  </conditionalFormatting>
  <conditionalFormatting sqref="CY1:DH5 CY7:DH7 CY9:DH10">
    <cfRule type="cellIs" dxfId="2885" priority="157" operator="equal">
      <formula>"N/A"</formula>
    </cfRule>
    <cfRule type="cellIs" dxfId="2884" priority="158" operator="equal">
      <formula>"NO"</formula>
    </cfRule>
    <cfRule type="cellIs" dxfId="2883" priority="159" operator="equal">
      <formula>"NOT MET"</formula>
    </cfRule>
    <cfRule type="cellIs" dxfId="2882" priority="160" operator="equal">
      <formula>"MET"</formula>
    </cfRule>
  </conditionalFormatting>
  <conditionalFormatting sqref="DI14:DI16">
    <cfRule type="expression" dxfId="2881" priority="156">
      <formula>AND(DI$14&lt;&gt;"",DI14="")</formula>
    </cfRule>
  </conditionalFormatting>
  <conditionalFormatting sqref="DJ14:DJ16">
    <cfRule type="expression" dxfId="2880" priority="155">
      <formula>AND(DJ$14&lt;&gt;"",DJ14="")</formula>
    </cfRule>
  </conditionalFormatting>
  <conditionalFormatting sqref="DK14:DK16">
    <cfRule type="expression" dxfId="2879" priority="154">
      <formula>AND(DK$14&lt;&gt;"",DK14="")</formula>
    </cfRule>
  </conditionalFormatting>
  <conditionalFormatting sqref="DL14:DL16">
    <cfRule type="expression" dxfId="2878" priority="153">
      <formula>AND(DL$14&lt;&gt;"",DL14="")</formula>
    </cfRule>
  </conditionalFormatting>
  <conditionalFormatting sqref="DM14:DM16">
    <cfRule type="expression" dxfId="2877" priority="152">
      <formula>AND(DM$14&lt;&gt;"",DM14="")</formula>
    </cfRule>
  </conditionalFormatting>
  <conditionalFormatting sqref="DN14:DN16">
    <cfRule type="expression" dxfId="2876" priority="151">
      <formula>AND(DN$14&lt;&gt;"",DN14="")</formula>
    </cfRule>
  </conditionalFormatting>
  <conditionalFormatting sqref="DO14:DO16">
    <cfRule type="expression" dxfId="2875" priority="150">
      <formula>AND(DO$14&lt;&gt;"",DO14="")</formula>
    </cfRule>
  </conditionalFormatting>
  <conditionalFormatting sqref="DP14:DP16">
    <cfRule type="expression" dxfId="2874" priority="149">
      <formula>AND(DP$14&lt;&gt;"",DP14="")</formula>
    </cfRule>
  </conditionalFormatting>
  <conditionalFormatting sqref="DQ14:DQ16">
    <cfRule type="expression" dxfId="2873" priority="148">
      <formula>AND(DQ$14&lt;&gt;"",DQ14="")</formula>
    </cfRule>
  </conditionalFormatting>
  <conditionalFormatting sqref="DR14:DR16">
    <cfRule type="expression" dxfId="2872" priority="147">
      <formula>AND(DR$14&lt;&gt;"",DR14="")</formula>
    </cfRule>
  </conditionalFormatting>
  <conditionalFormatting sqref="DI1:DR5 DI7:DR7 DI9:DR10">
    <cfRule type="cellIs" dxfId="2871" priority="143" operator="equal">
      <formula>"N/A"</formula>
    </cfRule>
    <cfRule type="cellIs" dxfId="2870" priority="144" operator="equal">
      <formula>"NO"</formula>
    </cfRule>
    <cfRule type="cellIs" dxfId="2869" priority="145" operator="equal">
      <formula>"NOT MET"</formula>
    </cfRule>
    <cfRule type="cellIs" dxfId="2868" priority="146" operator="equal">
      <formula>"MET"</formula>
    </cfRule>
  </conditionalFormatting>
  <conditionalFormatting sqref="DS14:DS16">
    <cfRule type="expression" dxfId="2867" priority="142">
      <formula>AND(DS$14&lt;&gt;"",DS14="")</formula>
    </cfRule>
  </conditionalFormatting>
  <conditionalFormatting sqref="DT14:DT16">
    <cfRule type="expression" dxfId="2866" priority="141">
      <formula>AND(DT$14&lt;&gt;"",DT14="")</formula>
    </cfRule>
  </conditionalFormatting>
  <conditionalFormatting sqref="DU14:DU16">
    <cfRule type="expression" dxfId="2865" priority="140">
      <formula>AND(DU$14&lt;&gt;"",DU14="")</formula>
    </cfRule>
  </conditionalFormatting>
  <conditionalFormatting sqref="DV14:DV16">
    <cfRule type="expression" dxfId="2864" priority="139">
      <formula>AND(DV$14&lt;&gt;"",DV14="")</formula>
    </cfRule>
  </conditionalFormatting>
  <conditionalFormatting sqref="DW14:DW16">
    <cfRule type="expression" dxfId="2863" priority="138">
      <formula>AND(DW$14&lt;&gt;"",DW14="")</formula>
    </cfRule>
  </conditionalFormatting>
  <conditionalFormatting sqref="DX14:DX16">
    <cfRule type="expression" dxfId="2862" priority="137">
      <formula>AND(DX$14&lt;&gt;"",DX14="")</formula>
    </cfRule>
  </conditionalFormatting>
  <conditionalFormatting sqref="DY14:DY16">
    <cfRule type="expression" dxfId="2861" priority="136">
      <formula>AND(DY$14&lt;&gt;"",DY14="")</formula>
    </cfRule>
  </conditionalFormatting>
  <conditionalFormatting sqref="DZ14:DZ16">
    <cfRule type="expression" dxfId="2860" priority="135">
      <formula>AND(DZ$14&lt;&gt;"",DZ14="")</formula>
    </cfRule>
  </conditionalFormatting>
  <conditionalFormatting sqref="EA14:EA16">
    <cfRule type="expression" dxfId="2859" priority="134">
      <formula>AND(EA$14&lt;&gt;"",EA14="")</formula>
    </cfRule>
  </conditionalFormatting>
  <conditionalFormatting sqref="EB14:EB16">
    <cfRule type="expression" dxfId="2858" priority="133">
      <formula>AND(EB$14&lt;&gt;"",EB14="")</formula>
    </cfRule>
  </conditionalFormatting>
  <conditionalFormatting sqref="DS1:EB5 DS7:EB7 DS9:EB10">
    <cfRule type="cellIs" dxfId="2857" priority="129" operator="equal">
      <formula>"N/A"</formula>
    </cfRule>
    <cfRule type="cellIs" dxfId="2856" priority="130" operator="equal">
      <formula>"NO"</formula>
    </cfRule>
    <cfRule type="cellIs" dxfId="2855" priority="131" operator="equal">
      <formula>"NOT MET"</formula>
    </cfRule>
    <cfRule type="cellIs" dxfId="2854" priority="132" operator="equal">
      <formula>"MET"</formula>
    </cfRule>
  </conditionalFormatting>
  <conditionalFormatting sqref="EC14:EC16">
    <cfRule type="expression" dxfId="2853" priority="128">
      <formula>AND(EC$14&lt;&gt;"",EC14="")</formula>
    </cfRule>
  </conditionalFormatting>
  <conditionalFormatting sqref="ED14:ED16">
    <cfRule type="expression" dxfId="2852" priority="127">
      <formula>AND(ED$14&lt;&gt;"",ED14="")</formula>
    </cfRule>
  </conditionalFormatting>
  <conditionalFormatting sqref="EE14:EE16">
    <cfRule type="expression" dxfId="2851" priority="126">
      <formula>AND(EE$14&lt;&gt;"",EE14="")</formula>
    </cfRule>
  </conditionalFormatting>
  <conditionalFormatting sqref="EF14:EF16">
    <cfRule type="expression" dxfId="2850" priority="125">
      <formula>AND(EF$14&lt;&gt;"",EF14="")</formula>
    </cfRule>
  </conditionalFormatting>
  <conditionalFormatting sqref="EG14:EG16">
    <cfRule type="expression" dxfId="2849" priority="124">
      <formula>AND(EG$14&lt;&gt;"",EG14="")</formula>
    </cfRule>
  </conditionalFormatting>
  <conditionalFormatting sqref="EH14:EH16">
    <cfRule type="expression" dxfId="2848" priority="123">
      <formula>AND(EH$14&lt;&gt;"",EH14="")</formula>
    </cfRule>
  </conditionalFormatting>
  <conditionalFormatting sqref="EI14:EI16">
    <cfRule type="expression" dxfId="2847" priority="122">
      <formula>AND(EI$14&lt;&gt;"",EI14="")</formula>
    </cfRule>
  </conditionalFormatting>
  <conditionalFormatting sqref="EJ14:EJ16">
    <cfRule type="expression" dxfId="2846" priority="121">
      <formula>AND(EJ$14&lt;&gt;"",EJ14="")</formula>
    </cfRule>
  </conditionalFormatting>
  <conditionalFormatting sqref="EK14:EK16">
    <cfRule type="expression" dxfId="2845" priority="120">
      <formula>AND(EK$14&lt;&gt;"",EK14="")</formula>
    </cfRule>
  </conditionalFormatting>
  <conditionalFormatting sqref="EL14:EL16">
    <cfRule type="expression" dxfId="2844" priority="119">
      <formula>AND(EL$14&lt;&gt;"",EL14="")</formula>
    </cfRule>
  </conditionalFormatting>
  <conditionalFormatting sqref="EC1:EL5 EC7:EL7 EC9:EL10">
    <cfRule type="cellIs" dxfId="2843" priority="115" operator="equal">
      <formula>"N/A"</formula>
    </cfRule>
    <cfRule type="cellIs" dxfId="2842" priority="116" operator="equal">
      <formula>"NO"</formula>
    </cfRule>
    <cfRule type="cellIs" dxfId="2841" priority="117" operator="equal">
      <formula>"NOT MET"</formula>
    </cfRule>
    <cfRule type="cellIs" dxfId="2840" priority="118" operator="equal">
      <formula>"MET"</formula>
    </cfRule>
  </conditionalFormatting>
  <conditionalFormatting sqref="EM14:EM16">
    <cfRule type="expression" dxfId="2839" priority="114">
      <formula>AND(EM$14&lt;&gt;"",EM14="")</formula>
    </cfRule>
  </conditionalFormatting>
  <conditionalFormatting sqref="EN14:EN16">
    <cfRule type="expression" dxfId="2838" priority="113">
      <formula>AND(EN$14&lt;&gt;"",EN14="")</formula>
    </cfRule>
  </conditionalFormatting>
  <conditionalFormatting sqref="EO14:EO16">
    <cfRule type="expression" dxfId="2837" priority="112">
      <formula>AND(EO$14&lt;&gt;"",EO14="")</formula>
    </cfRule>
  </conditionalFormatting>
  <conditionalFormatting sqref="EP14:EP16">
    <cfRule type="expression" dxfId="2836" priority="111">
      <formula>AND(EP$14&lt;&gt;"",EP14="")</formula>
    </cfRule>
  </conditionalFormatting>
  <conditionalFormatting sqref="EQ14:EQ16">
    <cfRule type="expression" dxfId="2835" priority="110">
      <formula>AND(EQ$14&lt;&gt;"",EQ14="")</formula>
    </cfRule>
  </conditionalFormatting>
  <conditionalFormatting sqref="ER14:ER16">
    <cfRule type="expression" dxfId="2834" priority="109">
      <formula>AND(ER$14&lt;&gt;"",ER14="")</formula>
    </cfRule>
  </conditionalFormatting>
  <conditionalFormatting sqref="ES14:ES16">
    <cfRule type="expression" dxfId="2833" priority="108">
      <formula>AND(ES$14&lt;&gt;"",ES14="")</formula>
    </cfRule>
  </conditionalFormatting>
  <conditionalFormatting sqref="ET14:ET16">
    <cfRule type="expression" dxfId="2832" priority="107">
      <formula>AND(ET$14&lt;&gt;"",ET14="")</formula>
    </cfRule>
  </conditionalFormatting>
  <conditionalFormatting sqref="EU14:EU16">
    <cfRule type="expression" dxfId="2831" priority="106">
      <formula>AND(EU$14&lt;&gt;"",EU14="")</formula>
    </cfRule>
  </conditionalFormatting>
  <conditionalFormatting sqref="EV14:EV16">
    <cfRule type="expression" dxfId="2830" priority="105">
      <formula>AND(EV$14&lt;&gt;"",EV14="")</formula>
    </cfRule>
  </conditionalFormatting>
  <conditionalFormatting sqref="EM2:EV5 EM7:EV7 EM9:EV10 EN1:EV1">
    <cfRule type="cellIs" dxfId="2829" priority="101" operator="equal">
      <formula>"N/A"</formula>
    </cfRule>
    <cfRule type="cellIs" dxfId="2828" priority="102" operator="equal">
      <formula>"NO"</formula>
    </cfRule>
    <cfRule type="cellIs" dxfId="2827" priority="103" operator="equal">
      <formula>"NOT MET"</formula>
    </cfRule>
    <cfRule type="cellIs" dxfId="2826" priority="104" operator="equal">
      <formula>"MET"</formula>
    </cfRule>
  </conditionalFormatting>
  <conditionalFormatting sqref="C6">
    <cfRule type="cellIs" dxfId="2825" priority="99" operator="equal">
      <formula>"NO"</formula>
    </cfRule>
    <cfRule type="cellIs" dxfId="2824" priority="100" operator="equal">
      <formula>"MET"</formula>
    </cfRule>
  </conditionalFormatting>
  <conditionalFormatting sqref="M6">
    <cfRule type="cellIs" dxfId="2823" priority="97" operator="equal">
      <formula>"NO"</formula>
    </cfRule>
    <cfRule type="cellIs" dxfId="2822" priority="98" operator="equal">
      <formula>"MET"</formula>
    </cfRule>
  </conditionalFormatting>
  <conditionalFormatting sqref="W6">
    <cfRule type="cellIs" dxfId="2821" priority="95" operator="equal">
      <formula>"NO"</formula>
    </cfRule>
    <cfRule type="cellIs" dxfId="2820" priority="96" operator="equal">
      <formula>"MET"</formula>
    </cfRule>
  </conditionalFormatting>
  <conditionalFormatting sqref="AG6">
    <cfRule type="cellIs" dxfId="2819" priority="93" operator="equal">
      <formula>"NO"</formula>
    </cfRule>
    <cfRule type="cellIs" dxfId="2818" priority="94" operator="equal">
      <formula>"MET"</formula>
    </cfRule>
  </conditionalFormatting>
  <conditionalFormatting sqref="AQ6">
    <cfRule type="cellIs" dxfId="2817" priority="91" operator="equal">
      <formula>"NO"</formula>
    </cfRule>
    <cfRule type="cellIs" dxfId="2816" priority="92" operator="equal">
      <formula>"MET"</formula>
    </cfRule>
  </conditionalFormatting>
  <conditionalFormatting sqref="BA6">
    <cfRule type="cellIs" dxfId="2815" priority="89" operator="equal">
      <formula>"NO"</formula>
    </cfRule>
    <cfRule type="cellIs" dxfId="2814" priority="90" operator="equal">
      <formula>"MET"</formula>
    </cfRule>
  </conditionalFormatting>
  <conditionalFormatting sqref="BK6">
    <cfRule type="cellIs" dxfId="2813" priority="87" operator="equal">
      <formula>"NO"</formula>
    </cfRule>
    <cfRule type="cellIs" dxfId="2812" priority="88" operator="equal">
      <formula>"MET"</formula>
    </cfRule>
  </conditionalFormatting>
  <conditionalFormatting sqref="BU6">
    <cfRule type="cellIs" dxfId="2811" priority="85" operator="equal">
      <formula>"NO"</formula>
    </cfRule>
    <cfRule type="cellIs" dxfId="2810" priority="86" operator="equal">
      <formula>"MET"</formula>
    </cfRule>
  </conditionalFormatting>
  <conditionalFormatting sqref="CE6">
    <cfRule type="cellIs" dxfId="2809" priority="83" operator="equal">
      <formula>"NO"</formula>
    </cfRule>
    <cfRule type="cellIs" dxfId="2808" priority="84" operator="equal">
      <formula>"MET"</formula>
    </cfRule>
  </conditionalFormatting>
  <conditionalFormatting sqref="CO6">
    <cfRule type="cellIs" dxfId="2807" priority="81" operator="equal">
      <formula>"NO"</formula>
    </cfRule>
    <cfRule type="cellIs" dxfId="2806" priority="82" operator="equal">
      <formula>"MET"</formula>
    </cfRule>
  </conditionalFormatting>
  <conditionalFormatting sqref="CY6">
    <cfRule type="cellIs" dxfId="2805" priority="79" operator="equal">
      <formula>"NO"</formula>
    </cfRule>
    <cfRule type="cellIs" dxfId="2804" priority="80" operator="equal">
      <formula>"MET"</formula>
    </cfRule>
  </conditionalFormatting>
  <conditionalFormatting sqref="DI6">
    <cfRule type="cellIs" dxfId="2803" priority="77" operator="equal">
      <formula>"NO"</formula>
    </cfRule>
    <cfRule type="cellIs" dxfId="2802" priority="78" operator="equal">
      <formula>"MET"</formula>
    </cfRule>
  </conditionalFormatting>
  <conditionalFormatting sqref="DS6">
    <cfRule type="cellIs" dxfId="2801" priority="75" operator="equal">
      <formula>"NO"</formula>
    </cfRule>
    <cfRule type="cellIs" dxfId="2800" priority="76" operator="equal">
      <formula>"MET"</formula>
    </cfRule>
  </conditionalFormatting>
  <conditionalFormatting sqref="EC6">
    <cfRule type="cellIs" dxfId="2799" priority="73" operator="equal">
      <formula>"NO"</formula>
    </cfRule>
    <cfRule type="cellIs" dxfId="2798" priority="74" operator="equal">
      <formula>"MET"</formula>
    </cfRule>
  </conditionalFormatting>
  <conditionalFormatting sqref="EM6">
    <cfRule type="cellIs" dxfId="2797" priority="71" operator="equal">
      <formula>"NO"</formula>
    </cfRule>
    <cfRule type="cellIs" dxfId="2796" priority="72" operator="equal">
      <formula>"MET"</formula>
    </cfRule>
  </conditionalFormatting>
  <conditionalFormatting sqref="M8">
    <cfRule type="cellIs" dxfId="2795" priority="39" operator="equal">
      <formula>"NO"</formula>
    </cfRule>
    <cfRule type="cellIs" dxfId="2794" priority="40" operator="equal">
      <formula>"MET"</formula>
    </cfRule>
  </conditionalFormatting>
  <conditionalFormatting sqref="W8">
    <cfRule type="cellIs" dxfId="2793" priority="37" operator="equal">
      <formula>"NO"</formula>
    </cfRule>
    <cfRule type="cellIs" dxfId="2792" priority="38" operator="equal">
      <formula>"MET"</formula>
    </cfRule>
  </conditionalFormatting>
  <conditionalFormatting sqref="AG8">
    <cfRule type="cellIs" dxfId="2791" priority="35" operator="equal">
      <formula>"NO"</formula>
    </cfRule>
    <cfRule type="cellIs" dxfId="2790" priority="36" operator="equal">
      <formula>"MET"</formula>
    </cfRule>
  </conditionalFormatting>
  <conditionalFormatting sqref="AQ8">
    <cfRule type="cellIs" dxfId="2789" priority="33" operator="equal">
      <formula>"NO"</formula>
    </cfRule>
    <cfRule type="cellIs" dxfId="2788" priority="34" operator="equal">
      <formula>"MET"</formula>
    </cfRule>
  </conditionalFormatting>
  <conditionalFormatting sqref="BA8">
    <cfRule type="cellIs" dxfId="2787" priority="31" operator="equal">
      <formula>"NO"</formula>
    </cfRule>
    <cfRule type="cellIs" dxfId="2786" priority="32" operator="equal">
      <formula>"MET"</formula>
    </cfRule>
  </conditionalFormatting>
  <conditionalFormatting sqref="BK8">
    <cfRule type="cellIs" dxfId="2785" priority="29" operator="equal">
      <formula>"NO"</formula>
    </cfRule>
    <cfRule type="cellIs" dxfId="2784" priority="30" operator="equal">
      <formula>"MET"</formula>
    </cfRule>
  </conditionalFormatting>
  <conditionalFormatting sqref="BU8">
    <cfRule type="cellIs" dxfId="2783" priority="27" operator="equal">
      <formula>"NO"</formula>
    </cfRule>
    <cfRule type="cellIs" dxfId="2782" priority="28" operator="equal">
      <formula>"MET"</formula>
    </cfRule>
  </conditionalFormatting>
  <conditionalFormatting sqref="CE8">
    <cfRule type="cellIs" dxfId="2781" priority="25" operator="equal">
      <formula>"NO"</formula>
    </cfRule>
    <cfRule type="cellIs" dxfId="2780" priority="26" operator="equal">
      <formula>"MET"</formula>
    </cfRule>
  </conditionalFormatting>
  <conditionalFormatting sqref="CO8">
    <cfRule type="cellIs" dxfId="2779" priority="23" operator="equal">
      <formula>"NO"</formula>
    </cfRule>
    <cfRule type="cellIs" dxfId="2778" priority="24" operator="equal">
      <formula>"MET"</formula>
    </cfRule>
  </conditionalFormatting>
  <conditionalFormatting sqref="CY8">
    <cfRule type="cellIs" dxfId="2777" priority="21" operator="equal">
      <formula>"NO"</formula>
    </cfRule>
    <cfRule type="cellIs" dxfId="2776" priority="22" operator="equal">
      <formula>"MET"</formula>
    </cfRule>
  </conditionalFormatting>
  <conditionalFormatting sqref="DI8">
    <cfRule type="cellIs" dxfId="2775" priority="19" operator="equal">
      <formula>"NO"</formula>
    </cfRule>
    <cfRule type="cellIs" dxfId="2774" priority="20" operator="equal">
      <formula>"MET"</formula>
    </cfRule>
  </conditionalFormatting>
  <conditionalFormatting sqref="DS8">
    <cfRule type="cellIs" dxfId="2773" priority="17" operator="equal">
      <formula>"NO"</formula>
    </cfRule>
    <cfRule type="cellIs" dxfId="2772" priority="18" operator="equal">
      <formula>"MET"</formula>
    </cfRule>
  </conditionalFormatting>
  <conditionalFormatting sqref="EC8">
    <cfRule type="cellIs" dxfId="2771" priority="15" operator="equal">
      <formula>"NO"</formula>
    </cfRule>
    <cfRule type="cellIs" dxfId="2770" priority="16" operator="equal">
      <formula>"MET"</formula>
    </cfRule>
  </conditionalFormatting>
  <conditionalFormatting sqref="EM8">
    <cfRule type="cellIs" dxfId="2769" priority="13" operator="equal">
      <formula>"NO"</formula>
    </cfRule>
    <cfRule type="cellIs" dxfId="2768" priority="14" operator="equal">
      <formula>"MET"</formula>
    </cfRule>
  </conditionalFormatting>
  <conditionalFormatting sqref="M11:V11">
    <cfRule type="cellIs" dxfId="2767" priority="11" operator="equal">
      <formula>"NO"</formula>
    </cfRule>
    <cfRule type="cellIs" dxfId="2766" priority="12" operator="equal">
      <formula>"MET"</formula>
    </cfRule>
  </conditionalFormatting>
  <conditionalFormatting sqref="W11:EV11">
    <cfRule type="cellIs" dxfId="2765" priority="9" operator="equal">
      <formula>"NO"</formula>
    </cfRule>
    <cfRule type="cellIs" dxfId="2764" priority="10" operator="equal">
      <formula>"MET"</formula>
    </cfRule>
  </conditionalFormatting>
  <conditionalFormatting sqref="C27:C28 C14:C16">
    <cfRule type="expression" dxfId="2763" priority="1917">
      <formula>AND(C14&lt;&gt;"Met",C14&lt;&gt;"Not Met",C14&lt;&gt;"N/A",COUNTIF($C$14:$C$28,"=Yes")+COUNTIF($C$14:$C$28,"=No")+COUNTIF($C$14:$C$28,"=N/A")+COUNTIF($C$14:$C$28,"=Met")+COUNTIF($C$14:$C$28,"=Not Met")&gt;0)</formula>
    </cfRule>
  </conditionalFormatting>
  <conditionalFormatting sqref="D27:D28 D14:D16">
    <cfRule type="expression" dxfId="2762" priority="1920">
      <formula>AND(D14&lt;&gt;"Met",D14&lt;&gt;"Not Met",D14&lt;&gt;"N/A",COUNTIF($D$14:$D$28,"=Yes")+COUNTIF($D$14:$D$28,"=No")+COUNTIF($D$14:$D$28,"=N/A")+COUNTIF($D$14:$D$28,"=Met")+COUNTIF($D$14:$D$28,"=Not Met")&gt;0)</formula>
    </cfRule>
  </conditionalFormatting>
  <conditionalFormatting sqref="E27:E28 E14:E16">
    <cfRule type="expression" dxfId="2761" priority="1923">
      <formula>AND(E14&lt;&gt;"Met",E14&lt;&gt;"Not Met",E14&lt;&gt;"N/A",COUNTIF($E$14:$E$28,"=Yes")+COUNTIF($E$14:$E$28,"=No")+COUNTIF($E$14:$E$28,"=N/A")+COUNTIF($E$14:$E$28,"=Met")+COUNTIF($E$14:$E$28,"=Not Met")&gt;0)</formula>
    </cfRule>
  </conditionalFormatting>
  <conditionalFormatting sqref="F27:F28 F14:F16">
    <cfRule type="expression" dxfId="2760" priority="1926">
      <formula>AND(F14&lt;&gt;"Met",F14&lt;&gt;"Not Met",F14&lt;&gt;"N/A",COUNTIF($F$14:$F$28,"=Yes")+COUNTIF($F$14:$F$28,"=No")+COUNTIF($F$14:$F$28,"=N/A")+COUNTIF($F$14:$F$28,"=Met")+COUNTIF($F$14:$F$28,"=Not Met")&gt;0)</formula>
    </cfRule>
  </conditionalFormatting>
  <conditionalFormatting sqref="G27:G28 G14:G16">
    <cfRule type="expression" dxfId="2759" priority="1929">
      <formula>AND(G14&lt;&gt;"Met",G14&lt;&gt;"Not Met",G14&lt;&gt;"N/A",COUNTIF($G$14:$G$28,"=Yes")+COUNTIF($G$14:$G$28,"=No")+COUNTIF($G$14:$G$28,"=N/A")+COUNTIF($G$14:$G$28,"=Met")+COUNTIF($G$14:$G$28,"=Not Met")&gt;0)</formula>
    </cfRule>
  </conditionalFormatting>
  <conditionalFormatting sqref="H27:H28 H14:H16">
    <cfRule type="expression" dxfId="2758" priority="1932">
      <formula>AND(H14&lt;&gt;"Met",H14&lt;&gt;"Not Met",H14&lt;&gt;"N/A",COUNTIF($H$14:$H$28,"=Yes")+COUNTIF($H$14:$H$28,"=No")+COUNTIF($H$14:$H$28,"=N/A")+COUNTIF($H$14:$H$28,"=Met")+COUNTIF($H$14:$H$28,"=Not Met")&gt;0)</formula>
    </cfRule>
  </conditionalFormatting>
  <conditionalFormatting sqref="I27:I28 I14:I16">
    <cfRule type="expression" dxfId="2757" priority="1935">
      <formula>AND(I14&lt;&gt;"Met",I14&lt;&gt;"Not Met",I14&lt;&gt;"N/A",COUNTIF($I$14:$I$28,"=Yes")+COUNTIF($I$14:$I$28,"=No")+COUNTIF($I$14:$I$28,"=N/A")+COUNTIF($I$14:$I$28,"=Met")+COUNTIF($I$14:$I$28,"=Not Met")&gt;0)</formula>
    </cfRule>
  </conditionalFormatting>
  <conditionalFormatting sqref="J27:J28 J14:J16">
    <cfRule type="expression" dxfId="2756" priority="1938">
      <formula>AND(J14&lt;&gt;"Met",J14&lt;&gt;"Not Met",J14&lt;&gt;"N/A",COUNTIF($J$14:$J$28,"=Yes")+COUNTIF($J$14:$J$28,"=No")+COUNTIF($J$14:$J$28,"=N/A")+COUNTIF($J$14:$J$28,"=Met")+COUNTIF($J$14:$J$28,"=Not Met")&gt;0)</formula>
    </cfRule>
  </conditionalFormatting>
  <conditionalFormatting sqref="K27:K28 K14:K16">
    <cfRule type="expression" dxfId="2755" priority="1941">
      <formula>AND(K14&lt;&gt;"Met",K14&lt;&gt;"Not Met",K14&lt;&gt;"N/A",COUNTIF($K$14:$K$28,"=Yes")+COUNTIF($K$14:$K$28,"=No")+COUNTIF($K$14:$K$28,"=N/A")+COUNTIF($K$14:$K$28,"=Met")+COUNTIF($K$14:$K$28,"=Not Met")&gt;0)</formula>
    </cfRule>
  </conditionalFormatting>
  <conditionalFormatting sqref="L27:L28 L14:L16">
    <cfRule type="expression" dxfId="2754" priority="1944">
      <formula>AND(L14&lt;&gt;"Met",L14&lt;&gt;"Not Met",L14&lt;&gt;"N/A",COUNTIF($L$14:$L$28,"=Yes")+COUNTIF($L$14:$L$28,"=No")+COUNTIF($L$14:$L$28,"=N/A")+COUNTIF($L$14:$L$28,"=Met")+COUNTIF($L$14:$L$28,"=Not Met")&gt;0)</formula>
    </cfRule>
  </conditionalFormatting>
  <conditionalFormatting sqref="M27:M28 M14:M16">
    <cfRule type="expression" dxfId="2753" priority="1961">
      <formula>AND(M14&lt;&gt;"Met",M14&lt;&gt;"Not Met",M14&lt;&gt;"N/A",COUNTIF($M$14:$M$28,"=Yes")+COUNTIF($M$14:$M$28,"=No")+COUNTIF($M$14:$M$28,"=N/A")+COUNTIF($M$14:$M$28,"=Met")+COUNTIF($M$14:$M$28,"=Not Met")&gt;0)</formula>
    </cfRule>
  </conditionalFormatting>
  <conditionalFormatting sqref="N27:N28 N14:N16">
    <cfRule type="expression" dxfId="2752" priority="1964">
      <formula>AND(N14&lt;&gt;"Met",N14&lt;&gt;"Not Met",N14&lt;&gt;"N/A",COUNTIF($N$14:$N$28,"=Yes")+COUNTIF($N$14:$N$28,"=No")+COUNTIF($N$14:$N$28,"=N/A")+COUNTIF($N$14:$N$28,"=Met")+COUNTIF($N$14:$N$28,"=Not Met")&gt;0)</formula>
    </cfRule>
  </conditionalFormatting>
  <conditionalFormatting sqref="O27:O28 O14:O16">
    <cfRule type="expression" dxfId="2751" priority="1967">
      <formula>AND(O14&lt;&gt;"Met",O14&lt;&gt;"Not Met",O14&lt;&gt;"N/A",COUNTIF($O$14:$O$28,"=Yes")+COUNTIF($O$14:$O$28,"=No")+COUNTIF($O$14:$O$28,"=N/A")+COUNTIF($O$14:$O$28,"=Met")+COUNTIF($O$14:$O$28,"=Not Met")&gt;0)</formula>
    </cfRule>
  </conditionalFormatting>
  <conditionalFormatting sqref="P27:P28 P14:P16">
    <cfRule type="expression" dxfId="2750" priority="1970">
      <formula>AND(P14&lt;&gt;"Met",P14&lt;&gt;"Not Met",P14&lt;&gt;"N/A",COUNTIF($P$14:$P$28,"=Yes")+COUNTIF($P$14:$P$28,"=No")+COUNTIF($P$14:$P$28,"=N/A")+COUNTIF($P$14:$P$28,"=Met")+COUNTIF($P$14:$P$28,"=Not Met")&gt;0)</formula>
    </cfRule>
  </conditionalFormatting>
  <conditionalFormatting sqref="Q27:Q28 Q14:Q16">
    <cfRule type="expression" dxfId="2749" priority="1973">
      <formula>AND(Q14&lt;&gt;"Met",Q14&lt;&gt;"Not Met",Q14&lt;&gt;"N/A",COUNTIF($Q$14:$Q$28,"=Yes")+COUNTIF($Q$14:$Q$28,"=No")+COUNTIF($Q$14:$Q$28,"=N/A")+COUNTIF($Q$14:$Q$28,"=Met")+COUNTIF($Q$14:$Q$28,"=Not Met")&gt;0)</formula>
    </cfRule>
  </conditionalFormatting>
  <conditionalFormatting sqref="R27:R28 R14:R16">
    <cfRule type="expression" dxfId="2748" priority="1976">
      <formula>AND(R14&lt;&gt;"Met",R14&lt;&gt;"Not Met",R14&lt;&gt;"N/A",COUNTIF($R$14:$R$28,"=Yes")+COUNTIF($R$14:$R$28,"=No")+COUNTIF($R$14:$R$28,"=N/A")+COUNTIF($R$14:$R$28,"=Met")+COUNTIF($R$14:$R$28,"=Not Met")&gt;0)</formula>
    </cfRule>
  </conditionalFormatting>
  <conditionalFormatting sqref="S27:S28 S14:S16">
    <cfRule type="expression" dxfId="2747" priority="1979">
      <formula>AND(S14&lt;&gt;"Met",S14&lt;&gt;"Not Met",S14&lt;&gt;"N/A",COUNTIF($S$14:$S$28,"=Yes")+COUNTIF($S$14:$S$28,"=No")+COUNTIF($S$14:$S$28,"=N/A")+COUNTIF($S$14:$S$28,"=Met")+COUNTIF($S$14:$S$28,"=Not Met")&gt;0)</formula>
    </cfRule>
  </conditionalFormatting>
  <conditionalFormatting sqref="T27:T28 T14:T16">
    <cfRule type="expression" dxfId="2746" priority="1982">
      <formula>AND(T14&lt;&gt;"Met",T14&lt;&gt;"Not Met",T14&lt;&gt;"N/A",COUNTIF($T$14:$T$28,"=Yes")+COUNTIF($T$14:$T$28,"=No")+COUNTIF($T$14:$T$28,"=N/A")+COUNTIF($T$14:$T$28,"=Met")+COUNTIF($T$14:$T$28,"=Not Met")&gt;0)</formula>
    </cfRule>
  </conditionalFormatting>
  <conditionalFormatting sqref="U27:U28 U14:U16">
    <cfRule type="expression" dxfId="2745" priority="1985">
      <formula>AND(U14&lt;&gt;"Met",U14&lt;&gt;"Not Met",U14&lt;&gt;"N/A",COUNTIF($U$14:$U$28,"=Yes")+COUNTIF($U$14:$U$28,"=No")+COUNTIF($U$14:$U$28,"=N/A")+COUNTIF($U$14:$U$28,"=Met")+COUNTIF($U$14:$U$28,"=Not Met")&gt;0)</formula>
    </cfRule>
  </conditionalFormatting>
  <conditionalFormatting sqref="V27:V28 V14:V16">
    <cfRule type="expression" dxfId="2744" priority="1988">
      <formula>AND(V14&lt;&gt;"Met",V14&lt;&gt;"Not Met",V14&lt;&gt;"N/A",COUNTIF($V$14:$V$28,"=Yes")+COUNTIF($V$14:$V$28,"=No")+COUNTIF($V$14:$V$28,"=N/A")+COUNTIF($V$14:$V$28,"=Met")+COUNTIF($V$14:$V$28,"=Not Met")&gt;0)</formula>
    </cfRule>
  </conditionalFormatting>
  <conditionalFormatting sqref="W27:W28 W14:W16">
    <cfRule type="expression" dxfId="2743" priority="2005">
      <formula>AND(W14&lt;&gt;"Met",W14&lt;&gt;"Not Met",W14&lt;&gt;"N/A",COUNTIF($W$14:$W$28,"=Yes")+COUNTIF($W$14:$W$28,"=No")+COUNTIF($W$14:$W$28,"=N/A")+COUNTIF($W$14:$W$28,"=Met")+COUNTIF($W$14:$W$28,"=Not Met")&gt;0)</formula>
    </cfRule>
  </conditionalFormatting>
  <conditionalFormatting sqref="X27:X28 X14:X16">
    <cfRule type="expression" dxfId="2742" priority="2008">
      <formula>AND(X14&lt;&gt;"Met",X14&lt;&gt;"Not Met",X14&lt;&gt;"N/A",COUNTIF($X$14:$X$28,"=Yes")+COUNTIF($X$14:$X$28,"=No")+COUNTIF($X$14:$X$28,"=N/A")+COUNTIF($X$14:$X$28,"=Met")+COUNTIF($X$14:$X$28,"=Not Met")&gt;0)</formula>
    </cfRule>
  </conditionalFormatting>
  <conditionalFormatting sqref="Y27:Y28 Y14:Y16">
    <cfRule type="expression" dxfId="2741" priority="2011">
      <formula>AND(Y14&lt;&gt;"Met",Y14&lt;&gt;"Not Met",Y14&lt;&gt;"N/A",COUNTIF($Y$14:$Y$28,"=Yes")+COUNTIF($Y$14:$Y$28,"=No")+COUNTIF($Y$14:$Y$28,"=N/A")+COUNTIF($Y$14:$Y$28,"=Met")+COUNTIF($Y$14:$Y$28,"=Not Met")&gt;0)</formula>
    </cfRule>
  </conditionalFormatting>
  <conditionalFormatting sqref="Z27:Z28 Z14:Z16">
    <cfRule type="expression" dxfId="2740" priority="2014">
      <formula>AND(Z14&lt;&gt;"Met",Z14&lt;&gt;"Not Met",Z14&lt;&gt;"N/A",COUNTIF($Z$14:$Z$28,"=Yes")+COUNTIF($Z$14:$Z$28,"=No")+COUNTIF($Z$14:$Z$28,"=N/A")+COUNTIF($Z$14:$Z$28,"=Met")+COUNTIF($Z$14:$Z$28,"=Not Met")&gt;0)</formula>
    </cfRule>
  </conditionalFormatting>
  <conditionalFormatting sqref="AA27:AA28 AA14:AA16">
    <cfRule type="expression" dxfId="2739" priority="2017">
      <formula>AND(AA14&lt;&gt;"Met",AA14&lt;&gt;"Not Met",AA14&lt;&gt;"N/A",COUNTIF($AA$14:$AA$28,"=Yes")+COUNTIF($AA$14:$AA$28,"=No")+COUNTIF($AA$14:$AA$28,"=N/A")+COUNTIF($AA$14:$AA$28,"=Met")+COUNTIF($AA$14:$AA$28,"=Not Met")&gt;0)</formula>
    </cfRule>
  </conditionalFormatting>
  <conditionalFormatting sqref="AB27:AB28 AB14:AB16">
    <cfRule type="expression" dxfId="2738" priority="2020">
      <formula>AND(AB14&lt;&gt;"Met",AB14&lt;&gt;"Not Met",AB14&lt;&gt;"N/A",COUNTIF($AB$14:$AB$28,"=Yes")+COUNTIF($AB$14:$AB$28,"=No")+COUNTIF($AB$14:$AB$28,"=N/A")+COUNTIF($AB$14:$AB$28,"=Met")+COUNTIF($AB$14:$AB$28,"=Not Met")&gt;0)</formula>
    </cfRule>
  </conditionalFormatting>
  <conditionalFormatting sqref="AC27:AC28 AC14:AC16">
    <cfRule type="expression" dxfId="2737" priority="2023">
      <formula>AND(AC14&lt;&gt;"Met",AC14&lt;&gt;"Not Met",AC14&lt;&gt;"N/A",COUNTIF($AC$14:$AC$28,"=Yes")+COUNTIF($AC$14:$AC$28,"=No")+COUNTIF($AC$14:$AC$28,"=N/A")+COUNTIF($AC$14:$AC$28,"=Met")+COUNTIF($AC$14:$AC$28,"=Not Met")&gt;0)</formula>
    </cfRule>
  </conditionalFormatting>
  <conditionalFormatting sqref="AD27:AD28 AD14:AD16">
    <cfRule type="expression" dxfId="2736" priority="2026">
      <formula>AND(AD14&lt;&gt;"Met",AD14&lt;&gt;"Not Met",AD14&lt;&gt;"N/A",COUNTIF($AD$14:$AD$28,"=Yes")+COUNTIF($AD$14:$AD$28,"=No")+COUNTIF($AD$14:$AD$28,"=N/A")+COUNTIF($AD$14:$AD$28,"=Met")+COUNTIF($AD$14:$AD$28,"=Not Met")&gt;0)</formula>
    </cfRule>
  </conditionalFormatting>
  <conditionalFormatting sqref="AE27:AE28 AE14:AE16">
    <cfRule type="expression" dxfId="2735" priority="2029">
      <formula>AND(AE14&lt;&gt;"Met",AE14&lt;&gt;"Not Met",AE14&lt;&gt;"N/A",COUNTIF($AE$14:$AE$28,"=Yes")+COUNTIF($AE$14:$AE$28,"=No")+COUNTIF($AE$14:$AE$28,"=N/A")+COUNTIF($AE$14:$AE$28,"=Met")+COUNTIF($AE$14:$AE$28,"=Not Met")&gt;0)</formula>
    </cfRule>
  </conditionalFormatting>
  <conditionalFormatting sqref="AF27:AF28 AF14:AF16">
    <cfRule type="expression" dxfId="2734" priority="2032">
      <formula>AND(AF14&lt;&gt;"Met",AF14&lt;&gt;"Not Met",AF14&lt;&gt;"N/A",COUNTIF($AF$14:$AF$28,"=Yes")+COUNTIF($AF$14:$AF$28,"=No")+COUNTIF($AF$14:$AF$28,"=N/A")+COUNTIF($AF$14:$AF$28,"=Met")+COUNTIF($AF$14:$AF$28,"=Not Met")&gt;0)</formula>
    </cfRule>
  </conditionalFormatting>
  <conditionalFormatting sqref="AG27:AG28 AG14:AG16">
    <cfRule type="expression" dxfId="2733" priority="2049">
      <formula>AND(AG14&lt;&gt;"Met",AG14&lt;&gt;"Not Met",AG14&lt;&gt;"N/A",COUNTIF($AG$14:$AG$28,"=Yes")+COUNTIF($AG$14:$AG$28,"=No")+COUNTIF($AG$14:$AG$28,"=N/A")+COUNTIF($AG$14:$AG$28,"=Met")+COUNTIF($AG$14:$AG$28,"=Not Met")&gt;0)</formula>
    </cfRule>
  </conditionalFormatting>
  <conditionalFormatting sqref="AH27:AH28 AH14:AH16">
    <cfRule type="expression" dxfId="2732" priority="2052">
      <formula>AND(AH14&lt;&gt;"Met",AH14&lt;&gt;"Not Met",AH14&lt;&gt;"N/A",COUNTIF($AH$14:$AH$28,"=Yes")+COUNTIF($AH$14:$AH$28,"=No")+COUNTIF($AH$14:$AH$28,"=N/A")+COUNTIF($AH$14:$AH$28,"=Met")+COUNTIF($AH$14:$AH$28,"=Not Met")&gt;0)</formula>
    </cfRule>
  </conditionalFormatting>
  <conditionalFormatting sqref="AI27:AI28 AI14:AI16">
    <cfRule type="expression" dxfId="2731" priority="2055">
      <formula>AND(AI14&lt;&gt;"Met",AI14&lt;&gt;"Not Met",AI14&lt;&gt;"N/A",COUNTIF($AI$14:$AI$28,"=Yes")+COUNTIF($AI$14:$AI$28,"=No")+COUNTIF($AI$14:$AI$28,"=N/A")+COUNTIF($AI$14:$AI$28,"=Met")+COUNTIF($AI$14:$AI$28,"=Not Met")&gt;0)</formula>
    </cfRule>
  </conditionalFormatting>
  <conditionalFormatting sqref="AJ27:AJ28 AJ14:AJ16">
    <cfRule type="expression" dxfId="2730" priority="2058">
      <formula>AND(AJ14&lt;&gt;"Met",AJ14&lt;&gt;"Not Met",AJ14&lt;&gt;"N/A",COUNTIF($AJ$14:$AJ$28,"=Yes")+COUNTIF($AJ$14:$AJ$28,"=No")+COUNTIF($AJ$14:$AJ$28,"=N/A")+COUNTIF($AJ$14:$AJ$28,"=Met")+COUNTIF($AJ$14:$AJ$28,"=Not Met")&gt;0)</formula>
    </cfRule>
  </conditionalFormatting>
  <conditionalFormatting sqref="AK27:AK28 AK14:AK16">
    <cfRule type="expression" dxfId="2729" priority="2061">
      <formula>AND(AK14&lt;&gt;"Met",AK14&lt;&gt;"Not Met",AK14&lt;&gt;"N/A",COUNTIF($AK$14:$AK$28,"=Yes")+COUNTIF($AK$14:$AK$28,"=No")+COUNTIF($AK$14:$AK$28,"=N/A")+COUNTIF($AK$14:$AK$28,"=Met")+COUNTIF($AK$14:$AK$28,"=Not Met")&gt;0)</formula>
    </cfRule>
  </conditionalFormatting>
  <conditionalFormatting sqref="AL27:AL28 AL14:AL16">
    <cfRule type="expression" dxfId="2728" priority="2064">
      <formula>AND(AL14&lt;&gt;"Met",AL14&lt;&gt;"Not Met",AL14&lt;&gt;"N/A",COUNTIF($AL$14:$AL$28,"=Yes")+COUNTIF($AL$14:$AL$28,"=No")+COUNTIF($AL$14:$AL$28,"=N/A")+COUNTIF($AL$14:$AL$28,"=Met")+COUNTIF($AL$14:$AL$28,"=Not Met")&gt;0)</formula>
    </cfRule>
  </conditionalFormatting>
  <conditionalFormatting sqref="AM27:AM28 AM14:AM16">
    <cfRule type="expression" dxfId="2727" priority="2067">
      <formula>AND(AM14&lt;&gt;"Met",AM14&lt;&gt;"Not Met",AM14&lt;&gt;"N/A",COUNTIF($AM$14:$AM$28,"=Yes")+COUNTIF($AM$14:$AM$28,"=No")+COUNTIF($AM$14:$AM$28,"=N/A")+COUNTIF($AM$14:$AM$28,"=Met")+COUNTIF($AM$14:$AM$28,"=Not Met")&gt;0)</formula>
    </cfRule>
  </conditionalFormatting>
  <conditionalFormatting sqref="AN27:AN28 AN14:AN16">
    <cfRule type="expression" dxfId="2726" priority="2070">
      <formula>AND(AN14&lt;&gt;"Met",AN14&lt;&gt;"Not Met",AN14&lt;&gt;"N/A",COUNTIF($AN$14:$AN$28,"=Yes")+COUNTIF($AN$14:$AN$28,"=No")+COUNTIF($AN$14:$AN$28,"=N/A")+COUNTIF($AN$14:$AN$28,"=Met")+COUNTIF($AN$14:$AN$28,"=Not Met")&gt;0)</formula>
    </cfRule>
  </conditionalFormatting>
  <conditionalFormatting sqref="AO27:AO28 AO14:AO16">
    <cfRule type="expression" dxfId="2725" priority="2073">
      <formula>AND(AO14&lt;&gt;"Met",AO14&lt;&gt;"Not Met",AO14&lt;&gt;"N/A",COUNTIF($AO$14:$AO$28,"=Yes")+COUNTIF($AO$14:$AO$28,"=No")+COUNTIF($AO$14:$AO$28,"=N/A")+COUNTIF($AO$14:$AO$28,"=Met")+COUNTIF($AO$14:$AO$28,"=Not Met")&gt;0)</formula>
    </cfRule>
  </conditionalFormatting>
  <conditionalFormatting sqref="AP27:AP28 AP14:AP16">
    <cfRule type="expression" dxfId="2724" priority="2076">
      <formula>AND(AP14&lt;&gt;"Met",AP14&lt;&gt;"Not Met",AP14&lt;&gt;"N/A",COUNTIF($AP$14:$AP$28,"=Yes")+COUNTIF($AP$14:$AP$28,"=No")+COUNTIF($AP$14:$AP$28,"=N/A")+COUNTIF($AP$14:$AP$28,"=Met")+COUNTIF($AP$14:$AP$28,"=Not Met")&gt;0)</formula>
    </cfRule>
  </conditionalFormatting>
  <conditionalFormatting sqref="AQ27:AQ28 AQ14:AQ16">
    <cfRule type="expression" dxfId="2723" priority="2093">
      <formula>AND(AQ14&lt;&gt;"Met",AQ14&lt;&gt;"Not Met",AQ14&lt;&gt;"N/A",COUNTIF($AQ$14:$AQ$28,"=Yes")+COUNTIF($AQ$14:$AQ$28,"=No")+COUNTIF($AQ$14:$AQ$28,"=N/A")+COUNTIF($AQ$14:$AQ$28,"=Met")+COUNTIF($AQ$14:$AQ$28,"=Not Met")&gt;0)</formula>
    </cfRule>
  </conditionalFormatting>
  <conditionalFormatting sqref="AR27:AR28 AR14:AR16">
    <cfRule type="expression" dxfId="2722" priority="2096">
      <formula>AND(AR14&lt;&gt;"Met",AR14&lt;&gt;"Not Met",AR14&lt;&gt;"N/A",COUNTIF($AR$14:$AR$28,"=Yes")+COUNTIF($AR$14:$AR$28,"=No")+COUNTIF($AR$14:$AR$28,"=N/A")+COUNTIF($AR$14:$AR$28,"=Met")+COUNTIF($AR$14:$AR$28,"=Not Met")&gt;0)</formula>
    </cfRule>
  </conditionalFormatting>
  <conditionalFormatting sqref="AS27:AS28 AS14:AS16">
    <cfRule type="expression" dxfId="2721" priority="2099">
      <formula>AND(AS14&lt;&gt;"Met",AS14&lt;&gt;"Not Met",AS14&lt;&gt;"N/A",COUNTIF($AS$14:$AS$28,"=Yes")+COUNTIF($AS$14:$AS$28,"=No")+COUNTIF($AS$14:$AS$28,"=N/A")+COUNTIF($AS$14:$AS$28,"=Met")+COUNTIF($AS$14:$AS$28,"=Not Met")&gt;0)</formula>
    </cfRule>
  </conditionalFormatting>
  <conditionalFormatting sqref="AT27:AT28 AT14:AT16">
    <cfRule type="expression" dxfId="2720" priority="2102">
      <formula>AND(AT14&lt;&gt;"Met",AT14&lt;&gt;"Not Met",AT14&lt;&gt;"N/A",COUNTIF($AT$14:$AT$28,"=Yes")+COUNTIF($AT$14:$AT$28,"=No")+COUNTIF($AT$14:$AT$28,"=N/A")+COUNTIF($AT$14:$AT$28,"=Met")+COUNTIF($AT$14:$AT$28,"=Not Met")&gt;0)</formula>
    </cfRule>
  </conditionalFormatting>
  <conditionalFormatting sqref="AU27:AU28 AU14:AU16">
    <cfRule type="expression" dxfId="2719" priority="2105">
      <formula>AND(AU14&lt;&gt;"Met",AU14&lt;&gt;"Not Met",AU14&lt;&gt;"N/A",COUNTIF($AU$14:$AU$28,"=Yes")+COUNTIF($AU$14:$AU$28,"=No")+COUNTIF($AU$14:$AU$28,"=N/A")+COUNTIF($AU$14:$AU$28,"=Met")+COUNTIF($AU$14:$AU$28,"=Not Met")&gt;0)</formula>
    </cfRule>
  </conditionalFormatting>
  <conditionalFormatting sqref="AV27:AV28 AV14:AV16">
    <cfRule type="expression" dxfId="2718" priority="2108">
      <formula>AND(AV14&lt;&gt;"Met",AV14&lt;&gt;"Not Met",AV14&lt;&gt;"N/A",COUNTIF($AV$14:$AV$28,"=Yes")+COUNTIF($AV$14:$AV$28,"=No")+COUNTIF($AV$14:$AV$28,"=N/A")+COUNTIF($AV$14:$AV$28,"=Met")+COUNTIF($AV$14:$AV$28,"=Not Met")&gt;0)</formula>
    </cfRule>
  </conditionalFormatting>
  <conditionalFormatting sqref="AW27:AW28 AW14:AW16">
    <cfRule type="expression" dxfId="2717" priority="2111">
      <formula>AND(AW14&lt;&gt;"Met",AW14&lt;&gt;"Not Met",AW14&lt;&gt;"N/A",COUNTIF($AW$14:$AW$28,"=Yes")+COUNTIF($AW$14:$AW$28,"=No")+COUNTIF($AW$14:$AW$28,"=N/A")+COUNTIF($AW$14:$AW$28,"=Met")+COUNTIF($AW$14:$AW$28,"=Not Met")&gt;0)</formula>
    </cfRule>
  </conditionalFormatting>
  <conditionalFormatting sqref="AX27:AX28 AX14:AX16">
    <cfRule type="expression" dxfId="2716" priority="2114">
      <formula>AND(AX14&lt;&gt;"Met",AX14&lt;&gt;"Not Met",AX14&lt;&gt;"N/A",COUNTIF($AX$14:$AX$28,"=Yes")+COUNTIF($AX$14:$AX$28,"=No")+COUNTIF($AX$14:$AX$28,"=N/A")+COUNTIF($AX$14:$AX$28,"=Met")+COUNTIF($AX$14:$AX$28,"=Not Met")&gt;0)</formula>
    </cfRule>
  </conditionalFormatting>
  <conditionalFormatting sqref="AY27:AY28 AY14:AY16">
    <cfRule type="expression" dxfId="2715" priority="2117">
      <formula>AND(AY14&lt;&gt;"Met",AY14&lt;&gt;"Not Met",AY14&lt;&gt;"N/A",COUNTIF($AY$14:$AY$28,"=Yes")+COUNTIF($AY$14:$AY$28,"=No")+COUNTIF($AY$14:$AY$28,"=N/A")+COUNTIF($AY$14:$AY$28,"=Met")+COUNTIF($AY$14:$AY$28,"=Not Met")&gt;0)</formula>
    </cfRule>
  </conditionalFormatting>
  <conditionalFormatting sqref="AZ27:AZ28 AZ14:AZ16">
    <cfRule type="expression" dxfId="2714" priority="2120">
      <formula>AND(AZ14&lt;&gt;"Met",AZ14&lt;&gt;"Not Met",AZ14&lt;&gt;"N/A",COUNTIF($AZ$14:$AZ$28,"=Yes")+COUNTIF($AZ$14:$AZ$28,"=No")+COUNTIF($AZ$14:$AZ$28,"=N/A")+COUNTIF($AZ$14:$AZ$28,"=Met")+COUNTIF($AZ$14:$AZ$28,"=Not Met")&gt;0)</formula>
    </cfRule>
  </conditionalFormatting>
  <conditionalFormatting sqref="EM1">
    <cfRule type="cellIs" dxfId="2713" priority="5" operator="equal">
      <formula>"N/A"</formula>
    </cfRule>
    <cfRule type="cellIs" dxfId="2712" priority="6" operator="equal">
      <formula>"NO"</formula>
    </cfRule>
    <cfRule type="cellIs" dxfId="2711" priority="7" operator="equal">
      <formula>"NOT MET"</formula>
    </cfRule>
    <cfRule type="cellIs" dxfId="2710" priority="8" operator="equal">
      <formula>"MET"</formula>
    </cfRule>
  </conditionalFormatting>
  <conditionalFormatting sqref="EW1">
    <cfRule type="cellIs" dxfId="2709" priority="1" operator="equal">
      <formula>"N/A"</formula>
    </cfRule>
    <cfRule type="cellIs" dxfId="2708" priority="2" operator="equal">
      <formula>"NO"</formula>
    </cfRule>
    <cfRule type="cellIs" dxfId="2707" priority="3" operator="equal">
      <formula>"NOT MET"</formula>
    </cfRule>
    <cfRule type="cellIs" dxfId="2706" priority="4" operator="equal">
      <formula>"MET"</formula>
    </cfRule>
  </conditionalFormatting>
  <dataValidations count="6">
    <dataValidation type="list" allowBlank="1" showInputMessage="1" showErrorMessage="1" sqref="C14:EV15 C27:EV28" xr:uid="{00000000-0002-0000-0C00-000000000000}">
      <formula1>"Met, Not Met, N/A"</formula1>
    </dataValidation>
    <dataValidation type="list" allowBlank="1" showInputMessage="1" showErrorMessage="1" sqref="C10:EV10" xr:uid="{00000000-0002-0000-0C00-000001000000}">
      <formula1>"Male,Female"</formula1>
    </dataValidation>
    <dataValidation type="list" allowBlank="1" showInputMessage="1" showErrorMessage="1" sqref="DS5 M5 W5 AG5 AQ5 BA5 EC5 BK5 BU5 CE5 CO5 CY5 DI5 EM5 C5" xr:uid="{00000000-0002-0000-0C00-000002000000}">
      <formula1>WORK_FIRST</formula1>
    </dataValidation>
    <dataValidation type="list" allowBlank="1" showInputMessage="1" showErrorMessage="1" sqref="C11:EV11" xr:uid="{00000000-0002-0000-0C00-000003000000}">
      <formula1>categories</formula1>
    </dataValidation>
    <dataValidation type="list" allowBlank="1" showInputMessage="1" showErrorMessage="1" sqref="C17:EV26" xr:uid="{00000000-0002-0000-0C00-000004000000}">
      <formula1>YES</formula1>
    </dataValidation>
    <dataValidation type="list" allowBlank="1" showInputMessage="1" showErrorMessage="1" sqref="C7:EV7" xr:uid="{00000000-0002-0000-0C00-000005000000}">
      <formula1>County</formula1>
    </dataValidation>
  </dataValidations>
  <printOptions horizontalCentered="1"/>
  <pageMargins left="0.2" right="0.2" top="0.3" bottom="0.5" header="0.25" footer="0.3"/>
  <pageSetup paperSize="5" scale="60" orientation="landscape" r:id="rId2"/>
  <headerFooter alignWithMargins="0">
    <oddFooter>&amp;L&amp;8&amp;K000000SAPTBG Funds Work First/CPS Initiative Individual Specific Monitoring&amp;R&amp;8&amp;K000000&amp;P</oddFooter>
  </headerFooter>
  <colBreaks count="7" manualBreakCount="7">
    <brk id="22" max="60" man="1"/>
    <brk id="42" max="1048575" man="1"/>
    <brk id="62" max="1048575" man="1"/>
    <brk id="82" max="1048575" man="1"/>
    <brk id="102" max="1048575" man="1"/>
    <brk id="122" max="1048575" man="1"/>
    <brk id="142" max="60"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249977111117893"/>
  </sheetPr>
  <dimension ref="A1:DC38"/>
  <sheetViews>
    <sheetView zoomScaleNormal="100" zoomScaleSheetLayoutView="50" workbookViewId="0">
      <pane xSplit="2" topLeftCell="C1" activePane="topRight" state="frozen"/>
      <selection pane="topRight" activeCell="C5" sqref="C5:L5"/>
    </sheetView>
  </sheetViews>
  <sheetFormatPr defaultColWidth="8.85546875" defaultRowHeight="12.75"/>
  <cols>
    <col min="1" max="1" width="3.28515625" style="601" customWidth="1"/>
    <col min="2" max="2" width="75.7109375" style="61" customWidth="1"/>
    <col min="3" max="102" width="7.7109375" style="62" customWidth="1"/>
    <col min="103" max="107" width="7.7109375" style="63" customWidth="1"/>
    <col min="108" max="16384" width="8.85546875" style="3"/>
  </cols>
  <sheetData>
    <row r="1" spans="1:107" ht="36.75" customHeight="1">
      <c r="A1" s="90"/>
      <c r="B1" s="91"/>
      <c r="C1" s="223" t="s">
        <v>611</v>
      </c>
      <c r="D1" s="222"/>
      <c r="E1" s="222"/>
      <c r="F1" s="222"/>
      <c r="G1" s="222"/>
      <c r="H1" s="222"/>
      <c r="I1" s="222"/>
      <c r="J1" s="222"/>
      <c r="K1" s="222"/>
      <c r="L1" s="272"/>
      <c r="M1" s="223" t="s">
        <v>611</v>
      </c>
      <c r="N1" s="222"/>
      <c r="O1" s="222"/>
      <c r="P1" s="222"/>
      <c r="Q1" s="222"/>
      <c r="R1" s="222"/>
      <c r="S1" s="222"/>
      <c r="T1" s="222"/>
      <c r="U1" s="222"/>
      <c r="V1" s="272"/>
      <c r="W1" s="223" t="s">
        <v>611</v>
      </c>
      <c r="X1" s="222"/>
      <c r="Y1" s="222"/>
      <c r="Z1" s="222"/>
      <c r="AA1" s="222"/>
      <c r="AB1" s="222"/>
      <c r="AC1" s="222"/>
      <c r="AD1" s="222"/>
      <c r="AE1" s="222"/>
      <c r="AF1" s="272"/>
      <c r="AG1" s="223" t="s">
        <v>611</v>
      </c>
      <c r="AH1" s="222"/>
      <c r="AI1" s="222"/>
      <c r="AJ1" s="222"/>
      <c r="AK1" s="222"/>
      <c r="AL1" s="222"/>
      <c r="AM1" s="222"/>
      <c r="AN1" s="222"/>
      <c r="AO1" s="222"/>
      <c r="AP1" s="272"/>
      <c r="AQ1" s="223" t="s">
        <v>611</v>
      </c>
      <c r="AR1" s="222"/>
      <c r="AS1" s="222"/>
      <c r="AT1" s="222"/>
      <c r="AU1" s="222"/>
      <c r="AV1" s="222"/>
      <c r="AW1" s="222"/>
      <c r="AX1" s="222"/>
      <c r="AY1" s="222"/>
      <c r="AZ1" s="272"/>
      <c r="BA1" s="223" t="s">
        <v>611</v>
      </c>
      <c r="BB1" s="222"/>
      <c r="BC1" s="222"/>
      <c r="BD1" s="222"/>
      <c r="BE1" s="222"/>
      <c r="BF1" s="222"/>
      <c r="BG1" s="222"/>
      <c r="BH1" s="222"/>
      <c r="BI1" s="222"/>
      <c r="BJ1" s="272"/>
      <c r="BK1" s="223" t="s">
        <v>611</v>
      </c>
      <c r="BL1" s="222"/>
      <c r="BM1" s="222"/>
      <c r="BN1" s="222"/>
      <c r="BO1" s="222"/>
      <c r="BP1" s="222"/>
      <c r="BQ1" s="222"/>
      <c r="BR1" s="222"/>
      <c r="BS1" s="222"/>
      <c r="BT1" s="272"/>
      <c r="BU1" s="223" t="s">
        <v>611</v>
      </c>
      <c r="BV1" s="222"/>
      <c r="BW1" s="222"/>
      <c r="BX1" s="222"/>
      <c r="BY1" s="222"/>
      <c r="BZ1" s="222"/>
      <c r="CA1" s="222"/>
      <c r="CB1" s="222"/>
      <c r="CC1" s="222"/>
      <c r="CD1" s="272"/>
      <c r="CE1" s="223" t="s">
        <v>611</v>
      </c>
      <c r="CF1" s="222"/>
      <c r="CG1" s="222"/>
      <c r="CH1" s="222"/>
      <c r="CI1" s="222"/>
      <c r="CJ1" s="222"/>
      <c r="CK1" s="222"/>
      <c r="CL1" s="222"/>
      <c r="CM1" s="222"/>
      <c r="CN1" s="272"/>
      <c r="CO1" s="223" t="s">
        <v>611</v>
      </c>
      <c r="CP1" s="222"/>
      <c r="CQ1" s="222"/>
      <c r="CR1" s="222"/>
      <c r="CS1" s="222"/>
      <c r="CT1" s="222"/>
      <c r="CU1" s="222"/>
      <c r="CV1" s="222"/>
      <c r="CW1" s="222"/>
      <c r="CX1" s="272"/>
      <c r="CY1" s="281"/>
      <c r="CZ1" s="281"/>
      <c r="DA1" s="281"/>
      <c r="DB1" s="281"/>
      <c r="DC1" s="282"/>
    </row>
    <row r="2" spans="1:107"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93"/>
      <c r="CZ2" s="93"/>
      <c r="DA2" s="93"/>
      <c r="DB2" s="93"/>
      <c r="DC2" s="101"/>
    </row>
    <row r="3" spans="1:10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249"/>
      <c r="CZ3" s="249"/>
      <c r="DA3" s="249"/>
      <c r="DB3" s="249"/>
      <c r="DC3" s="250"/>
    </row>
    <row r="4" spans="1:107"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97"/>
      <c r="CZ4" s="606"/>
      <c r="DA4" s="606"/>
      <c r="DB4" s="606"/>
      <c r="DC4" s="607"/>
    </row>
    <row r="5" spans="1:107" s="483" customFormat="1" ht="15" customHeight="1">
      <c r="A5" s="604"/>
      <c r="B5" s="501" t="s">
        <v>3</v>
      </c>
      <c r="C5" s="823"/>
      <c r="D5" s="824"/>
      <c r="E5" s="824"/>
      <c r="F5" s="824"/>
      <c r="G5" s="824"/>
      <c r="H5" s="824"/>
      <c r="I5" s="824"/>
      <c r="J5" s="824"/>
      <c r="K5" s="824"/>
      <c r="L5" s="825"/>
      <c r="M5" s="823"/>
      <c r="N5" s="824"/>
      <c r="O5" s="824"/>
      <c r="P5" s="824"/>
      <c r="Q5" s="824"/>
      <c r="R5" s="824"/>
      <c r="S5" s="824"/>
      <c r="T5" s="824"/>
      <c r="U5" s="824"/>
      <c r="V5" s="825"/>
      <c r="W5" s="823"/>
      <c r="X5" s="824"/>
      <c r="Y5" s="824"/>
      <c r="Z5" s="824"/>
      <c r="AA5" s="824"/>
      <c r="AB5" s="824"/>
      <c r="AC5" s="824"/>
      <c r="AD5" s="824"/>
      <c r="AE5" s="824"/>
      <c r="AF5" s="825"/>
      <c r="AG5" s="823"/>
      <c r="AH5" s="824"/>
      <c r="AI5" s="824"/>
      <c r="AJ5" s="824"/>
      <c r="AK5" s="824"/>
      <c r="AL5" s="824"/>
      <c r="AM5" s="824"/>
      <c r="AN5" s="824"/>
      <c r="AO5" s="824"/>
      <c r="AP5" s="825"/>
      <c r="AQ5" s="823"/>
      <c r="AR5" s="824"/>
      <c r="AS5" s="824"/>
      <c r="AT5" s="824"/>
      <c r="AU5" s="824"/>
      <c r="AV5" s="824"/>
      <c r="AW5" s="824"/>
      <c r="AX5" s="824"/>
      <c r="AY5" s="824"/>
      <c r="AZ5" s="825"/>
      <c r="BA5" s="823"/>
      <c r="BB5" s="824"/>
      <c r="BC5" s="824"/>
      <c r="BD5" s="824"/>
      <c r="BE5" s="824"/>
      <c r="BF5" s="824"/>
      <c r="BG5" s="824"/>
      <c r="BH5" s="824"/>
      <c r="BI5" s="824"/>
      <c r="BJ5" s="825"/>
      <c r="BK5" s="823"/>
      <c r="BL5" s="824"/>
      <c r="BM5" s="824"/>
      <c r="BN5" s="824"/>
      <c r="BO5" s="824"/>
      <c r="BP5" s="824"/>
      <c r="BQ5" s="824"/>
      <c r="BR5" s="824"/>
      <c r="BS5" s="824"/>
      <c r="BT5" s="825"/>
      <c r="BU5" s="823"/>
      <c r="BV5" s="824"/>
      <c r="BW5" s="824"/>
      <c r="BX5" s="824"/>
      <c r="BY5" s="824"/>
      <c r="BZ5" s="824"/>
      <c r="CA5" s="824"/>
      <c r="CB5" s="824"/>
      <c r="CC5" s="824"/>
      <c r="CD5" s="825"/>
      <c r="CE5" s="823"/>
      <c r="CF5" s="824"/>
      <c r="CG5" s="824"/>
      <c r="CH5" s="824"/>
      <c r="CI5" s="824"/>
      <c r="CJ5" s="824"/>
      <c r="CK5" s="824"/>
      <c r="CL5" s="824"/>
      <c r="CM5" s="824"/>
      <c r="CN5" s="825"/>
      <c r="CO5" s="823"/>
      <c r="CP5" s="824"/>
      <c r="CQ5" s="824"/>
      <c r="CR5" s="824"/>
      <c r="CS5" s="824"/>
      <c r="CT5" s="824"/>
      <c r="CU5" s="824"/>
      <c r="CV5" s="824"/>
      <c r="CW5" s="824"/>
      <c r="CX5" s="825"/>
      <c r="CY5" s="472"/>
      <c r="CZ5" s="473"/>
      <c r="DA5" s="473"/>
      <c r="DB5" s="473"/>
      <c r="DC5" s="474"/>
    </row>
    <row r="6" spans="1:10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475"/>
      <c r="CZ6" s="476"/>
      <c r="DA6" s="476"/>
      <c r="DB6" s="476"/>
      <c r="DC6" s="477"/>
    </row>
    <row r="7" spans="1:107" s="483" customFormat="1" ht="15" customHeight="1">
      <c r="A7" s="480"/>
      <c r="B7" s="512" t="s">
        <v>235</v>
      </c>
      <c r="C7" s="900"/>
      <c r="D7" s="901"/>
      <c r="E7" s="901"/>
      <c r="F7" s="901"/>
      <c r="G7" s="901"/>
      <c r="H7" s="901"/>
      <c r="I7" s="901"/>
      <c r="J7" s="901"/>
      <c r="K7" s="901"/>
      <c r="L7" s="902"/>
      <c r="M7" s="900"/>
      <c r="N7" s="901"/>
      <c r="O7" s="901"/>
      <c r="P7" s="901"/>
      <c r="Q7" s="901"/>
      <c r="R7" s="901"/>
      <c r="S7" s="901"/>
      <c r="T7" s="901"/>
      <c r="U7" s="901"/>
      <c r="V7" s="902"/>
      <c r="W7" s="900"/>
      <c r="X7" s="901"/>
      <c r="Y7" s="901"/>
      <c r="Z7" s="901"/>
      <c r="AA7" s="901"/>
      <c r="AB7" s="901"/>
      <c r="AC7" s="901"/>
      <c r="AD7" s="901"/>
      <c r="AE7" s="901"/>
      <c r="AF7" s="902"/>
      <c r="AG7" s="900"/>
      <c r="AH7" s="901"/>
      <c r="AI7" s="901"/>
      <c r="AJ7" s="901"/>
      <c r="AK7" s="901"/>
      <c r="AL7" s="901"/>
      <c r="AM7" s="901"/>
      <c r="AN7" s="901"/>
      <c r="AO7" s="901"/>
      <c r="AP7" s="902"/>
      <c r="AQ7" s="900"/>
      <c r="AR7" s="901"/>
      <c r="AS7" s="901"/>
      <c r="AT7" s="901"/>
      <c r="AU7" s="901"/>
      <c r="AV7" s="901"/>
      <c r="AW7" s="901"/>
      <c r="AX7" s="901"/>
      <c r="AY7" s="901"/>
      <c r="AZ7" s="902"/>
      <c r="BA7" s="900"/>
      <c r="BB7" s="901"/>
      <c r="BC7" s="901"/>
      <c r="BD7" s="901"/>
      <c r="BE7" s="901"/>
      <c r="BF7" s="901"/>
      <c r="BG7" s="901"/>
      <c r="BH7" s="901"/>
      <c r="BI7" s="901"/>
      <c r="BJ7" s="902"/>
      <c r="BK7" s="900"/>
      <c r="BL7" s="901"/>
      <c r="BM7" s="901"/>
      <c r="BN7" s="901"/>
      <c r="BO7" s="901"/>
      <c r="BP7" s="901"/>
      <c r="BQ7" s="901"/>
      <c r="BR7" s="901"/>
      <c r="BS7" s="901"/>
      <c r="BT7" s="902"/>
      <c r="BU7" s="900"/>
      <c r="BV7" s="901"/>
      <c r="BW7" s="901"/>
      <c r="BX7" s="901"/>
      <c r="BY7" s="901"/>
      <c r="BZ7" s="901"/>
      <c r="CA7" s="901"/>
      <c r="CB7" s="901"/>
      <c r="CC7" s="901"/>
      <c r="CD7" s="902"/>
      <c r="CE7" s="900"/>
      <c r="CF7" s="901"/>
      <c r="CG7" s="901"/>
      <c r="CH7" s="901"/>
      <c r="CI7" s="901"/>
      <c r="CJ7" s="901"/>
      <c r="CK7" s="901"/>
      <c r="CL7" s="901"/>
      <c r="CM7" s="901"/>
      <c r="CN7" s="902"/>
      <c r="CO7" s="900"/>
      <c r="CP7" s="901"/>
      <c r="CQ7" s="901"/>
      <c r="CR7" s="901"/>
      <c r="CS7" s="901"/>
      <c r="CT7" s="901"/>
      <c r="CU7" s="901"/>
      <c r="CV7" s="901"/>
      <c r="CW7" s="901"/>
      <c r="CX7" s="902"/>
      <c r="CY7" s="475"/>
      <c r="CZ7" s="476"/>
      <c r="DA7" s="476"/>
      <c r="DB7" s="476"/>
      <c r="DC7" s="477"/>
    </row>
    <row r="8" spans="1:107" s="569" customFormat="1" ht="15" customHeight="1" thickBot="1">
      <c r="A8" s="568"/>
      <c r="B8" s="572" t="s">
        <v>246</v>
      </c>
      <c r="C8" s="903"/>
      <c r="D8" s="904"/>
      <c r="E8" s="904"/>
      <c r="F8" s="904"/>
      <c r="G8" s="904"/>
      <c r="H8" s="904"/>
      <c r="I8" s="904"/>
      <c r="J8" s="904"/>
      <c r="K8" s="904"/>
      <c r="L8" s="905"/>
      <c r="M8" s="903"/>
      <c r="N8" s="904"/>
      <c r="O8" s="904"/>
      <c r="P8" s="904"/>
      <c r="Q8" s="904"/>
      <c r="R8" s="904"/>
      <c r="S8" s="904"/>
      <c r="T8" s="904"/>
      <c r="U8" s="904"/>
      <c r="V8" s="905"/>
      <c r="W8" s="903"/>
      <c r="X8" s="904"/>
      <c r="Y8" s="904"/>
      <c r="Z8" s="904"/>
      <c r="AA8" s="904"/>
      <c r="AB8" s="904"/>
      <c r="AC8" s="904"/>
      <c r="AD8" s="904"/>
      <c r="AE8" s="904"/>
      <c r="AF8" s="905"/>
      <c r="AG8" s="903"/>
      <c r="AH8" s="904"/>
      <c r="AI8" s="904"/>
      <c r="AJ8" s="904"/>
      <c r="AK8" s="904"/>
      <c r="AL8" s="904"/>
      <c r="AM8" s="904"/>
      <c r="AN8" s="904"/>
      <c r="AO8" s="904"/>
      <c r="AP8" s="905"/>
      <c r="AQ8" s="903"/>
      <c r="AR8" s="904"/>
      <c r="AS8" s="904"/>
      <c r="AT8" s="904"/>
      <c r="AU8" s="904"/>
      <c r="AV8" s="904"/>
      <c r="AW8" s="904"/>
      <c r="AX8" s="904"/>
      <c r="AY8" s="904"/>
      <c r="AZ8" s="905"/>
      <c r="BA8" s="903"/>
      <c r="BB8" s="904"/>
      <c r="BC8" s="904"/>
      <c r="BD8" s="904"/>
      <c r="BE8" s="904"/>
      <c r="BF8" s="904"/>
      <c r="BG8" s="904"/>
      <c r="BH8" s="904"/>
      <c r="BI8" s="904"/>
      <c r="BJ8" s="905"/>
      <c r="BK8" s="903"/>
      <c r="BL8" s="904"/>
      <c r="BM8" s="904"/>
      <c r="BN8" s="904"/>
      <c r="BO8" s="904"/>
      <c r="BP8" s="904"/>
      <c r="BQ8" s="904"/>
      <c r="BR8" s="904"/>
      <c r="BS8" s="904"/>
      <c r="BT8" s="905"/>
      <c r="BU8" s="903"/>
      <c r="BV8" s="904"/>
      <c r="BW8" s="904"/>
      <c r="BX8" s="904"/>
      <c r="BY8" s="904"/>
      <c r="BZ8" s="904"/>
      <c r="CA8" s="904"/>
      <c r="CB8" s="904"/>
      <c r="CC8" s="904"/>
      <c r="CD8" s="905"/>
      <c r="CE8" s="903"/>
      <c r="CF8" s="904"/>
      <c r="CG8" s="904"/>
      <c r="CH8" s="904"/>
      <c r="CI8" s="904"/>
      <c r="CJ8" s="904"/>
      <c r="CK8" s="904"/>
      <c r="CL8" s="904"/>
      <c r="CM8" s="904"/>
      <c r="CN8" s="905"/>
      <c r="CO8" s="903"/>
      <c r="CP8" s="904"/>
      <c r="CQ8" s="904"/>
      <c r="CR8" s="904"/>
      <c r="CS8" s="904"/>
      <c r="CT8" s="904"/>
      <c r="CU8" s="904"/>
      <c r="CV8" s="904"/>
      <c r="CW8" s="904"/>
      <c r="CX8" s="905"/>
      <c r="CY8" s="492"/>
      <c r="CZ8" s="493"/>
      <c r="DA8" s="493"/>
      <c r="DB8" s="493"/>
      <c r="DC8" s="494"/>
    </row>
    <row r="9" spans="1:107"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8" t="s">
        <v>15</v>
      </c>
      <c r="CZ9" s="29" t="s">
        <v>16</v>
      </c>
      <c r="DA9" s="30" t="s">
        <v>17</v>
      </c>
      <c r="DB9" s="31" t="s">
        <v>18</v>
      </c>
      <c r="DC9" s="32" t="s">
        <v>19</v>
      </c>
    </row>
    <row r="10" spans="1:107" s="35" customFormat="1" ht="38.25">
      <c r="A10" s="225" t="s">
        <v>20</v>
      </c>
      <c r="B10" s="684" t="s">
        <v>612</v>
      </c>
      <c r="C10" s="190"/>
      <c r="D10" s="190"/>
      <c r="E10" s="190"/>
      <c r="F10" s="190"/>
      <c r="G10" s="190"/>
      <c r="H10" s="190"/>
      <c r="I10" s="190"/>
      <c r="J10" s="190"/>
      <c r="K10" s="190"/>
      <c r="L10" s="300"/>
      <c r="M10" s="190"/>
      <c r="N10" s="190"/>
      <c r="O10" s="190"/>
      <c r="P10" s="190"/>
      <c r="Q10" s="190"/>
      <c r="R10" s="190"/>
      <c r="S10" s="190"/>
      <c r="T10" s="190"/>
      <c r="U10" s="190"/>
      <c r="V10" s="300"/>
      <c r="W10" s="190"/>
      <c r="X10" s="190"/>
      <c r="Y10" s="190"/>
      <c r="Z10" s="190"/>
      <c r="AA10" s="190"/>
      <c r="AB10" s="190"/>
      <c r="AC10" s="190"/>
      <c r="AD10" s="190"/>
      <c r="AE10" s="190"/>
      <c r="AF10" s="300"/>
      <c r="AG10" s="190"/>
      <c r="AH10" s="190"/>
      <c r="AI10" s="190"/>
      <c r="AJ10" s="190"/>
      <c r="AK10" s="190"/>
      <c r="AL10" s="190"/>
      <c r="AM10" s="190"/>
      <c r="AN10" s="190"/>
      <c r="AO10" s="190"/>
      <c r="AP10" s="300"/>
      <c r="AQ10" s="190"/>
      <c r="AR10" s="190"/>
      <c r="AS10" s="190"/>
      <c r="AT10" s="190"/>
      <c r="AU10" s="190"/>
      <c r="AV10" s="190"/>
      <c r="AW10" s="190"/>
      <c r="AX10" s="190"/>
      <c r="AY10" s="190"/>
      <c r="AZ10" s="300"/>
      <c r="BA10" s="190"/>
      <c r="BB10" s="190"/>
      <c r="BC10" s="190"/>
      <c r="BD10" s="190"/>
      <c r="BE10" s="190"/>
      <c r="BF10" s="190"/>
      <c r="BG10" s="190"/>
      <c r="BH10" s="190"/>
      <c r="BI10" s="190"/>
      <c r="BJ10" s="300"/>
      <c r="BK10" s="190"/>
      <c r="BL10" s="190"/>
      <c r="BM10" s="190"/>
      <c r="BN10" s="190"/>
      <c r="BO10" s="190"/>
      <c r="BP10" s="190"/>
      <c r="BQ10" s="190"/>
      <c r="BR10" s="190"/>
      <c r="BS10" s="190"/>
      <c r="BT10" s="300"/>
      <c r="BU10" s="190"/>
      <c r="BV10" s="190"/>
      <c r="BW10" s="190"/>
      <c r="BX10" s="190"/>
      <c r="BY10" s="190"/>
      <c r="BZ10" s="190"/>
      <c r="CA10" s="190"/>
      <c r="CB10" s="190"/>
      <c r="CC10" s="190"/>
      <c r="CD10" s="300"/>
      <c r="CE10" s="190"/>
      <c r="CF10" s="190"/>
      <c r="CG10" s="190"/>
      <c r="CH10" s="190"/>
      <c r="CI10" s="190"/>
      <c r="CJ10" s="190"/>
      <c r="CK10" s="190"/>
      <c r="CL10" s="190"/>
      <c r="CM10" s="190"/>
      <c r="CN10" s="300"/>
      <c r="CO10" s="190"/>
      <c r="CP10" s="190"/>
      <c r="CQ10" s="190"/>
      <c r="CR10" s="190"/>
      <c r="CS10" s="190"/>
      <c r="CT10" s="190"/>
      <c r="CU10" s="190"/>
      <c r="CV10" s="190"/>
      <c r="CW10" s="190"/>
      <c r="CX10" s="300"/>
      <c r="CY10" s="283">
        <f>COUNTIF(C10:CX10,"=Met")</f>
        <v>0</v>
      </c>
      <c r="CZ10" s="284">
        <f t="shared" ref="CZ10" si="0">IF(SUM(CY10,DA10)=0,0,CY10/SUM(CY10,DA10))</f>
        <v>0</v>
      </c>
      <c r="DA10" s="285">
        <f>COUNTIF(C10:CX10,"=Not Met")</f>
        <v>0</v>
      </c>
      <c r="DB10" s="284">
        <f t="shared" ref="DB10" si="1">IF(SUM(CY10,DA10)=0,0,DA10/SUM(CY10,DA10))</f>
        <v>0</v>
      </c>
      <c r="DC10" s="291">
        <f>COUNTIF(C10:CX10,"=N/A")</f>
        <v>0</v>
      </c>
    </row>
    <row r="11" spans="1:107" s="35" customFormat="1" ht="25.5">
      <c r="A11" s="224" t="s">
        <v>21</v>
      </c>
      <c r="B11" s="684" t="s">
        <v>747</v>
      </c>
      <c r="C11" s="190"/>
      <c r="D11" s="190"/>
      <c r="E11" s="190"/>
      <c r="F11" s="190"/>
      <c r="G11" s="190"/>
      <c r="H11" s="190"/>
      <c r="I11" s="190"/>
      <c r="J11" s="190"/>
      <c r="K11" s="190"/>
      <c r="L11" s="153"/>
      <c r="M11" s="190"/>
      <c r="N11" s="190"/>
      <c r="O11" s="190"/>
      <c r="P11" s="190"/>
      <c r="Q11" s="190"/>
      <c r="R11" s="190"/>
      <c r="S11" s="190"/>
      <c r="T11" s="190"/>
      <c r="U11" s="190"/>
      <c r="V11" s="153"/>
      <c r="W11" s="190"/>
      <c r="X11" s="190"/>
      <c r="Y11" s="190"/>
      <c r="Z11" s="190"/>
      <c r="AA11" s="190"/>
      <c r="AB11" s="190"/>
      <c r="AC11" s="190"/>
      <c r="AD11" s="190"/>
      <c r="AE11" s="190"/>
      <c r="AF11" s="153"/>
      <c r="AG11" s="190"/>
      <c r="AH11" s="190"/>
      <c r="AI11" s="190"/>
      <c r="AJ11" s="190"/>
      <c r="AK11" s="190"/>
      <c r="AL11" s="190"/>
      <c r="AM11" s="190"/>
      <c r="AN11" s="190"/>
      <c r="AO11" s="190"/>
      <c r="AP11" s="153"/>
      <c r="AQ11" s="190"/>
      <c r="AR11" s="190"/>
      <c r="AS11" s="190"/>
      <c r="AT11" s="190"/>
      <c r="AU11" s="190"/>
      <c r="AV11" s="190"/>
      <c r="AW11" s="190"/>
      <c r="AX11" s="190"/>
      <c r="AY11" s="190"/>
      <c r="AZ11" s="153"/>
      <c r="BA11" s="190"/>
      <c r="BB11" s="190"/>
      <c r="BC11" s="190"/>
      <c r="BD11" s="190"/>
      <c r="BE11" s="190"/>
      <c r="BF11" s="190"/>
      <c r="BG11" s="190"/>
      <c r="BH11" s="190"/>
      <c r="BI11" s="190"/>
      <c r="BJ11" s="153"/>
      <c r="BK11" s="190"/>
      <c r="BL11" s="190"/>
      <c r="BM11" s="190"/>
      <c r="BN11" s="190"/>
      <c r="BO11" s="190"/>
      <c r="BP11" s="190"/>
      <c r="BQ11" s="190"/>
      <c r="BR11" s="190"/>
      <c r="BS11" s="190"/>
      <c r="BT11" s="153"/>
      <c r="BU11" s="190"/>
      <c r="BV11" s="190"/>
      <c r="BW11" s="190"/>
      <c r="BX11" s="190"/>
      <c r="BY11" s="190"/>
      <c r="BZ11" s="190"/>
      <c r="CA11" s="190"/>
      <c r="CB11" s="190"/>
      <c r="CC11" s="190"/>
      <c r="CD11" s="153"/>
      <c r="CE11" s="190"/>
      <c r="CF11" s="190"/>
      <c r="CG11" s="190"/>
      <c r="CH11" s="190"/>
      <c r="CI11" s="190"/>
      <c r="CJ11" s="190"/>
      <c r="CK11" s="190"/>
      <c r="CL11" s="190"/>
      <c r="CM11" s="190"/>
      <c r="CN11" s="153"/>
      <c r="CO11" s="190"/>
      <c r="CP11" s="190"/>
      <c r="CQ11" s="190"/>
      <c r="CR11" s="190"/>
      <c r="CS11" s="190"/>
      <c r="CT11" s="190"/>
      <c r="CU11" s="190"/>
      <c r="CV11" s="190"/>
      <c r="CW11" s="190"/>
      <c r="CX11" s="153"/>
      <c r="CY11" s="283">
        <f t="shared" ref="CY11:CY15" si="2">COUNTIF(C11:CX11,"=Met")</f>
        <v>0</v>
      </c>
      <c r="CZ11" s="284">
        <f t="shared" ref="CZ11:CZ15" si="3">IF(SUM(CY11,DA11)=0,0,CY11/SUM(CY11,DA11))</f>
        <v>0</v>
      </c>
      <c r="DA11" s="285">
        <f t="shared" ref="DA11:DA15" si="4">COUNTIF(C11:CX11,"=Not Met")</f>
        <v>0</v>
      </c>
      <c r="DB11" s="284">
        <f t="shared" ref="DB11:DB15" si="5">IF(SUM(CY11,DA11)=0,0,DA11/SUM(CY11,DA11))</f>
        <v>0</v>
      </c>
      <c r="DC11" s="291">
        <f t="shared" ref="DC11:DC15" si="6">COUNTIF(C11:CX11,"=N/A")</f>
        <v>0</v>
      </c>
    </row>
    <row r="12" spans="1:107" s="460" customFormat="1" ht="38.25">
      <c r="A12" s="685" t="s">
        <v>22</v>
      </c>
      <c r="B12" s="686" t="s">
        <v>750</v>
      </c>
      <c r="C12" s="33"/>
      <c r="D12" s="44"/>
      <c r="E12" s="44"/>
      <c r="F12" s="44"/>
      <c r="G12" s="44"/>
      <c r="H12" s="44"/>
      <c r="I12" s="44"/>
      <c r="J12" s="44"/>
      <c r="K12" s="44"/>
      <c r="L12" s="153"/>
      <c r="M12" s="33"/>
      <c r="N12" s="44"/>
      <c r="O12" s="44"/>
      <c r="P12" s="44"/>
      <c r="Q12" s="44"/>
      <c r="R12" s="44"/>
      <c r="S12" s="44"/>
      <c r="T12" s="44"/>
      <c r="U12" s="44"/>
      <c r="V12" s="153"/>
      <c r="W12" s="33"/>
      <c r="X12" s="44"/>
      <c r="Y12" s="44"/>
      <c r="Z12" s="44"/>
      <c r="AA12" s="44"/>
      <c r="AB12" s="44"/>
      <c r="AC12" s="44"/>
      <c r="AD12" s="44"/>
      <c r="AE12" s="44"/>
      <c r="AF12" s="153"/>
      <c r="AG12" s="33"/>
      <c r="AH12" s="44"/>
      <c r="AI12" s="44"/>
      <c r="AJ12" s="44"/>
      <c r="AK12" s="44"/>
      <c r="AL12" s="44"/>
      <c r="AM12" s="44"/>
      <c r="AN12" s="44"/>
      <c r="AO12" s="44"/>
      <c r="AP12" s="153"/>
      <c r="AQ12" s="33"/>
      <c r="AR12" s="44"/>
      <c r="AS12" s="44"/>
      <c r="AT12" s="44"/>
      <c r="AU12" s="44"/>
      <c r="AV12" s="44"/>
      <c r="AW12" s="44"/>
      <c r="AX12" s="44"/>
      <c r="AY12" s="44"/>
      <c r="AZ12" s="153"/>
      <c r="BA12" s="33"/>
      <c r="BB12" s="44"/>
      <c r="BC12" s="44"/>
      <c r="BD12" s="44"/>
      <c r="BE12" s="44"/>
      <c r="BF12" s="44"/>
      <c r="BG12" s="44"/>
      <c r="BH12" s="44"/>
      <c r="BI12" s="44"/>
      <c r="BJ12" s="153"/>
      <c r="BK12" s="33"/>
      <c r="BL12" s="44"/>
      <c r="BM12" s="44"/>
      <c r="BN12" s="44"/>
      <c r="BO12" s="44"/>
      <c r="BP12" s="44"/>
      <c r="BQ12" s="44"/>
      <c r="BR12" s="44"/>
      <c r="BS12" s="44"/>
      <c r="BT12" s="153"/>
      <c r="BU12" s="33"/>
      <c r="BV12" s="44"/>
      <c r="BW12" s="44"/>
      <c r="BX12" s="44"/>
      <c r="BY12" s="44"/>
      <c r="BZ12" s="44"/>
      <c r="CA12" s="44"/>
      <c r="CB12" s="44"/>
      <c r="CC12" s="44"/>
      <c r="CD12" s="153"/>
      <c r="CE12" s="33"/>
      <c r="CF12" s="44"/>
      <c r="CG12" s="44"/>
      <c r="CH12" s="44"/>
      <c r="CI12" s="44"/>
      <c r="CJ12" s="44"/>
      <c r="CK12" s="44"/>
      <c r="CL12" s="44"/>
      <c r="CM12" s="44"/>
      <c r="CN12" s="153"/>
      <c r="CO12" s="33"/>
      <c r="CP12" s="44"/>
      <c r="CQ12" s="44"/>
      <c r="CR12" s="44"/>
      <c r="CS12" s="44"/>
      <c r="CT12" s="44"/>
      <c r="CU12" s="44"/>
      <c r="CV12" s="44"/>
      <c r="CW12" s="44"/>
      <c r="CX12" s="153"/>
      <c r="CY12" s="283">
        <f t="shared" si="2"/>
        <v>0</v>
      </c>
      <c r="CZ12" s="284">
        <f t="shared" si="3"/>
        <v>0</v>
      </c>
      <c r="DA12" s="285">
        <f t="shared" si="4"/>
        <v>0</v>
      </c>
      <c r="DB12" s="284">
        <f t="shared" si="5"/>
        <v>0</v>
      </c>
      <c r="DC12" s="291">
        <f t="shared" si="6"/>
        <v>0</v>
      </c>
    </row>
    <row r="13" spans="1:107" s="571" customFormat="1" ht="25.5">
      <c r="A13" s="685" t="s">
        <v>23</v>
      </c>
      <c r="B13" s="687" t="s">
        <v>748</v>
      </c>
      <c r="C13" s="33"/>
      <c r="D13" s="44"/>
      <c r="E13" s="44"/>
      <c r="F13" s="44"/>
      <c r="G13" s="44"/>
      <c r="H13" s="44"/>
      <c r="I13" s="44"/>
      <c r="J13" s="44"/>
      <c r="K13" s="44"/>
      <c r="L13" s="153"/>
      <c r="M13" s="33"/>
      <c r="N13" s="44"/>
      <c r="O13" s="44"/>
      <c r="P13" s="44"/>
      <c r="Q13" s="44"/>
      <c r="R13" s="44"/>
      <c r="S13" s="44"/>
      <c r="T13" s="44"/>
      <c r="U13" s="44"/>
      <c r="V13" s="153"/>
      <c r="W13" s="33"/>
      <c r="X13" s="44"/>
      <c r="Y13" s="44"/>
      <c r="Z13" s="44"/>
      <c r="AA13" s="44"/>
      <c r="AB13" s="44"/>
      <c r="AC13" s="44"/>
      <c r="AD13" s="44"/>
      <c r="AE13" s="44"/>
      <c r="AF13" s="153"/>
      <c r="AG13" s="33"/>
      <c r="AH13" s="44"/>
      <c r="AI13" s="44"/>
      <c r="AJ13" s="44"/>
      <c r="AK13" s="44"/>
      <c r="AL13" s="44"/>
      <c r="AM13" s="44"/>
      <c r="AN13" s="44"/>
      <c r="AO13" s="44"/>
      <c r="AP13" s="153"/>
      <c r="AQ13" s="33"/>
      <c r="AR13" s="44"/>
      <c r="AS13" s="44"/>
      <c r="AT13" s="44"/>
      <c r="AU13" s="44"/>
      <c r="AV13" s="44"/>
      <c r="AW13" s="44"/>
      <c r="AX13" s="44"/>
      <c r="AY13" s="44"/>
      <c r="AZ13" s="153"/>
      <c r="BA13" s="33"/>
      <c r="BB13" s="44"/>
      <c r="BC13" s="44"/>
      <c r="BD13" s="44"/>
      <c r="BE13" s="44"/>
      <c r="BF13" s="44"/>
      <c r="BG13" s="44"/>
      <c r="BH13" s="44"/>
      <c r="BI13" s="44"/>
      <c r="BJ13" s="153"/>
      <c r="BK13" s="33"/>
      <c r="BL13" s="44"/>
      <c r="BM13" s="44"/>
      <c r="BN13" s="44"/>
      <c r="BO13" s="44"/>
      <c r="BP13" s="44"/>
      <c r="BQ13" s="44"/>
      <c r="BR13" s="44"/>
      <c r="BS13" s="44"/>
      <c r="BT13" s="153"/>
      <c r="BU13" s="33"/>
      <c r="BV13" s="44"/>
      <c r="BW13" s="44"/>
      <c r="BX13" s="44"/>
      <c r="BY13" s="44"/>
      <c r="BZ13" s="44"/>
      <c r="CA13" s="44"/>
      <c r="CB13" s="44"/>
      <c r="CC13" s="44"/>
      <c r="CD13" s="153"/>
      <c r="CE13" s="33"/>
      <c r="CF13" s="44"/>
      <c r="CG13" s="44"/>
      <c r="CH13" s="44"/>
      <c r="CI13" s="44"/>
      <c r="CJ13" s="44"/>
      <c r="CK13" s="44"/>
      <c r="CL13" s="44"/>
      <c r="CM13" s="44"/>
      <c r="CN13" s="153"/>
      <c r="CO13" s="33"/>
      <c r="CP13" s="44"/>
      <c r="CQ13" s="44"/>
      <c r="CR13" s="44"/>
      <c r="CS13" s="44"/>
      <c r="CT13" s="44"/>
      <c r="CU13" s="44"/>
      <c r="CV13" s="44"/>
      <c r="CW13" s="44"/>
      <c r="CX13" s="153"/>
      <c r="CY13" s="283">
        <f t="shared" si="2"/>
        <v>0</v>
      </c>
      <c r="CZ13" s="284">
        <f t="shared" si="3"/>
        <v>0</v>
      </c>
      <c r="DA13" s="285">
        <f t="shared" si="4"/>
        <v>0</v>
      </c>
      <c r="DB13" s="284">
        <f t="shared" si="5"/>
        <v>0</v>
      </c>
      <c r="DC13" s="291">
        <f t="shared" si="6"/>
        <v>0</v>
      </c>
    </row>
    <row r="14" spans="1:107" s="571" customFormat="1" ht="25.5">
      <c r="A14" s="685" t="s">
        <v>24</v>
      </c>
      <c r="B14" s="687" t="s">
        <v>749</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283">
        <f t="shared" si="2"/>
        <v>0</v>
      </c>
      <c r="CZ14" s="284">
        <f t="shared" si="3"/>
        <v>0</v>
      </c>
      <c r="DA14" s="285">
        <f t="shared" si="4"/>
        <v>0</v>
      </c>
      <c r="DB14" s="284">
        <f t="shared" si="5"/>
        <v>0</v>
      </c>
      <c r="DC14" s="291">
        <f t="shared" si="6"/>
        <v>0</v>
      </c>
    </row>
    <row r="15" spans="1:107" s="571" customFormat="1" ht="25.5">
      <c r="A15" s="685" t="s">
        <v>25</v>
      </c>
      <c r="B15" s="688" t="s">
        <v>671</v>
      </c>
      <c r="C15" s="609" t="str">
        <f t="shared" ref="C15:AH15" si="7">IF(COUNTIF(C16:C20, "YES")&gt;=1, "MET", IF(COUNTIF(C16:C20, "NO")=5, "NOT MET",IF(COUNTIF(C16:C20,"=N/A")=5,"N/A","")))</f>
        <v/>
      </c>
      <c r="D15" s="610" t="str">
        <f t="shared" si="7"/>
        <v/>
      </c>
      <c r="E15" s="610" t="str">
        <f t="shared" si="7"/>
        <v/>
      </c>
      <c r="F15" s="610" t="str">
        <f t="shared" si="7"/>
        <v/>
      </c>
      <c r="G15" s="610" t="str">
        <f t="shared" si="7"/>
        <v/>
      </c>
      <c r="H15" s="610" t="str">
        <f t="shared" si="7"/>
        <v/>
      </c>
      <c r="I15" s="610" t="str">
        <f t="shared" si="7"/>
        <v/>
      </c>
      <c r="J15" s="610" t="str">
        <f t="shared" si="7"/>
        <v/>
      </c>
      <c r="K15" s="610" t="str">
        <f t="shared" si="7"/>
        <v/>
      </c>
      <c r="L15" s="611" t="str">
        <f t="shared" si="7"/>
        <v/>
      </c>
      <c r="M15" s="609" t="str">
        <f t="shared" si="7"/>
        <v/>
      </c>
      <c r="N15" s="610" t="str">
        <f t="shared" si="7"/>
        <v/>
      </c>
      <c r="O15" s="610" t="str">
        <f t="shared" si="7"/>
        <v/>
      </c>
      <c r="P15" s="610" t="str">
        <f t="shared" si="7"/>
        <v/>
      </c>
      <c r="Q15" s="610" t="str">
        <f t="shared" si="7"/>
        <v/>
      </c>
      <c r="R15" s="610" t="str">
        <f t="shared" si="7"/>
        <v/>
      </c>
      <c r="S15" s="610" t="str">
        <f t="shared" si="7"/>
        <v/>
      </c>
      <c r="T15" s="610" t="str">
        <f t="shared" si="7"/>
        <v/>
      </c>
      <c r="U15" s="610" t="str">
        <f t="shared" si="7"/>
        <v/>
      </c>
      <c r="V15" s="611" t="str">
        <f t="shared" si="7"/>
        <v/>
      </c>
      <c r="W15" s="609" t="str">
        <f t="shared" si="7"/>
        <v/>
      </c>
      <c r="X15" s="610" t="str">
        <f t="shared" si="7"/>
        <v/>
      </c>
      <c r="Y15" s="610" t="str">
        <f t="shared" si="7"/>
        <v/>
      </c>
      <c r="Z15" s="610" t="str">
        <f t="shared" si="7"/>
        <v/>
      </c>
      <c r="AA15" s="610" t="str">
        <f t="shared" si="7"/>
        <v/>
      </c>
      <c r="AB15" s="610" t="str">
        <f t="shared" si="7"/>
        <v/>
      </c>
      <c r="AC15" s="610" t="str">
        <f t="shared" si="7"/>
        <v/>
      </c>
      <c r="AD15" s="610" t="str">
        <f t="shared" si="7"/>
        <v/>
      </c>
      <c r="AE15" s="610" t="str">
        <f t="shared" si="7"/>
        <v/>
      </c>
      <c r="AF15" s="611" t="str">
        <f t="shared" si="7"/>
        <v/>
      </c>
      <c r="AG15" s="609" t="str">
        <f t="shared" si="7"/>
        <v/>
      </c>
      <c r="AH15" s="610" t="str">
        <f t="shared" si="7"/>
        <v/>
      </c>
      <c r="AI15" s="610" t="str">
        <f t="shared" ref="AI15:BN15" si="8">IF(COUNTIF(AI16:AI20, "YES")&gt;=1, "MET", IF(COUNTIF(AI16:AI20, "NO")=5, "NOT MET",IF(COUNTIF(AI16:AI20,"=N/A")=5,"N/A","")))</f>
        <v/>
      </c>
      <c r="AJ15" s="610" t="str">
        <f t="shared" si="8"/>
        <v/>
      </c>
      <c r="AK15" s="610" t="str">
        <f t="shared" si="8"/>
        <v/>
      </c>
      <c r="AL15" s="610" t="str">
        <f t="shared" si="8"/>
        <v/>
      </c>
      <c r="AM15" s="610" t="str">
        <f t="shared" si="8"/>
        <v/>
      </c>
      <c r="AN15" s="610" t="str">
        <f t="shared" si="8"/>
        <v/>
      </c>
      <c r="AO15" s="610" t="str">
        <f t="shared" si="8"/>
        <v/>
      </c>
      <c r="AP15" s="611" t="str">
        <f t="shared" si="8"/>
        <v/>
      </c>
      <c r="AQ15" s="609" t="str">
        <f t="shared" si="8"/>
        <v/>
      </c>
      <c r="AR15" s="610" t="str">
        <f t="shared" si="8"/>
        <v/>
      </c>
      <c r="AS15" s="610" t="str">
        <f t="shared" si="8"/>
        <v/>
      </c>
      <c r="AT15" s="610" t="str">
        <f t="shared" si="8"/>
        <v/>
      </c>
      <c r="AU15" s="610" t="str">
        <f t="shared" si="8"/>
        <v/>
      </c>
      <c r="AV15" s="610" t="str">
        <f t="shared" si="8"/>
        <v/>
      </c>
      <c r="AW15" s="610" t="str">
        <f t="shared" si="8"/>
        <v/>
      </c>
      <c r="AX15" s="610" t="str">
        <f t="shared" si="8"/>
        <v/>
      </c>
      <c r="AY15" s="610" t="str">
        <f t="shared" si="8"/>
        <v/>
      </c>
      <c r="AZ15" s="611" t="str">
        <f t="shared" si="8"/>
        <v/>
      </c>
      <c r="BA15" s="609" t="str">
        <f t="shared" si="8"/>
        <v/>
      </c>
      <c r="BB15" s="610" t="str">
        <f t="shared" si="8"/>
        <v/>
      </c>
      <c r="BC15" s="610" t="str">
        <f t="shared" si="8"/>
        <v/>
      </c>
      <c r="BD15" s="610" t="str">
        <f t="shared" si="8"/>
        <v/>
      </c>
      <c r="BE15" s="610" t="str">
        <f t="shared" si="8"/>
        <v/>
      </c>
      <c r="BF15" s="610" t="str">
        <f t="shared" si="8"/>
        <v/>
      </c>
      <c r="BG15" s="610" t="str">
        <f t="shared" si="8"/>
        <v/>
      </c>
      <c r="BH15" s="610" t="str">
        <f t="shared" si="8"/>
        <v/>
      </c>
      <c r="BI15" s="610" t="str">
        <f t="shared" si="8"/>
        <v/>
      </c>
      <c r="BJ15" s="611" t="str">
        <f t="shared" si="8"/>
        <v/>
      </c>
      <c r="BK15" s="609" t="str">
        <f t="shared" si="8"/>
        <v/>
      </c>
      <c r="BL15" s="610" t="str">
        <f t="shared" si="8"/>
        <v/>
      </c>
      <c r="BM15" s="610" t="str">
        <f t="shared" si="8"/>
        <v/>
      </c>
      <c r="BN15" s="610" t="str">
        <f t="shared" si="8"/>
        <v/>
      </c>
      <c r="BO15" s="610" t="str">
        <f t="shared" ref="BO15:CT15" si="9">IF(COUNTIF(BO16:BO20, "YES")&gt;=1, "MET", IF(COUNTIF(BO16:BO20, "NO")=5, "NOT MET",IF(COUNTIF(BO16:BO20,"=N/A")=5,"N/A","")))</f>
        <v/>
      </c>
      <c r="BP15" s="610" t="str">
        <f t="shared" si="9"/>
        <v/>
      </c>
      <c r="BQ15" s="610" t="str">
        <f t="shared" si="9"/>
        <v/>
      </c>
      <c r="BR15" s="610" t="str">
        <f t="shared" si="9"/>
        <v/>
      </c>
      <c r="BS15" s="610" t="str">
        <f t="shared" si="9"/>
        <v/>
      </c>
      <c r="BT15" s="611" t="str">
        <f t="shared" si="9"/>
        <v/>
      </c>
      <c r="BU15" s="609" t="str">
        <f t="shared" si="9"/>
        <v/>
      </c>
      <c r="BV15" s="610" t="str">
        <f t="shared" si="9"/>
        <v/>
      </c>
      <c r="BW15" s="610" t="str">
        <f t="shared" si="9"/>
        <v/>
      </c>
      <c r="BX15" s="610" t="str">
        <f t="shared" si="9"/>
        <v/>
      </c>
      <c r="BY15" s="610" t="str">
        <f t="shared" si="9"/>
        <v/>
      </c>
      <c r="BZ15" s="610" t="str">
        <f t="shared" si="9"/>
        <v/>
      </c>
      <c r="CA15" s="610" t="str">
        <f t="shared" si="9"/>
        <v/>
      </c>
      <c r="CB15" s="610" t="str">
        <f t="shared" si="9"/>
        <v/>
      </c>
      <c r="CC15" s="610" t="str">
        <f t="shared" si="9"/>
        <v/>
      </c>
      <c r="CD15" s="611" t="str">
        <f t="shared" si="9"/>
        <v/>
      </c>
      <c r="CE15" s="609" t="str">
        <f t="shared" si="9"/>
        <v/>
      </c>
      <c r="CF15" s="610" t="str">
        <f t="shared" si="9"/>
        <v/>
      </c>
      <c r="CG15" s="610" t="str">
        <f t="shared" si="9"/>
        <v/>
      </c>
      <c r="CH15" s="610" t="str">
        <f t="shared" si="9"/>
        <v/>
      </c>
      <c r="CI15" s="610" t="str">
        <f t="shared" si="9"/>
        <v/>
      </c>
      <c r="CJ15" s="610" t="str">
        <f t="shared" si="9"/>
        <v/>
      </c>
      <c r="CK15" s="610" t="str">
        <f t="shared" si="9"/>
        <v/>
      </c>
      <c r="CL15" s="610" t="str">
        <f t="shared" si="9"/>
        <v/>
      </c>
      <c r="CM15" s="610" t="str">
        <f t="shared" si="9"/>
        <v/>
      </c>
      <c r="CN15" s="611" t="str">
        <f t="shared" si="9"/>
        <v/>
      </c>
      <c r="CO15" s="609" t="str">
        <f t="shared" si="9"/>
        <v/>
      </c>
      <c r="CP15" s="610" t="str">
        <f t="shared" si="9"/>
        <v/>
      </c>
      <c r="CQ15" s="610" t="str">
        <f t="shared" si="9"/>
        <v/>
      </c>
      <c r="CR15" s="610" t="str">
        <f t="shared" si="9"/>
        <v/>
      </c>
      <c r="CS15" s="610" t="str">
        <f t="shared" si="9"/>
        <v/>
      </c>
      <c r="CT15" s="610" t="str">
        <f t="shared" si="9"/>
        <v/>
      </c>
      <c r="CU15" s="610" t="str">
        <f t="shared" ref="CU15:CX15" si="10">IF(COUNTIF(CU16:CU20, "YES")&gt;=1, "MET", IF(COUNTIF(CU16:CU20, "NO")=5, "NOT MET",IF(COUNTIF(CU16:CU20,"=N/A")=5,"N/A","")))</f>
        <v/>
      </c>
      <c r="CV15" s="610" t="str">
        <f t="shared" si="10"/>
        <v/>
      </c>
      <c r="CW15" s="610" t="str">
        <f t="shared" si="10"/>
        <v/>
      </c>
      <c r="CX15" s="611" t="str">
        <f t="shared" si="10"/>
        <v/>
      </c>
      <c r="CY15" s="283">
        <f t="shared" si="2"/>
        <v>0</v>
      </c>
      <c r="CZ15" s="284">
        <f t="shared" si="3"/>
        <v>0</v>
      </c>
      <c r="DA15" s="285">
        <f t="shared" si="4"/>
        <v>0</v>
      </c>
      <c r="DB15" s="284">
        <f t="shared" si="5"/>
        <v>0</v>
      </c>
      <c r="DC15" s="291">
        <f t="shared" si="6"/>
        <v>0</v>
      </c>
    </row>
    <row r="16" spans="1:107" s="571" customFormat="1">
      <c r="A16" s="689" t="s">
        <v>617</v>
      </c>
      <c r="B16" s="690" t="s">
        <v>755</v>
      </c>
      <c r="C16" s="33"/>
      <c r="D16" s="41"/>
      <c r="E16" s="41"/>
      <c r="F16" s="41"/>
      <c r="G16" s="41"/>
      <c r="H16" s="41"/>
      <c r="I16" s="41"/>
      <c r="J16" s="41"/>
      <c r="K16" s="41"/>
      <c r="L16" s="456"/>
      <c r="M16" s="33"/>
      <c r="N16" s="41"/>
      <c r="O16" s="41"/>
      <c r="P16" s="41"/>
      <c r="Q16" s="41"/>
      <c r="R16" s="41"/>
      <c r="S16" s="41"/>
      <c r="T16" s="41"/>
      <c r="U16" s="41"/>
      <c r="V16" s="456"/>
      <c r="W16" s="33"/>
      <c r="X16" s="41"/>
      <c r="Y16" s="41"/>
      <c r="Z16" s="41"/>
      <c r="AA16" s="41"/>
      <c r="AB16" s="41"/>
      <c r="AC16" s="41"/>
      <c r="AD16" s="41"/>
      <c r="AE16" s="41"/>
      <c r="AF16" s="456"/>
      <c r="AG16" s="33"/>
      <c r="AH16" s="41"/>
      <c r="AI16" s="41"/>
      <c r="AJ16" s="41"/>
      <c r="AK16" s="41"/>
      <c r="AL16" s="41"/>
      <c r="AM16" s="41"/>
      <c r="AN16" s="41"/>
      <c r="AO16" s="41"/>
      <c r="AP16" s="456"/>
      <c r="AQ16" s="33"/>
      <c r="AR16" s="41"/>
      <c r="AS16" s="41"/>
      <c r="AT16" s="41"/>
      <c r="AU16" s="41"/>
      <c r="AV16" s="41"/>
      <c r="AW16" s="41"/>
      <c r="AX16" s="41"/>
      <c r="AY16" s="41"/>
      <c r="AZ16" s="456"/>
      <c r="BA16" s="33"/>
      <c r="BB16" s="41"/>
      <c r="BC16" s="41"/>
      <c r="BD16" s="41"/>
      <c r="BE16" s="41"/>
      <c r="BF16" s="41"/>
      <c r="BG16" s="41"/>
      <c r="BH16" s="41"/>
      <c r="BI16" s="41"/>
      <c r="BJ16" s="456"/>
      <c r="BK16" s="33"/>
      <c r="BL16" s="41"/>
      <c r="BM16" s="41"/>
      <c r="BN16" s="41"/>
      <c r="BO16" s="41"/>
      <c r="BP16" s="41"/>
      <c r="BQ16" s="41"/>
      <c r="BR16" s="41"/>
      <c r="BS16" s="41"/>
      <c r="BT16" s="456"/>
      <c r="BU16" s="33"/>
      <c r="BV16" s="41"/>
      <c r="BW16" s="41"/>
      <c r="BX16" s="41"/>
      <c r="BY16" s="41"/>
      <c r="BZ16" s="41"/>
      <c r="CA16" s="41"/>
      <c r="CB16" s="41"/>
      <c r="CC16" s="41"/>
      <c r="CD16" s="456"/>
      <c r="CE16" s="33"/>
      <c r="CF16" s="41"/>
      <c r="CG16" s="41"/>
      <c r="CH16" s="41"/>
      <c r="CI16" s="41"/>
      <c r="CJ16" s="41"/>
      <c r="CK16" s="41"/>
      <c r="CL16" s="41"/>
      <c r="CM16" s="41"/>
      <c r="CN16" s="456"/>
      <c r="CO16" s="33"/>
      <c r="CP16" s="41"/>
      <c r="CQ16" s="41"/>
      <c r="CR16" s="41"/>
      <c r="CS16" s="41"/>
      <c r="CT16" s="41"/>
      <c r="CU16" s="41"/>
      <c r="CV16" s="41"/>
      <c r="CW16" s="41"/>
      <c r="CX16" s="456"/>
      <c r="CY16" s="395"/>
      <c r="CZ16" s="396"/>
      <c r="DA16" s="397"/>
      <c r="DB16" s="396"/>
      <c r="DC16" s="398"/>
    </row>
    <row r="17" spans="1:107" s="571" customFormat="1">
      <c r="A17" s="689" t="s">
        <v>618</v>
      </c>
      <c r="B17" s="690" t="s">
        <v>751</v>
      </c>
      <c r="C17" s="36"/>
      <c r="D17" s="41"/>
      <c r="E17" s="41"/>
      <c r="F17" s="41"/>
      <c r="G17" s="41"/>
      <c r="H17" s="41"/>
      <c r="I17" s="41"/>
      <c r="J17" s="41"/>
      <c r="K17" s="41"/>
      <c r="L17" s="456"/>
      <c r="M17" s="36"/>
      <c r="N17" s="41"/>
      <c r="O17" s="41"/>
      <c r="P17" s="41"/>
      <c r="Q17" s="41"/>
      <c r="R17" s="41"/>
      <c r="S17" s="41"/>
      <c r="T17" s="41"/>
      <c r="U17" s="41"/>
      <c r="V17" s="456"/>
      <c r="W17" s="36"/>
      <c r="X17" s="41"/>
      <c r="Y17" s="41"/>
      <c r="Z17" s="41"/>
      <c r="AA17" s="41"/>
      <c r="AB17" s="41"/>
      <c r="AC17" s="41"/>
      <c r="AD17" s="41"/>
      <c r="AE17" s="41"/>
      <c r="AF17" s="456"/>
      <c r="AG17" s="36"/>
      <c r="AH17" s="41"/>
      <c r="AI17" s="41"/>
      <c r="AJ17" s="41"/>
      <c r="AK17" s="41"/>
      <c r="AL17" s="41"/>
      <c r="AM17" s="41"/>
      <c r="AN17" s="41"/>
      <c r="AO17" s="41"/>
      <c r="AP17" s="456"/>
      <c r="AQ17" s="36"/>
      <c r="AR17" s="41"/>
      <c r="AS17" s="41"/>
      <c r="AT17" s="41"/>
      <c r="AU17" s="41"/>
      <c r="AV17" s="41"/>
      <c r="AW17" s="41"/>
      <c r="AX17" s="41"/>
      <c r="AY17" s="41"/>
      <c r="AZ17" s="456"/>
      <c r="BA17" s="36"/>
      <c r="BB17" s="41"/>
      <c r="BC17" s="41"/>
      <c r="BD17" s="41"/>
      <c r="BE17" s="41"/>
      <c r="BF17" s="41"/>
      <c r="BG17" s="41"/>
      <c r="BH17" s="41"/>
      <c r="BI17" s="41"/>
      <c r="BJ17" s="456"/>
      <c r="BK17" s="36"/>
      <c r="BL17" s="41"/>
      <c r="BM17" s="41"/>
      <c r="BN17" s="41"/>
      <c r="BO17" s="41"/>
      <c r="BP17" s="41"/>
      <c r="BQ17" s="41"/>
      <c r="BR17" s="41"/>
      <c r="BS17" s="41"/>
      <c r="BT17" s="456"/>
      <c r="BU17" s="36"/>
      <c r="BV17" s="41"/>
      <c r="BW17" s="41"/>
      <c r="BX17" s="41"/>
      <c r="BY17" s="41"/>
      <c r="BZ17" s="41"/>
      <c r="CA17" s="41"/>
      <c r="CB17" s="41"/>
      <c r="CC17" s="41"/>
      <c r="CD17" s="456"/>
      <c r="CE17" s="36"/>
      <c r="CF17" s="41"/>
      <c r="CG17" s="41"/>
      <c r="CH17" s="41"/>
      <c r="CI17" s="41"/>
      <c r="CJ17" s="41"/>
      <c r="CK17" s="41"/>
      <c r="CL17" s="41"/>
      <c r="CM17" s="41"/>
      <c r="CN17" s="456"/>
      <c r="CO17" s="36"/>
      <c r="CP17" s="41"/>
      <c r="CQ17" s="41"/>
      <c r="CR17" s="41"/>
      <c r="CS17" s="41"/>
      <c r="CT17" s="41"/>
      <c r="CU17" s="41"/>
      <c r="CV17" s="41"/>
      <c r="CW17" s="41"/>
      <c r="CX17" s="456"/>
      <c r="CY17" s="395"/>
      <c r="CZ17" s="396"/>
      <c r="DA17" s="397"/>
      <c r="DB17" s="396"/>
      <c r="DC17" s="398"/>
    </row>
    <row r="18" spans="1:107" s="571" customFormat="1">
      <c r="A18" s="689" t="s">
        <v>619</v>
      </c>
      <c r="B18" s="690" t="s">
        <v>752</v>
      </c>
      <c r="C18" s="36"/>
      <c r="D18" s="41"/>
      <c r="E18" s="41"/>
      <c r="F18" s="41"/>
      <c r="G18" s="41"/>
      <c r="H18" s="41"/>
      <c r="I18" s="41"/>
      <c r="J18" s="41"/>
      <c r="K18" s="41"/>
      <c r="L18" s="456"/>
      <c r="M18" s="36"/>
      <c r="N18" s="41"/>
      <c r="O18" s="41"/>
      <c r="P18" s="41"/>
      <c r="Q18" s="41"/>
      <c r="R18" s="41"/>
      <c r="S18" s="41"/>
      <c r="T18" s="41"/>
      <c r="U18" s="41"/>
      <c r="V18" s="456"/>
      <c r="W18" s="36"/>
      <c r="X18" s="41"/>
      <c r="Y18" s="41"/>
      <c r="Z18" s="41"/>
      <c r="AA18" s="41"/>
      <c r="AB18" s="41"/>
      <c r="AC18" s="41"/>
      <c r="AD18" s="41"/>
      <c r="AE18" s="41"/>
      <c r="AF18" s="456"/>
      <c r="AG18" s="36"/>
      <c r="AH18" s="41"/>
      <c r="AI18" s="41"/>
      <c r="AJ18" s="41"/>
      <c r="AK18" s="41"/>
      <c r="AL18" s="41"/>
      <c r="AM18" s="41"/>
      <c r="AN18" s="41"/>
      <c r="AO18" s="41"/>
      <c r="AP18" s="456"/>
      <c r="AQ18" s="36"/>
      <c r="AR18" s="41"/>
      <c r="AS18" s="41"/>
      <c r="AT18" s="41"/>
      <c r="AU18" s="41"/>
      <c r="AV18" s="41"/>
      <c r="AW18" s="41"/>
      <c r="AX18" s="41"/>
      <c r="AY18" s="41"/>
      <c r="AZ18" s="456"/>
      <c r="BA18" s="36"/>
      <c r="BB18" s="41"/>
      <c r="BC18" s="41"/>
      <c r="BD18" s="41"/>
      <c r="BE18" s="41"/>
      <c r="BF18" s="41"/>
      <c r="BG18" s="41"/>
      <c r="BH18" s="41"/>
      <c r="BI18" s="41"/>
      <c r="BJ18" s="456"/>
      <c r="BK18" s="36"/>
      <c r="BL18" s="41"/>
      <c r="BM18" s="41"/>
      <c r="BN18" s="41"/>
      <c r="BO18" s="41"/>
      <c r="BP18" s="41"/>
      <c r="BQ18" s="41"/>
      <c r="BR18" s="41"/>
      <c r="BS18" s="41"/>
      <c r="BT18" s="456"/>
      <c r="BU18" s="36"/>
      <c r="BV18" s="41"/>
      <c r="BW18" s="41"/>
      <c r="BX18" s="41"/>
      <c r="BY18" s="41"/>
      <c r="BZ18" s="41"/>
      <c r="CA18" s="41"/>
      <c r="CB18" s="41"/>
      <c r="CC18" s="41"/>
      <c r="CD18" s="456"/>
      <c r="CE18" s="36"/>
      <c r="CF18" s="41"/>
      <c r="CG18" s="41"/>
      <c r="CH18" s="41"/>
      <c r="CI18" s="41"/>
      <c r="CJ18" s="41"/>
      <c r="CK18" s="41"/>
      <c r="CL18" s="41"/>
      <c r="CM18" s="41"/>
      <c r="CN18" s="456"/>
      <c r="CO18" s="36"/>
      <c r="CP18" s="41"/>
      <c r="CQ18" s="41"/>
      <c r="CR18" s="41"/>
      <c r="CS18" s="41"/>
      <c r="CT18" s="41"/>
      <c r="CU18" s="41"/>
      <c r="CV18" s="41"/>
      <c r="CW18" s="41"/>
      <c r="CX18" s="456"/>
      <c r="CY18" s="395"/>
      <c r="CZ18" s="396"/>
      <c r="DA18" s="397"/>
      <c r="DB18" s="396"/>
      <c r="DC18" s="398"/>
    </row>
    <row r="19" spans="1:107" s="571" customFormat="1">
      <c r="A19" s="689" t="s">
        <v>620</v>
      </c>
      <c r="B19" s="690" t="s">
        <v>753</v>
      </c>
      <c r="C19" s="36"/>
      <c r="D19" s="41"/>
      <c r="E19" s="41"/>
      <c r="F19" s="41"/>
      <c r="G19" s="41"/>
      <c r="H19" s="41"/>
      <c r="I19" s="41"/>
      <c r="J19" s="41"/>
      <c r="K19" s="41"/>
      <c r="L19" s="456"/>
      <c r="M19" s="36"/>
      <c r="N19" s="41"/>
      <c r="O19" s="41"/>
      <c r="P19" s="41"/>
      <c r="Q19" s="41"/>
      <c r="R19" s="41"/>
      <c r="S19" s="41"/>
      <c r="T19" s="41"/>
      <c r="U19" s="41"/>
      <c r="V19" s="456"/>
      <c r="W19" s="36"/>
      <c r="X19" s="41"/>
      <c r="Y19" s="41"/>
      <c r="Z19" s="41"/>
      <c r="AA19" s="41"/>
      <c r="AB19" s="41"/>
      <c r="AC19" s="41"/>
      <c r="AD19" s="41"/>
      <c r="AE19" s="41"/>
      <c r="AF19" s="456"/>
      <c r="AG19" s="36"/>
      <c r="AH19" s="41"/>
      <c r="AI19" s="41"/>
      <c r="AJ19" s="41"/>
      <c r="AK19" s="41"/>
      <c r="AL19" s="41"/>
      <c r="AM19" s="41"/>
      <c r="AN19" s="41"/>
      <c r="AO19" s="41"/>
      <c r="AP19" s="456"/>
      <c r="AQ19" s="36"/>
      <c r="AR19" s="41"/>
      <c r="AS19" s="41"/>
      <c r="AT19" s="41"/>
      <c r="AU19" s="41"/>
      <c r="AV19" s="41"/>
      <c r="AW19" s="41"/>
      <c r="AX19" s="41"/>
      <c r="AY19" s="41"/>
      <c r="AZ19" s="456"/>
      <c r="BA19" s="36"/>
      <c r="BB19" s="41"/>
      <c r="BC19" s="41"/>
      <c r="BD19" s="41"/>
      <c r="BE19" s="41"/>
      <c r="BF19" s="41"/>
      <c r="BG19" s="41"/>
      <c r="BH19" s="41"/>
      <c r="BI19" s="41"/>
      <c r="BJ19" s="456"/>
      <c r="BK19" s="36"/>
      <c r="BL19" s="41"/>
      <c r="BM19" s="41"/>
      <c r="BN19" s="41"/>
      <c r="BO19" s="41"/>
      <c r="BP19" s="41"/>
      <c r="BQ19" s="41"/>
      <c r="BR19" s="41"/>
      <c r="BS19" s="41"/>
      <c r="BT19" s="456"/>
      <c r="BU19" s="36"/>
      <c r="BV19" s="41"/>
      <c r="BW19" s="41"/>
      <c r="BX19" s="41"/>
      <c r="BY19" s="41"/>
      <c r="BZ19" s="41"/>
      <c r="CA19" s="41"/>
      <c r="CB19" s="41"/>
      <c r="CC19" s="41"/>
      <c r="CD19" s="456"/>
      <c r="CE19" s="36"/>
      <c r="CF19" s="41"/>
      <c r="CG19" s="41"/>
      <c r="CH19" s="41"/>
      <c r="CI19" s="41"/>
      <c r="CJ19" s="41"/>
      <c r="CK19" s="41"/>
      <c r="CL19" s="41"/>
      <c r="CM19" s="41"/>
      <c r="CN19" s="456"/>
      <c r="CO19" s="36"/>
      <c r="CP19" s="41"/>
      <c r="CQ19" s="41"/>
      <c r="CR19" s="41"/>
      <c r="CS19" s="41"/>
      <c r="CT19" s="41"/>
      <c r="CU19" s="41"/>
      <c r="CV19" s="41"/>
      <c r="CW19" s="41"/>
      <c r="CX19" s="456"/>
      <c r="CY19" s="395"/>
      <c r="CZ19" s="396"/>
      <c r="DA19" s="397"/>
      <c r="DB19" s="396"/>
      <c r="DC19" s="398"/>
    </row>
    <row r="20" spans="1:107" s="571" customFormat="1" ht="13.5" thickBot="1">
      <c r="A20" s="691" t="s">
        <v>626</v>
      </c>
      <c r="B20" s="692" t="s">
        <v>754</v>
      </c>
      <c r="C20" s="136"/>
      <c r="D20" s="137"/>
      <c r="E20" s="137"/>
      <c r="F20" s="137"/>
      <c r="G20" s="137"/>
      <c r="H20" s="137"/>
      <c r="I20" s="137"/>
      <c r="J20" s="137"/>
      <c r="K20" s="137"/>
      <c r="L20" s="217"/>
      <c r="M20" s="136"/>
      <c r="N20" s="137"/>
      <c r="O20" s="137"/>
      <c r="P20" s="137"/>
      <c r="Q20" s="137"/>
      <c r="R20" s="137"/>
      <c r="S20" s="137"/>
      <c r="T20" s="137"/>
      <c r="U20" s="137"/>
      <c r="V20" s="217"/>
      <c r="W20" s="136"/>
      <c r="X20" s="137"/>
      <c r="Y20" s="137"/>
      <c r="Z20" s="137"/>
      <c r="AA20" s="137"/>
      <c r="AB20" s="137"/>
      <c r="AC20" s="137"/>
      <c r="AD20" s="137"/>
      <c r="AE20" s="137"/>
      <c r="AF20" s="217"/>
      <c r="AG20" s="136"/>
      <c r="AH20" s="137"/>
      <c r="AI20" s="137"/>
      <c r="AJ20" s="137"/>
      <c r="AK20" s="137"/>
      <c r="AL20" s="137"/>
      <c r="AM20" s="137"/>
      <c r="AN20" s="137"/>
      <c r="AO20" s="137"/>
      <c r="AP20" s="217"/>
      <c r="AQ20" s="136"/>
      <c r="AR20" s="137"/>
      <c r="AS20" s="137"/>
      <c r="AT20" s="137"/>
      <c r="AU20" s="137"/>
      <c r="AV20" s="137"/>
      <c r="AW20" s="137"/>
      <c r="AX20" s="137"/>
      <c r="AY20" s="137"/>
      <c r="AZ20" s="217"/>
      <c r="BA20" s="136"/>
      <c r="BB20" s="137"/>
      <c r="BC20" s="137"/>
      <c r="BD20" s="137"/>
      <c r="BE20" s="137"/>
      <c r="BF20" s="137"/>
      <c r="BG20" s="137"/>
      <c r="BH20" s="137"/>
      <c r="BI20" s="137"/>
      <c r="BJ20" s="217"/>
      <c r="BK20" s="136"/>
      <c r="BL20" s="137"/>
      <c r="BM20" s="137"/>
      <c r="BN20" s="137"/>
      <c r="BO20" s="137"/>
      <c r="BP20" s="137"/>
      <c r="BQ20" s="137"/>
      <c r="BR20" s="137"/>
      <c r="BS20" s="137"/>
      <c r="BT20" s="217"/>
      <c r="BU20" s="136"/>
      <c r="BV20" s="137"/>
      <c r="BW20" s="137"/>
      <c r="BX20" s="137"/>
      <c r="BY20" s="137"/>
      <c r="BZ20" s="137"/>
      <c r="CA20" s="137"/>
      <c r="CB20" s="137"/>
      <c r="CC20" s="137"/>
      <c r="CD20" s="217"/>
      <c r="CE20" s="136"/>
      <c r="CF20" s="137"/>
      <c r="CG20" s="137"/>
      <c r="CH20" s="137"/>
      <c r="CI20" s="137"/>
      <c r="CJ20" s="137"/>
      <c r="CK20" s="137"/>
      <c r="CL20" s="137"/>
      <c r="CM20" s="137"/>
      <c r="CN20" s="217"/>
      <c r="CO20" s="136"/>
      <c r="CP20" s="137"/>
      <c r="CQ20" s="137"/>
      <c r="CR20" s="137"/>
      <c r="CS20" s="137"/>
      <c r="CT20" s="137"/>
      <c r="CU20" s="137"/>
      <c r="CV20" s="137"/>
      <c r="CW20" s="137"/>
      <c r="CX20" s="217"/>
      <c r="CY20" s="626"/>
      <c r="CZ20" s="627"/>
      <c r="DA20" s="628"/>
      <c r="DB20" s="627"/>
      <c r="DC20" s="629"/>
    </row>
    <row r="21" spans="1:107" s="10" customFormat="1" ht="13.9" customHeight="1" thickBot="1">
      <c r="A21" s="601"/>
      <c r="B21" s="45" t="s">
        <v>32</v>
      </c>
      <c r="C21" s="129"/>
      <c r="D21" s="133"/>
      <c r="E21" s="130"/>
      <c r="F21" s="130"/>
      <c r="G21" s="130"/>
      <c r="H21" s="130"/>
      <c r="I21" s="130"/>
      <c r="J21" s="130"/>
      <c r="K21" s="130"/>
      <c r="L21" s="132"/>
      <c r="M21" s="129"/>
      <c r="N21" s="133"/>
      <c r="O21" s="130"/>
      <c r="P21" s="130"/>
      <c r="Q21" s="130"/>
      <c r="R21" s="130"/>
      <c r="S21" s="130"/>
      <c r="T21" s="130"/>
      <c r="U21" s="130"/>
      <c r="V21" s="132"/>
      <c r="W21" s="129"/>
      <c r="X21" s="133"/>
      <c r="Y21" s="130"/>
      <c r="Z21" s="130"/>
      <c r="AA21" s="130"/>
      <c r="AB21" s="130"/>
      <c r="AC21" s="130"/>
      <c r="AD21" s="130"/>
      <c r="AE21" s="130"/>
      <c r="AF21" s="132"/>
      <c r="AG21" s="129"/>
      <c r="AH21" s="133"/>
      <c r="AI21" s="130"/>
      <c r="AJ21" s="130"/>
      <c r="AK21" s="130"/>
      <c r="AL21" s="130"/>
      <c r="AM21" s="130"/>
      <c r="AN21" s="130"/>
      <c r="AO21" s="130"/>
      <c r="AP21" s="132"/>
      <c r="AQ21" s="129"/>
      <c r="AR21" s="133"/>
      <c r="AS21" s="130"/>
      <c r="AT21" s="130"/>
      <c r="AU21" s="130"/>
      <c r="AV21" s="130"/>
      <c r="AW21" s="130"/>
      <c r="AX21" s="130"/>
      <c r="AY21" s="130"/>
      <c r="AZ21" s="132"/>
      <c r="BA21" s="129"/>
      <c r="BB21" s="133"/>
      <c r="BC21" s="130"/>
      <c r="BD21" s="130"/>
      <c r="BE21" s="130"/>
      <c r="BF21" s="130"/>
      <c r="BG21" s="130"/>
      <c r="BH21" s="130"/>
      <c r="BI21" s="130"/>
      <c r="BJ21" s="132"/>
      <c r="BK21" s="129"/>
      <c r="BL21" s="133"/>
      <c r="BM21" s="130"/>
      <c r="BN21" s="130"/>
      <c r="BO21" s="130"/>
      <c r="BP21" s="130"/>
      <c r="BQ21" s="130"/>
      <c r="BR21" s="130"/>
      <c r="BS21" s="130"/>
      <c r="BT21" s="132"/>
      <c r="BU21" s="129"/>
      <c r="BV21" s="133"/>
      <c r="BW21" s="130"/>
      <c r="BX21" s="130"/>
      <c r="BY21" s="130"/>
      <c r="BZ21" s="130"/>
      <c r="CA21" s="130"/>
      <c r="CB21" s="130"/>
      <c r="CC21" s="130"/>
      <c r="CD21" s="132"/>
      <c r="CE21" s="129"/>
      <c r="CF21" s="133"/>
      <c r="CG21" s="130"/>
      <c r="CH21" s="130"/>
      <c r="CI21" s="130"/>
      <c r="CJ21" s="130"/>
      <c r="CK21" s="130"/>
      <c r="CL21" s="130"/>
      <c r="CM21" s="130"/>
      <c r="CN21" s="132"/>
      <c r="CO21" s="129"/>
      <c r="CP21" s="133"/>
      <c r="CQ21" s="130"/>
      <c r="CR21" s="130"/>
      <c r="CS21" s="130"/>
      <c r="CT21" s="130"/>
      <c r="CU21" s="130"/>
      <c r="CV21" s="130"/>
      <c r="CW21" s="130"/>
      <c r="CX21" s="132"/>
      <c r="CY21" s="46"/>
      <c r="CZ21" s="46"/>
      <c r="DA21" s="46"/>
      <c r="DB21" s="46"/>
      <c r="DC21" s="46"/>
    </row>
    <row r="22" spans="1:107" s="10" customFormat="1" ht="13.9" customHeight="1" thickBot="1">
      <c r="A22" s="601"/>
      <c r="B22" s="45"/>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6"/>
      <c r="CZ22" s="46"/>
      <c r="DA22" s="46"/>
      <c r="DB22" s="46"/>
      <c r="DC22" s="46"/>
    </row>
    <row r="23" spans="1:107" s="10" customFormat="1" ht="13.9" customHeight="1">
      <c r="A23" s="601"/>
      <c r="B23" s="48" t="s">
        <v>33</v>
      </c>
      <c r="C23" s="49">
        <f t="shared" ref="C23:AH23" si="11">COUNTIF(C10:C20,"=Met")</f>
        <v>0</v>
      </c>
      <c r="D23" s="50">
        <f t="shared" si="11"/>
        <v>0</v>
      </c>
      <c r="E23" s="50">
        <f t="shared" si="11"/>
        <v>0</v>
      </c>
      <c r="F23" s="50">
        <f t="shared" si="11"/>
        <v>0</v>
      </c>
      <c r="G23" s="50">
        <f t="shared" si="11"/>
        <v>0</v>
      </c>
      <c r="H23" s="50">
        <f t="shared" si="11"/>
        <v>0</v>
      </c>
      <c r="I23" s="50">
        <f t="shared" si="11"/>
        <v>0</v>
      </c>
      <c r="J23" s="50">
        <f t="shared" si="11"/>
        <v>0</v>
      </c>
      <c r="K23" s="50">
        <f t="shared" si="11"/>
        <v>0</v>
      </c>
      <c r="L23" s="307">
        <f t="shared" si="11"/>
        <v>0</v>
      </c>
      <c r="M23" s="49">
        <f t="shared" si="11"/>
        <v>0</v>
      </c>
      <c r="N23" s="50">
        <f t="shared" si="11"/>
        <v>0</v>
      </c>
      <c r="O23" s="50">
        <f t="shared" si="11"/>
        <v>0</v>
      </c>
      <c r="P23" s="50">
        <f t="shared" si="11"/>
        <v>0</v>
      </c>
      <c r="Q23" s="50">
        <f t="shared" si="11"/>
        <v>0</v>
      </c>
      <c r="R23" s="50">
        <f t="shared" si="11"/>
        <v>0</v>
      </c>
      <c r="S23" s="50">
        <f t="shared" si="11"/>
        <v>0</v>
      </c>
      <c r="T23" s="50">
        <f t="shared" si="11"/>
        <v>0</v>
      </c>
      <c r="U23" s="50">
        <f t="shared" si="11"/>
        <v>0</v>
      </c>
      <c r="V23" s="307">
        <f t="shared" si="11"/>
        <v>0</v>
      </c>
      <c r="W23" s="49">
        <f t="shared" si="11"/>
        <v>0</v>
      </c>
      <c r="X23" s="50">
        <f t="shared" si="11"/>
        <v>0</v>
      </c>
      <c r="Y23" s="50">
        <f t="shared" si="11"/>
        <v>0</v>
      </c>
      <c r="Z23" s="50">
        <f t="shared" si="11"/>
        <v>0</v>
      </c>
      <c r="AA23" s="50">
        <f t="shared" si="11"/>
        <v>0</v>
      </c>
      <c r="AB23" s="50">
        <f t="shared" si="11"/>
        <v>0</v>
      </c>
      <c r="AC23" s="50">
        <f t="shared" si="11"/>
        <v>0</v>
      </c>
      <c r="AD23" s="50">
        <f t="shared" si="11"/>
        <v>0</v>
      </c>
      <c r="AE23" s="50">
        <f t="shared" si="11"/>
        <v>0</v>
      </c>
      <c r="AF23" s="307">
        <f t="shared" si="11"/>
        <v>0</v>
      </c>
      <c r="AG23" s="49">
        <f t="shared" si="11"/>
        <v>0</v>
      </c>
      <c r="AH23" s="50">
        <f t="shared" si="11"/>
        <v>0</v>
      </c>
      <c r="AI23" s="50">
        <f t="shared" ref="AI23:BN23" si="12">COUNTIF(AI10:AI20,"=Met")</f>
        <v>0</v>
      </c>
      <c r="AJ23" s="50">
        <f t="shared" si="12"/>
        <v>0</v>
      </c>
      <c r="AK23" s="50">
        <f t="shared" si="12"/>
        <v>0</v>
      </c>
      <c r="AL23" s="50">
        <f t="shared" si="12"/>
        <v>0</v>
      </c>
      <c r="AM23" s="50">
        <f t="shared" si="12"/>
        <v>0</v>
      </c>
      <c r="AN23" s="50">
        <f t="shared" si="12"/>
        <v>0</v>
      </c>
      <c r="AO23" s="50">
        <f t="shared" si="12"/>
        <v>0</v>
      </c>
      <c r="AP23" s="307">
        <f t="shared" si="12"/>
        <v>0</v>
      </c>
      <c r="AQ23" s="49">
        <f t="shared" si="12"/>
        <v>0</v>
      </c>
      <c r="AR23" s="50">
        <f t="shared" si="12"/>
        <v>0</v>
      </c>
      <c r="AS23" s="50">
        <f t="shared" si="12"/>
        <v>0</v>
      </c>
      <c r="AT23" s="50">
        <f t="shared" si="12"/>
        <v>0</v>
      </c>
      <c r="AU23" s="50">
        <f t="shared" si="12"/>
        <v>0</v>
      </c>
      <c r="AV23" s="50">
        <f t="shared" si="12"/>
        <v>0</v>
      </c>
      <c r="AW23" s="50">
        <f t="shared" si="12"/>
        <v>0</v>
      </c>
      <c r="AX23" s="50">
        <f t="shared" si="12"/>
        <v>0</v>
      </c>
      <c r="AY23" s="50">
        <f t="shared" si="12"/>
        <v>0</v>
      </c>
      <c r="AZ23" s="307">
        <f t="shared" si="12"/>
        <v>0</v>
      </c>
      <c r="BA23" s="49">
        <f t="shared" si="12"/>
        <v>0</v>
      </c>
      <c r="BB23" s="50">
        <f t="shared" si="12"/>
        <v>0</v>
      </c>
      <c r="BC23" s="50">
        <f t="shared" si="12"/>
        <v>0</v>
      </c>
      <c r="BD23" s="50">
        <f t="shared" si="12"/>
        <v>0</v>
      </c>
      <c r="BE23" s="50">
        <f t="shared" si="12"/>
        <v>0</v>
      </c>
      <c r="BF23" s="50">
        <f t="shared" si="12"/>
        <v>0</v>
      </c>
      <c r="BG23" s="50">
        <f t="shared" si="12"/>
        <v>0</v>
      </c>
      <c r="BH23" s="50">
        <f t="shared" si="12"/>
        <v>0</v>
      </c>
      <c r="BI23" s="50">
        <f t="shared" si="12"/>
        <v>0</v>
      </c>
      <c r="BJ23" s="307">
        <f t="shared" si="12"/>
        <v>0</v>
      </c>
      <c r="BK23" s="49">
        <f t="shared" si="12"/>
        <v>0</v>
      </c>
      <c r="BL23" s="50">
        <f t="shared" si="12"/>
        <v>0</v>
      </c>
      <c r="BM23" s="50">
        <f t="shared" si="12"/>
        <v>0</v>
      </c>
      <c r="BN23" s="50">
        <f t="shared" si="12"/>
        <v>0</v>
      </c>
      <c r="BO23" s="50">
        <f t="shared" ref="BO23:CX23" si="13">COUNTIF(BO10:BO20,"=Met")</f>
        <v>0</v>
      </c>
      <c r="BP23" s="50">
        <f t="shared" si="13"/>
        <v>0</v>
      </c>
      <c r="BQ23" s="50">
        <f t="shared" si="13"/>
        <v>0</v>
      </c>
      <c r="BR23" s="50">
        <f t="shared" si="13"/>
        <v>0</v>
      </c>
      <c r="BS23" s="50">
        <f t="shared" si="13"/>
        <v>0</v>
      </c>
      <c r="BT23" s="307">
        <f t="shared" si="13"/>
        <v>0</v>
      </c>
      <c r="BU23" s="49">
        <f t="shared" si="13"/>
        <v>0</v>
      </c>
      <c r="BV23" s="50">
        <f t="shared" si="13"/>
        <v>0</v>
      </c>
      <c r="BW23" s="50">
        <f t="shared" si="13"/>
        <v>0</v>
      </c>
      <c r="BX23" s="50">
        <f t="shared" si="13"/>
        <v>0</v>
      </c>
      <c r="BY23" s="50">
        <f t="shared" si="13"/>
        <v>0</v>
      </c>
      <c r="BZ23" s="50">
        <f t="shared" si="13"/>
        <v>0</v>
      </c>
      <c r="CA23" s="50">
        <f t="shared" si="13"/>
        <v>0</v>
      </c>
      <c r="CB23" s="50">
        <f t="shared" si="13"/>
        <v>0</v>
      </c>
      <c r="CC23" s="50">
        <f t="shared" si="13"/>
        <v>0</v>
      </c>
      <c r="CD23" s="307">
        <f t="shared" si="13"/>
        <v>0</v>
      </c>
      <c r="CE23" s="49">
        <f t="shared" si="13"/>
        <v>0</v>
      </c>
      <c r="CF23" s="50">
        <f t="shared" si="13"/>
        <v>0</v>
      </c>
      <c r="CG23" s="50">
        <f t="shared" si="13"/>
        <v>0</v>
      </c>
      <c r="CH23" s="50">
        <f t="shared" si="13"/>
        <v>0</v>
      </c>
      <c r="CI23" s="50">
        <f t="shared" si="13"/>
        <v>0</v>
      </c>
      <c r="CJ23" s="50">
        <f t="shared" si="13"/>
        <v>0</v>
      </c>
      <c r="CK23" s="50">
        <f t="shared" si="13"/>
        <v>0</v>
      </c>
      <c r="CL23" s="50">
        <f t="shared" si="13"/>
        <v>0</v>
      </c>
      <c r="CM23" s="50">
        <f t="shared" si="13"/>
        <v>0</v>
      </c>
      <c r="CN23" s="307">
        <f t="shared" si="13"/>
        <v>0</v>
      </c>
      <c r="CO23" s="49">
        <f t="shared" si="13"/>
        <v>0</v>
      </c>
      <c r="CP23" s="50">
        <f t="shared" si="13"/>
        <v>0</v>
      </c>
      <c r="CQ23" s="50">
        <f t="shared" si="13"/>
        <v>0</v>
      </c>
      <c r="CR23" s="50">
        <f t="shared" si="13"/>
        <v>0</v>
      </c>
      <c r="CS23" s="50">
        <f t="shared" si="13"/>
        <v>0</v>
      </c>
      <c r="CT23" s="50">
        <f t="shared" si="13"/>
        <v>0</v>
      </c>
      <c r="CU23" s="50">
        <f t="shared" si="13"/>
        <v>0</v>
      </c>
      <c r="CV23" s="50">
        <f t="shared" si="13"/>
        <v>0</v>
      </c>
      <c r="CW23" s="50">
        <f t="shared" si="13"/>
        <v>0</v>
      </c>
      <c r="CX23" s="307">
        <f t="shared" si="13"/>
        <v>0</v>
      </c>
      <c r="CY23" s="51"/>
      <c r="CZ23" s="52"/>
      <c r="DA23" s="52"/>
      <c r="DB23" s="52"/>
      <c r="DC23" s="52"/>
    </row>
    <row r="24" spans="1:107" s="10" customFormat="1" ht="13.9" customHeight="1">
      <c r="A24" s="601"/>
      <c r="B24" s="48" t="s">
        <v>34</v>
      </c>
      <c r="C24" s="53">
        <f t="shared" ref="C24:L24" si="14">IF(SUM(C23,C25)=0,0,C23/SUM(C23,C25))</f>
        <v>0</v>
      </c>
      <c r="D24" s="54">
        <f t="shared" si="14"/>
        <v>0</v>
      </c>
      <c r="E24" s="54">
        <f t="shared" si="14"/>
        <v>0</v>
      </c>
      <c r="F24" s="54">
        <f t="shared" si="14"/>
        <v>0</v>
      </c>
      <c r="G24" s="54">
        <f t="shared" si="14"/>
        <v>0</v>
      </c>
      <c r="H24" s="54">
        <f t="shared" si="14"/>
        <v>0</v>
      </c>
      <c r="I24" s="54">
        <f t="shared" si="14"/>
        <v>0</v>
      </c>
      <c r="J24" s="54">
        <f t="shared" si="14"/>
        <v>0</v>
      </c>
      <c r="K24" s="54">
        <f t="shared" si="14"/>
        <v>0</v>
      </c>
      <c r="L24" s="308">
        <f t="shared" si="14"/>
        <v>0</v>
      </c>
      <c r="M24" s="53">
        <f t="shared" ref="M24:V24" si="15">IF(SUM(M23,M25)=0,0,M23/SUM(M23,M25))</f>
        <v>0</v>
      </c>
      <c r="N24" s="54">
        <f t="shared" si="15"/>
        <v>0</v>
      </c>
      <c r="O24" s="54">
        <f t="shared" si="15"/>
        <v>0</v>
      </c>
      <c r="P24" s="54">
        <f t="shared" si="15"/>
        <v>0</v>
      </c>
      <c r="Q24" s="54">
        <f t="shared" si="15"/>
        <v>0</v>
      </c>
      <c r="R24" s="54">
        <f t="shared" si="15"/>
        <v>0</v>
      </c>
      <c r="S24" s="54">
        <f t="shared" si="15"/>
        <v>0</v>
      </c>
      <c r="T24" s="54">
        <f t="shared" si="15"/>
        <v>0</v>
      </c>
      <c r="U24" s="54">
        <f t="shared" si="15"/>
        <v>0</v>
      </c>
      <c r="V24" s="308">
        <f t="shared" si="15"/>
        <v>0</v>
      </c>
      <c r="W24" s="53">
        <f t="shared" ref="W24:AF24" si="16">IF(SUM(W23,W25)=0,0,W23/SUM(W23,W25))</f>
        <v>0</v>
      </c>
      <c r="X24" s="54">
        <f t="shared" si="16"/>
        <v>0</v>
      </c>
      <c r="Y24" s="54">
        <f t="shared" si="16"/>
        <v>0</v>
      </c>
      <c r="Z24" s="54">
        <f t="shared" si="16"/>
        <v>0</v>
      </c>
      <c r="AA24" s="54">
        <f t="shared" si="16"/>
        <v>0</v>
      </c>
      <c r="AB24" s="54">
        <f t="shared" si="16"/>
        <v>0</v>
      </c>
      <c r="AC24" s="54">
        <f t="shared" si="16"/>
        <v>0</v>
      </c>
      <c r="AD24" s="54">
        <f t="shared" si="16"/>
        <v>0</v>
      </c>
      <c r="AE24" s="54">
        <f t="shared" si="16"/>
        <v>0</v>
      </c>
      <c r="AF24" s="308">
        <f t="shared" si="16"/>
        <v>0</v>
      </c>
      <c r="AG24" s="53">
        <f t="shared" ref="AG24:AP24" si="17">IF(SUM(AG23,AG25)=0,0,AG23/SUM(AG23,AG25))</f>
        <v>0</v>
      </c>
      <c r="AH24" s="54">
        <f t="shared" si="17"/>
        <v>0</v>
      </c>
      <c r="AI24" s="54">
        <f t="shared" si="17"/>
        <v>0</v>
      </c>
      <c r="AJ24" s="54">
        <f t="shared" si="17"/>
        <v>0</v>
      </c>
      <c r="AK24" s="54">
        <f t="shared" si="17"/>
        <v>0</v>
      </c>
      <c r="AL24" s="54">
        <f t="shared" si="17"/>
        <v>0</v>
      </c>
      <c r="AM24" s="54">
        <f t="shared" si="17"/>
        <v>0</v>
      </c>
      <c r="AN24" s="54">
        <f t="shared" si="17"/>
        <v>0</v>
      </c>
      <c r="AO24" s="54">
        <f t="shared" si="17"/>
        <v>0</v>
      </c>
      <c r="AP24" s="308">
        <f t="shared" si="17"/>
        <v>0</v>
      </c>
      <c r="AQ24" s="53">
        <f t="shared" ref="AQ24:AZ24" si="18">IF(SUM(AQ23,AQ25)=0,0,AQ23/SUM(AQ23,AQ25))</f>
        <v>0</v>
      </c>
      <c r="AR24" s="54">
        <f t="shared" si="18"/>
        <v>0</v>
      </c>
      <c r="AS24" s="54">
        <f t="shared" si="18"/>
        <v>0</v>
      </c>
      <c r="AT24" s="54">
        <f t="shared" si="18"/>
        <v>0</v>
      </c>
      <c r="AU24" s="54">
        <f t="shared" si="18"/>
        <v>0</v>
      </c>
      <c r="AV24" s="54">
        <f t="shared" si="18"/>
        <v>0</v>
      </c>
      <c r="AW24" s="54">
        <f t="shared" si="18"/>
        <v>0</v>
      </c>
      <c r="AX24" s="54">
        <f t="shared" si="18"/>
        <v>0</v>
      </c>
      <c r="AY24" s="54">
        <f t="shared" si="18"/>
        <v>0</v>
      </c>
      <c r="AZ24" s="308">
        <f t="shared" si="18"/>
        <v>0</v>
      </c>
      <c r="BA24" s="53">
        <f t="shared" ref="BA24:BJ24" si="19">IF(SUM(BA23,BA25)=0,0,BA23/SUM(BA23,BA25))</f>
        <v>0</v>
      </c>
      <c r="BB24" s="54">
        <f t="shared" si="19"/>
        <v>0</v>
      </c>
      <c r="BC24" s="54">
        <f t="shared" si="19"/>
        <v>0</v>
      </c>
      <c r="BD24" s="54">
        <f t="shared" si="19"/>
        <v>0</v>
      </c>
      <c r="BE24" s="54">
        <f t="shared" si="19"/>
        <v>0</v>
      </c>
      <c r="BF24" s="54">
        <f t="shared" si="19"/>
        <v>0</v>
      </c>
      <c r="BG24" s="54">
        <f t="shared" si="19"/>
        <v>0</v>
      </c>
      <c r="BH24" s="54">
        <f t="shared" si="19"/>
        <v>0</v>
      </c>
      <c r="BI24" s="54">
        <f t="shared" si="19"/>
        <v>0</v>
      </c>
      <c r="BJ24" s="308">
        <f t="shared" si="19"/>
        <v>0</v>
      </c>
      <c r="BK24" s="53">
        <f t="shared" ref="BK24:BT24" si="20">IF(SUM(BK23,BK25)=0,0,BK23/SUM(BK23,BK25))</f>
        <v>0</v>
      </c>
      <c r="BL24" s="54">
        <f t="shared" si="20"/>
        <v>0</v>
      </c>
      <c r="BM24" s="54">
        <f t="shared" si="20"/>
        <v>0</v>
      </c>
      <c r="BN24" s="54">
        <f t="shared" si="20"/>
        <v>0</v>
      </c>
      <c r="BO24" s="54">
        <f t="shared" si="20"/>
        <v>0</v>
      </c>
      <c r="BP24" s="54">
        <f t="shared" si="20"/>
        <v>0</v>
      </c>
      <c r="BQ24" s="54">
        <f t="shared" si="20"/>
        <v>0</v>
      </c>
      <c r="BR24" s="54">
        <f t="shared" si="20"/>
        <v>0</v>
      </c>
      <c r="BS24" s="54">
        <f t="shared" si="20"/>
        <v>0</v>
      </c>
      <c r="BT24" s="308">
        <f t="shared" si="20"/>
        <v>0</v>
      </c>
      <c r="BU24" s="53">
        <f t="shared" ref="BU24:CN24" si="21">IF(SUM(BU23,BU25)=0,0,BU23/SUM(BU23,BU25))</f>
        <v>0</v>
      </c>
      <c r="BV24" s="54">
        <f t="shared" si="21"/>
        <v>0</v>
      </c>
      <c r="BW24" s="54">
        <f t="shared" si="21"/>
        <v>0</v>
      </c>
      <c r="BX24" s="54">
        <f t="shared" si="21"/>
        <v>0</v>
      </c>
      <c r="BY24" s="54">
        <f t="shared" si="21"/>
        <v>0</v>
      </c>
      <c r="BZ24" s="54">
        <f t="shared" si="21"/>
        <v>0</v>
      </c>
      <c r="CA24" s="54">
        <f t="shared" si="21"/>
        <v>0</v>
      </c>
      <c r="CB24" s="54">
        <f t="shared" si="21"/>
        <v>0</v>
      </c>
      <c r="CC24" s="54">
        <f t="shared" si="21"/>
        <v>0</v>
      </c>
      <c r="CD24" s="308">
        <f t="shared" si="21"/>
        <v>0</v>
      </c>
      <c r="CE24" s="53">
        <f t="shared" si="21"/>
        <v>0</v>
      </c>
      <c r="CF24" s="54">
        <f t="shared" si="21"/>
        <v>0</v>
      </c>
      <c r="CG24" s="54">
        <f t="shared" si="21"/>
        <v>0</v>
      </c>
      <c r="CH24" s="54">
        <f t="shared" si="21"/>
        <v>0</v>
      </c>
      <c r="CI24" s="54">
        <f t="shared" si="21"/>
        <v>0</v>
      </c>
      <c r="CJ24" s="54">
        <f t="shared" si="21"/>
        <v>0</v>
      </c>
      <c r="CK24" s="54">
        <f t="shared" si="21"/>
        <v>0</v>
      </c>
      <c r="CL24" s="54">
        <f t="shared" si="21"/>
        <v>0</v>
      </c>
      <c r="CM24" s="54">
        <f t="shared" si="21"/>
        <v>0</v>
      </c>
      <c r="CN24" s="308">
        <f t="shared" si="21"/>
        <v>0</v>
      </c>
      <c r="CO24" s="53">
        <f t="shared" ref="CO24:CX24" si="22">IF(SUM(CO23,CO25)=0,0,CO23/SUM(CO23,CO25))</f>
        <v>0</v>
      </c>
      <c r="CP24" s="54">
        <f t="shared" si="22"/>
        <v>0</v>
      </c>
      <c r="CQ24" s="54">
        <f t="shared" si="22"/>
        <v>0</v>
      </c>
      <c r="CR24" s="54">
        <f t="shared" si="22"/>
        <v>0</v>
      </c>
      <c r="CS24" s="54">
        <f t="shared" si="22"/>
        <v>0</v>
      </c>
      <c r="CT24" s="54">
        <f t="shared" si="22"/>
        <v>0</v>
      </c>
      <c r="CU24" s="54">
        <f t="shared" si="22"/>
        <v>0</v>
      </c>
      <c r="CV24" s="54">
        <f t="shared" si="22"/>
        <v>0</v>
      </c>
      <c r="CW24" s="54">
        <f t="shared" si="22"/>
        <v>0</v>
      </c>
      <c r="CX24" s="308">
        <f t="shared" si="22"/>
        <v>0</v>
      </c>
      <c r="CY24" s="51"/>
      <c r="CZ24" s="52"/>
      <c r="DA24" s="52"/>
      <c r="DB24" s="52"/>
      <c r="DC24" s="52"/>
    </row>
    <row r="25" spans="1:107" s="10" customFormat="1" ht="13.9" customHeight="1">
      <c r="A25" s="601"/>
      <c r="B25" s="48" t="s">
        <v>35</v>
      </c>
      <c r="C25" s="55">
        <f t="shared" ref="C25:AH25" si="23">COUNTIF(C10:C20,"=Not Met")</f>
        <v>0</v>
      </c>
      <c r="D25" s="56">
        <f t="shared" si="23"/>
        <v>0</v>
      </c>
      <c r="E25" s="56">
        <f t="shared" si="23"/>
        <v>0</v>
      </c>
      <c r="F25" s="56">
        <f t="shared" si="23"/>
        <v>0</v>
      </c>
      <c r="G25" s="56">
        <f t="shared" si="23"/>
        <v>0</v>
      </c>
      <c r="H25" s="56">
        <f t="shared" si="23"/>
        <v>0</v>
      </c>
      <c r="I25" s="56">
        <f t="shared" si="23"/>
        <v>0</v>
      </c>
      <c r="J25" s="56">
        <f t="shared" si="23"/>
        <v>0</v>
      </c>
      <c r="K25" s="56">
        <f t="shared" si="23"/>
        <v>0</v>
      </c>
      <c r="L25" s="309">
        <f t="shared" si="23"/>
        <v>0</v>
      </c>
      <c r="M25" s="55">
        <f t="shared" si="23"/>
        <v>0</v>
      </c>
      <c r="N25" s="56">
        <f t="shared" si="23"/>
        <v>0</v>
      </c>
      <c r="O25" s="56">
        <f t="shared" si="23"/>
        <v>0</v>
      </c>
      <c r="P25" s="56">
        <f t="shared" si="23"/>
        <v>0</v>
      </c>
      <c r="Q25" s="56">
        <f t="shared" si="23"/>
        <v>0</v>
      </c>
      <c r="R25" s="56">
        <f t="shared" si="23"/>
        <v>0</v>
      </c>
      <c r="S25" s="56">
        <f t="shared" si="23"/>
        <v>0</v>
      </c>
      <c r="T25" s="56">
        <f t="shared" si="23"/>
        <v>0</v>
      </c>
      <c r="U25" s="56">
        <f t="shared" si="23"/>
        <v>0</v>
      </c>
      <c r="V25" s="309">
        <f t="shared" si="23"/>
        <v>0</v>
      </c>
      <c r="W25" s="55">
        <f t="shared" si="23"/>
        <v>0</v>
      </c>
      <c r="X25" s="56">
        <f t="shared" si="23"/>
        <v>0</v>
      </c>
      <c r="Y25" s="56">
        <f t="shared" si="23"/>
        <v>0</v>
      </c>
      <c r="Z25" s="56">
        <f t="shared" si="23"/>
        <v>0</v>
      </c>
      <c r="AA25" s="56">
        <f t="shared" si="23"/>
        <v>0</v>
      </c>
      <c r="AB25" s="56">
        <f t="shared" si="23"/>
        <v>0</v>
      </c>
      <c r="AC25" s="56">
        <f t="shared" si="23"/>
        <v>0</v>
      </c>
      <c r="AD25" s="56">
        <f t="shared" si="23"/>
        <v>0</v>
      </c>
      <c r="AE25" s="56">
        <f t="shared" si="23"/>
        <v>0</v>
      </c>
      <c r="AF25" s="309">
        <f t="shared" si="23"/>
        <v>0</v>
      </c>
      <c r="AG25" s="55">
        <f t="shared" si="23"/>
        <v>0</v>
      </c>
      <c r="AH25" s="56">
        <f t="shared" si="23"/>
        <v>0</v>
      </c>
      <c r="AI25" s="56">
        <f t="shared" ref="AI25:BN25" si="24">COUNTIF(AI10:AI20,"=Not Met")</f>
        <v>0</v>
      </c>
      <c r="AJ25" s="56">
        <f t="shared" si="24"/>
        <v>0</v>
      </c>
      <c r="AK25" s="56">
        <f t="shared" si="24"/>
        <v>0</v>
      </c>
      <c r="AL25" s="56">
        <f t="shared" si="24"/>
        <v>0</v>
      </c>
      <c r="AM25" s="56">
        <f t="shared" si="24"/>
        <v>0</v>
      </c>
      <c r="AN25" s="56">
        <f t="shared" si="24"/>
        <v>0</v>
      </c>
      <c r="AO25" s="56">
        <f t="shared" si="24"/>
        <v>0</v>
      </c>
      <c r="AP25" s="309">
        <f t="shared" si="24"/>
        <v>0</v>
      </c>
      <c r="AQ25" s="55">
        <f t="shared" si="24"/>
        <v>0</v>
      </c>
      <c r="AR25" s="56">
        <f t="shared" si="24"/>
        <v>0</v>
      </c>
      <c r="AS25" s="56">
        <f t="shared" si="24"/>
        <v>0</v>
      </c>
      <c r="AT25" s="56">
        <f t="shared" si="24"/>
        <v>0</v>
      </c>
      <c r="AU25" s="56">
        <f t="shared" si="24"/>
        <v>0</v>
      </c>
      <c r="AV25" s="56">
        <f t="shared" si="24"/>
        <v>0</v>
      </c>
      <c r="AW25" s="56">
        <f t="shared" si="24"/>
        <v>0</v>
      </c>
      <c r="AX25" s="56">
        <f t="shared" si="24"/>
        <v>0</v>
      </c>
      <c r="AY25" s="56">
        <f t="shared" si="24"/>
        <v>0</v>
      </c>
      <c r="AZ25" s="309">
        <f t="shared" si="24"/>
        <v>0</v>
      </c>
      <c r="BA25" s="55">
        <f t="shared" si="24"/>
        <v>0</v>
      </c>
      <c r="BB25" s="56">
        <f t="shared" si="24"/>
        <v>0</v>
      </c>
      <c r="BC25" s="56">
        <f t="shared" si="24"/>
        <v>0</v>
      </c>
      <c r="BD25" s="56">
        <f t="shared" si="24"/>
        <v>0</v>
      </c>
      <c r="BE25" s="56">
        <f t="shared" si="24"/>
        <v>0</v>
      </c>
      <c r="BF25" s="56">
        <f t="shared" si="24"/>
        <v>0</v>
      </c>
      <c r="BG25" s="56">
        <f t="shared" si="24"/>
        <v>0</v>
      </c>
      <c r="BH25" s="56">
        <f t="shared" si="24"/>
        <v>0</v>
      </c>
      <c r="BI25" s="56">
        <f t="shared" si="24"/>
        <v>0</v>
      </c>
      <c r="BJ25" s="309">
        <f t="shared" si="24"/>
        <v>0</v>
      </c>
      <c r="BK25" s="55">
        <f t="shared" si="24"/>
        <v>0</v>
      </c>
      <c r="BL25" s="56">
        <f t="shared" si="24"/>
        <v>0</v>
      </c>
      <c r="BM25" s="56">
        <f t="shared" si="24"/>
        <v>0</v>
      </c>
      <c r="BN25" s="56">
        <f t="shared" si="24"/>
        <v>0</v>
      </c>
      <c r="BO25" s="56">
        <f t="shared" ref="BO25:CX25" si="25">COUNTIF(BO10:BO20,"=Not Met")</f>
        <v>0</v>
      </c>
      <c r="BP25" s="56">
        <f t="shared" si="25"/>
        <v>0</v>
      </c>
      <c r="BQ25" s="56">
        <f t="shared" si="25"/>
        <v>0</v>
      </c>
      <c r="BR25" s="56">
        <f t="shared" si="25"/>
        <v>0</v>
      </c>
      <c r="BS25" s="56">
        <f t="shared" si="25"/>
        <v>0</v>
      </c>
      <c r="BT25" s="309">
        <f t="shared" si="25"/>
        <v>0</v>
      </c>
      <c r="BU25" s="55">
        <f t="shared" si="25"/>
        <v>0</v>
      </c>
      <c r="BV25" s="56">
        <f t="shared" si="25"/>
        <v>0</v>
      </c>
      <c r="BW25" s="56">
        <f t="shared" si="25"/>
        <v>0</v>
      </c>
      <c r="BX25" s="56">
        <f t="shared" si="25"/>
        <v>0</v>
      </c>
      <c r="BY25" s="56">
        <f t="shared" si="25"/>
        <v>0</v>
      </c>
      <c r="BZ25" s="56">
        <f t="shared" si="25"/>
        <v>0</v>
      </c>
      <c r="CA25" s="56">
        <f t="shared" si="25"/>
        <v>0</v>
      </c>
      <c r="CB25" s="56">
        <f t="shared" si="25"/>
        <v>0</v>
      </c>
      <c r="CC25" s="56">
        <f t="shared" si="25"/>
        <v>0</v>
      </c>
      <c r="CD25" s="309">
        <f t="shared" si="25"/>
        <v>0</v>
      </c>
      <c r="CE25" s="55">
        <f t="shared" si="25"/>
        <v>0</v>
      </c>
      <c r="CF25" s="56">
        <f t="shared" si="25"/>
        <v>0</v>
      </c>
      <c r="CG25" s="56">
        <f t="shared" si="25"/>
        <v>0</v>
      </c>
      <c r="CH25" s="56">
        <f t="shared" si="25"/>
        <v>0</v>
      </c>
      <c r="CI25" s="56">
        <f t="shared" si="25"/>
        <v>0</v>
      </c>
      <c r="CJ25" s="56">
        <f t="shared" si="25"/>
        <v>0</v>
      </c>
      <c r="CK25" s="56">
        <f t="shared" si="25"/>
        <v>0</v>
      </c>
      <c r="CL25" s="56">
        <f t="shared" si="25"/>
        <v>0</v>
      </c>
      <c r="CM25" s="56">
        <f t="shared" si="25"/>
        <v>0</v>
      </c>
      <c r="CN25" s="309">
        <f t="shared" si="25"/>
        <v>0</v>
      </c>
      <c r="CO25" s="55">
        <f t="shared" si="25"/>
        <v>0</v>
      </c>
      <c r="CP25" s="56">
        <f t="shared" si="25"/>
        <v>0</v>
      </c>
      <c r="CQ25" s="56">
        <f t="shared" si="25"/>
        <v>0</v>
      </c>
      <c r="CR25" s="56">
        <f t="shared" si="25"/>
        <v>0</v>
      </c>
      <c r="CS25" s="56">
        <f t="shared" si="25"/>
        <v>0</v>
      </c>
      <c r="CT25" s="56">
        <f t="shared" si="25"/>
        <v>0</v>
      </c>
      <c r="CU25" s="56">
        <f t="shared" si="25"/>
        <v>0</v>
      </c>
      <c r="CV25" s="56">
        <f t="shared" si="25"/>
        <v>0</v>
      </c>
      <c r="CW25" s="56">
        <f t="shared" si="25"/>
        <v>0</v>
      </c>
      <c r="CX25" s="309">
        <f t="shared" si="25"/>
        <v>0</v>
      </c>
      <c r="CY25" s="51"/>
      <c r="CZ25" s="52"/>
      <c r="DA25" s="52"/>
      <c r="DB25" s="52"/>
      <c r="DC25" s="52"/>
    </row>
    <row r="26" spans="1:107" s="10" customFormat="1" ht="13.9" customHeight="1">
      <c r="A26" s="601"/>
      <c r="B26" s="48" t="s">
        <v>36</v>
      </c>
      <c r="C26" s="53">
        <f t="shared" ref="C26:L26" si="26">IF(SUM(C23,C25)=0,0,C25/SUM(C23,C25))</f>
        <v>0</v>
      </c>
      <c r="D26" s="54">
        <f t="shared" si="26"/>
        <v>0</v>
      </c>
      <c r="E26" s="54">
        <f t="shared" si="26"/>
        <v>0</v>
      </c>
      <c r="F26" s="54">
        <f t="shared" si="26"/>
        <v>0</v>
      </c>
      <c r="G26" s="54">
        <f t="shared" si="26"/>
        <v>0</v>
      </c>
      <c r="H26" s="54">
        <f t="shared" si="26"/>
        <v>0</v>
      </c>
      <c r="I26" s="54">
        <f t="shared" si="26"/>
        <v>0</v>
      </c>
      <c r="J26" s="54">
        <f t="shared" si="26"/>
        <v>0</v>
      </c>
      <c r="K26" s="54">
        <f t="shared" si="26"/>
        <v>0</v>
      </c>
      <c r="L26" s="308">
        <f t="shared" si="26"/>
        <v>0</v>
      </c>
      <c r="M26" s="53">
        <f t="shared" ref="M26:V26" si="27">IF(SUM(M23,M25)=0,0,M25/SUM(M23,M25))</f>
        <v>0</v>
      </c>
      <c r="N26" s="54">
        <f t="shared" si="27"/>
        <v>0</v>
      </c>
      <c r="O26" s="54">
        <f t="shared" si="27"/>
        <v>0</v>
      </c>
      <c r="P26" s="54">
        <f t="shared" si="27"/>
        <v>0</v>
      </c>
      <c r="Q26" s="54">
        <f t="shared" si="27"/>
        <v>0</v>
      </c>
      <c r="R26" s="54">
        <f t="shared" si="27"/>
        <v>0</v>
      </c>
      <c r="S26" s="54">
        <f t="shared" si="27"/>
        <v>0</v>
      </c>
      <c r="T26" s="54">
        <f t="shared" si="27"/>
        <v>0</v>
      </c>
      <c r="U26" s="54">
        <f t="shared" si="27"/>
        <v>0</v>
      </c>
      <c r="V26" s="308">
        <f t="shared" si="27"/>
        <v>0</v>
      </c>
      <c r="W26" s="53">
        <f t="shared" ref="W26:AF26" si="28">IF(SUM(W23,W25)=0,0,W25/SUM(W23,W25))</f>
        <v>0</v>
      </c>
      <c r="X26" s="54">
        <f t="shared" si="28"/>
        <v>0</v>
      </c>
      <c r="Y26" s="54">
        <f t="shared" si="28"/>
        <v>0</v>
      </c>
      <c r="Z26" s="54">
        <f t="shared" si="28"/>
        <v>0</v>
      </c>
      <c r="AA26" s="54">
        <f t="shared" si="28"/>
        <v>0</v>
      </c>
      <c r="AB26" s="54">
        <f t="shared" si="28"/>
        <v>0</v>
      </c>
      <c r="AC26" s="54">
        <f t="shared" si="28"/>
        <v>0</v>
      </c>
      <c r="AD26" s="54">
        <f t="shared" si="28"/>
        <v>0</v>
      </c>
      <c r="AE26" s="54">
        <f t="shared" si="28"/>
        <v>0</v>
      </c>
      <c r="AF26" s="308">
        <f t="shared" si="28"/>
        <v>0</v>
      </c>
      <c r="AG26" s="53">
        <f t="shared" ref="AG26:AP26" si="29">IF(SUM(AG23,AG25)=0,0,AG25/SUM(AG23,AG25))</f>
        <v>0</v>
      </c>
      <c r="AH26" s="54">
        <f t="shared" si="29"/>
        <v>0</v>
      </c>
      <c r="AI26" s="54">
        <f t="shared" si="29"/>
        <v>0</v>
      </c>
      <c r="AJ26" s="54">
        <f t="shared" si="29"/>
        <v>0</v>
      </c>
      <c r="AK26" s="54">
        <f t="shared" si="29"/>
        <v>0</v>
      </c>
      <c r="AL26" s="54">
        <f t="shared" si="29"/>
        <v>0</v>
      </c>
      <c r="AM26" s="54">
        <f t="shared" si="29"/>
        <v>0</v>
      </c>
      <c r="AN26" s="54">
        <f t="shared" si="29"/>
        <v>0</v>
      </c>
      <c r="AO26" s="54">
        <f t="shared" si="29"/>
        <v>0</v>
      </c>
      <c r="AP26" s="308">
        <f t="shared" si="29"/>
        <v>0</v>
      </c>
      <c r="AQ26" s="53">
        <f t="shared" ref="AQ26:AZ26" si="30">IF(SUM(AQ23,AQ25)=0,0,AQ25/SUM(AQ23,AQ25))</f>
        <v>0</v>
      </c>
      <c r="AR26" s="54">
        <f t="shared" si="30"/>
        <v>0</v>
      </c>
      <c r="AS26" s="54">
        <f t="shared" si="30"/>
        <v>0</v>
      </c>
      <c r="AT26" s="54">
        <f t="shared" si="30"/>
        <v>0</v>
      </c>
      <c r="AU26" s="54">
        <f t="shared" si="30"/>
        <v>0</v>
      </c>
      <c r="AV26" s="54">
        <f t="shared" si="30"/>
        <v>0</v>
      </c>
      <c r="AW26" s="54">
        <f t="shared" si="30"/>
        <v>0</v>
      </c>
      <c r="AX26" s="54">
        <f t="shared" si="30"/>
        <v>0</v>
      </c>
      <c r="AY26" s="54">
        <f t="shared" si="30"/>
        <v>0</v>
      </c>
      <c r="AZ26" s="308">
        <f t="shared" si="30"/>
        <v>0</v>
      </c>
      <c r="BA26" s="53">
        <f t="shared" ref="BA26:BJ26" si="31">IF(SUM(BA23,BA25)=0,0,BA25/SUM(BA23,BA25))</f>
        <v>0</v>
      </c>
      <c r="BB26" s="54">
        <f t="shared" si="31"/>
        <v>0</v>
      </c>
      <c r="BC26" s="54">
        <f t="shared" si="31"/>
        <v>0</v>
      </c>
      <c r="BD26" s="54">
        <f t="shared" si="31"/>
        <v>0</v>
      </c>
      <c r="BE26" s="54">
        <f t="shared" si="31"/>
        <v>0</v>
      </c>
      <c r="BF26" s="54">
        <f t="shared" si="31"/>
        <v>0</v>
      </c>
      <c r="BG26" s="54">
        <f t="shared" si="31"/>
        <v>0</v>
      </c>
      <c r="BH26" s="54">
        <f t="shared" si="31"/>
        <v>0</v>
      </c>
      <c r="BI26" s="54">
        <f t="shared" si="31"/>
        <v>0</v>
      </c>
      <c r="BJ26" s="308">
        <f t="shared" si="31"/>
        <v>0</v>
      </c>
      <c r="BK26" s="53">
        <f t="shared" ref="BK26:BT26" si="32">IF(SUM(BK23,BK25)=0,0,BK25/SUM(BK23,BK25))</f>
        <v>0</v>
      </c>
      <c r="BL26" s="54">
        <f t="shared" si="32"/>
        <v>0</v>
      </c>
      <c r="BM26" s="54">
        <f t="shared" si="32"/>
        <v>0</v>
      </c>
      <c r="BN26" s="54">
        <f t="shared" si="32"/>
        <v>0</v>
      </c>
      <c r="BO26" s="54">
        <f t="shared" si="32"/>
        <v>0</v>
      </c>
      <c r="BP26" s="54">
        <f t="shared" si="32"/>
        <v>0</v>
      </c>
      <c r="BQ26" s="54">
        <f t="shared" si="32"/>
        <v>0</v>
      </c>
      <c r="BR26" s="54">
        <f t="shared" si="32"/>
        <v>0</v>
      </c>
      <c r="BS26" s="54">
        <f t="shared" si="32"/>
        <v>0</v>
      </c>
      <c r="BT26" s="308">
        <f t="shared" si="32"/>
        <v>0</v>
      </c>
      <c r="BU26" s="53">
        <f t="shared" ref="BU26:CN26" si="33">IF(SUM(BU23,BU25)=0,0,BU25/SUM(BU23,BU25))</f>
        <v>0</v>
      </c>
      <c r="BV26" s="54">
        <f t="shared" si="33"/>
        <v>0</v>
      </c>
      <c r="BW26" s="54">
        <f t="shared" si="33"/>
        <v>0</v>
      </c>
      <c r="BX26" s="54">
        <f t="shared" si="33"/>
        <v>0</v>
      </c>
      <c r="BY26" s="54">
        <f t="shared" si="33"/>
        <v>0</v>
      </c>
      <c r="BZ26" s="54">
        <f t="shared" si="33"/>
        <v>0</v>
      </c>
      <c r="CA26" s="54">
        <f t="shared" si="33"/>
        <v>0</v>
      </c>
      <c r="CB26" s="54">
        <f t="shared" si="33"/>
        <v>0</v>
      </c>
      <c r="CC26" s="54">
        <f t="shared" si="33"/>
        <v>0</v>
      </c>
      <c r="CD26" s="308">
        <f t="shared" si="33"/>
        <v>0</v>
      </c>
      <c r="CE26" s="53">
        <f t="shared" si="33"/>
        <v>0</v>
      </c>
      <c r="CF26" s="54">
        <f t="shared" si="33"/>
        <v>0</v>
      </c>
      <c r="CG26" s="54">
        <f t="shared" si="33"/>
        <v>0</v>
      </c>
      <c r="CH26" s="54">
        <f t="shared" si="33"/>
        <v>0</v>
      </c>
      <c r="CI26" s="54">
        <f t="shared" si="33"/>
        <v>0</v>
      </c>
      <c r="CJ26" s="54">
        <f t="shared" si="33"/>
        <v>0</v>
      </c>
      <c r="CK26" s="54">
        <f t="shared" si="33"/>
        <v>0</v>
      </c>
      <c r="CL26" s="54">
        <f t="shared" si="33"/>
        <v>0</v>
      </c>
      <c r="CM26" s="54">
        <f t="shared" si="33"/>
        <v>0</v>
      </c>
      <c r="CN26" s="308">
        <f t="shared" si="33"/>
        <v>0</v>
      </c>
      <c r="CO26" s="53">
        <f t="shared" ref="CO26:CX26" si="34">IF(SUM(CO23,CO25)=0,0,CO25/SUM(CO23,CO25))</f>
        <v>0</v>
      </c>
      <c r="CP26" s="54">
        <f t="shared" si="34"/>
        <v>0</v>
      </c>
      <c r="CQ26" s="54">
        <f t="shared" si="34"/>
        <v>0</v>
      </c>
      <c r="CR26" s="54">
        <f t="shared" si="34"/>
        <v>0</v>
      </c>
      <c r="CS26" s="54">
        <f t="shared" si="34"/>
        <v>0</v>
      </c>
      <c r="CT26" s="54">
        <f t="shared" si="34"/>
        <v>0</v>
      </c>
      <c r="CU26" s="54">
        <f t="shared" si="34"/>
        <v>0</v>
      </c>
      <c r="CV26" s="54">
        <f t="shared" si="34"/>
        <v>0</v>
      </c>
      <c r="CW26" s="54">
        <f t="shared" si="34"/>
        <v>0</v>
      </c>
      <c r="CX26" s="308">
        <f t="shared" si="34"/>
        <v>0</v>
      </c>
      <c r="CY26" s="51"/>
      <c r="CZ26" s="52"/>
      <c r="DA26" s="52"/>
      <c r="DB26" s="52"/>
      <c r="DC26" s="52"/>
    </row>
    <row r="27" spans="1:107" s="10" customFormat="1" ht="13.9" customHeight="1" thickBot="1">
      <c r="A27" s="601"/>
      <c r="B27" s="48" t="s">
        <v>37</v>
      </c>
      <c r="C27" s="57">
        <f t="shared" ref="C27:L27" si="35">COUNTIF(C10:C20,"=N/A")</f>
        <v>0</v>
      </c>
      <c r="D27" s="58">
        <f t="shared" si="35"/>
        <v>0</v>
      </c>
      <c r="E27" s="58">
        <f t="shared" si="35"/>
        <v>0</v>
      </c>
      <c r="F27" s="58">
        <f t="shared" si="35"/>
        <v>0</v>
      </c>
      <c r="G27" s="58">
        <f t="shared" si="35"/>
        <v>0</v>
      </c>
      <c r="H27" s="58">
        <f t="shared" si="35"/>
        <v>0</v>
      </c>
      <c r="I27" s="58">
        <f t="shared" si="35"/>
        <v>0</v>
      </c>
      <c r="J27" s="58">
        <f t="shared" si="35"/>
        <v>0</v>
      </c>
      <c r="K27" s="58">
        <f t="shared" si="35"/>
        <v>0</v>
      </c>
      <c r="L27" s="612">
        <f t="shared" si="35"/>
        <v>0</v>
      </c>
      <c r="M27" s="57">
        <f t="shared" ref="M27:V27" si="36">COUNTIF(M10:M20,"=N/A")</f>
        <v>0</v>
      </c>
      <c r="N27" s="58">
        <f t="shared" si="36"/>
        <v>0</v>
      </c>
      <c r="O27" s="58">
        <f t="shared" si="36"/>
        <v>0</v>
      </c>
      <c r="P27" s="58">
        <f t="shared" si="36"/>
        <v>0</v>
      </c>
      <c r="Q27" s="58">
        <f t="shared" si="36"/>
        <v>0</v>
      </c>
      <c r="R27" s="58">
        <f t="shared" si="36"/>
        <v>0</v>
      </c>
      <c r="S27" s="58">
        <f t="shared" si="36"/>
        <v>0</v>
      </c>
      <c r="T27" s="58">
        <f t="shared" si="36"/>
        <v>0</v>
      </c>
      <c r="U27" s="58">
        <f t="shared" si="36"/>
        <v>0</v>
      </c>
      <c r="V27" s="612">
        <f t="shared" si="36"/>
        <v>0</v>
      </c>
      <c r="W27" s="57">
        <f t="shared" ref="W27:AF27" si="37">COUNTIF(W10:W20,"=N/A")</f>
        <v>0</v>
      </c>
      <c r="X27" s="58">
        <f t="shared" si="37"/>
        <v>0</v>
      </c>
      <c r="Y27" s="58">
        <f t="shared" si="37"/>
        <v>0</v>
      </c>
      <c r="Z27" s="58">
        <f t="shared" si="37"/>
        <v>0</v>
      </c>
      <c r="AA27" s="58">
        <f t="shared" si="37"/>
        <v>0</v>
      </c>
      <c r="AB27" s="58">
        <f t="shared" si="37"/>
        <v>0</v>
      </c>
      <c r="AC27" s="58">
        <f t="shared" si="37"/>
        <v>0</v>
      </c>
      <c r="AD27" s="58">
        <f t="shared" si="37"/>
        <v>0</v>
      </c>
      <c r="AE27" s="58">
        <f t="shared" si="37"/>
        <v>0</v>
      </c>
      <c r="AF27" s="612">
        <f t="shared" si="37"/>
        <v>0</v>
      </c>
      <c r="AG27" s="57">
        <f t="shared" ref="AG27:AP27" si="38">COUNTIF(AG10:AG20,"=N/A")</f>
        <v>0</v>
      </c>
      <c r="AH27" s="58">
        <f t="shared" si="38"/>
        <v>0</v>
      </c>
      <c r="AI27" s="58">
        <f t="shared" si="38"/>
        <v>0</v>
      </c>
      <c r="AJ27" s="58">
        <f t="shared" si="38"/>
        <v>0</v>
      </c>
      <c r="AK27" s="58">
        <f t="shared" si="38"/>
        <v>0</v>
      </c>
      <c r="AL27" s="58">
        <f t="shared" si="38"/>
        <v>0</v>
      </c>
      <c r="AM27" s="58">
        <f t="shared" si="38"/>
        <v>0</v>
      </c>
      <c r="AN27" s="58">
        <f t="shared" si="38"/>
        <v>0</v>
      </c>
      <c r="AO27" s="58">
        <f t="shared" si="38"/>
        <v>0</v>
      </c>
      <c r="AP27" s="612">
        <f t="shared" si="38"/>
        <v>0</v>
      </c>
      <c r="AQ27" s="57">
        <f t="shared" ref="AQ27:AZ27" si="39">COUNTIF(AQ10:AQ20,"=N/A")</f>
        <v>0</v>
      </c>
      <c r="AR27" s="58">
        <f t="shared" si="39"/>
        <v>0</v>
      </c>
      <c r="AS27" s="58">
        <f t="shared" si="39"/>
        <v>0</v>
      </c>
      <c r="AT27" s="58">
        <f t="shared" si="39"/>
        <v>0</v>
      </c>
      <c r="AU27" s="58">
        <f t="shared" si="39"/>
        <v>0</v>
      </c>
      <c r="AV27" s="58">
        <f t="shared" si="39"/>
        <v>0</v>
      </c>
      <c r="AW27" s="58">
        <f t="shared" si="39"/>
        <v>0</v>
      </c>
      <c r="AX27" s="58">
        <f t="shared" si="39"/>
        <v>0</v>
      </c>
      <c r="AY27" s="58">
        <f t="shared" si="39"/>
        <v>0</v>
      </c>
      <c r="AZ27" s="612">
        <f t="shared" si="39"/>
        <v>0</v>
      </c>
      <c r="BA27" s="57">
        <f t="shared" ref="BA27:BJ27" si="40">COUNTIF(BA10:BA20,"=N/A")</f>
        <v>0</v>
      </c>
      <c r="BB27" s="58">
        <f t="shared" si="40"/>
        <v>0</v>
      </c>
      <c r="BC27" s="58">
        <f t="shared" si="40"/>
        <v>0</v>
      </c>
      <c r="BD27" s="58">
        <f t="shared" si="40"/>
        <v>0</v>
      </c>
      <c r="BE27" s="58">
        <f t="shared" si="40"/>
        <v>0</v>
      </c>
      <c r="BF27" s="58">
        <f t="shared" si="40"/>
        <v>0</v>
      </c>
      <c r="BG27" s="58">
        <f t="shared" si="40"/>
        <v>0</v>
      </c>
      <c r="BH27" s="58">
        <f t="shared" si="40"/>
        <v>0</v>
      </c>
      <c r="BI27" s="58">
        <f t="shared" si="40"/>
        <v>0</v>
      </c>
      <c r="BJ27" s="612">
        <f t="shared" si="40"/>
        <v>0</v>
      </c>
      <c r="BK27" s="57">
        <f t="shared" ref="BK27:BT27" si="41">COUNTIF(BK10:BK20,"=N/A")</f>
        <v>0</v>
      </c>
      <c r="BL27" s="58">
        <f t="shared" si="41"/>
        <v>0</v>
      </c>
      <c r="BM27" s="58">
        <f t="shared" si="41"/>
        <v>0</v>
      </c>
      <c r="BN27" s="58">
        <f t="shared" si="41"/>
        <v>0</v>
      </c>
      <c r="BO27" s="58">
        <f t="shared" si="41"/>
        <v>0</v>
      </c>
      <c r="BP27" s="58">
        <f t="shared" si="41"/>
        <v>0</v>
      </c>
      <c r="BQ27" s="58">
        <f t="shared" si="41"/>
        <v>0</v>
      </c>
      <c r="BR27" s="58">
        <f t="shared" si="41"/>
        <v>0</v>
      </c>
      <c r="BS27" s="58">
        <f t="shared" si="41"/>
        <v>0</v>
      </c>
      <c r="BT27" s="612">
        <f t="shared" si="41"/>
        <v>0</v>
      </c>
      <c r="BU27" s="57">
        <f t="shared" ref="BU27:CN27" si="42">COUNTIF(BU10:BU20,"=N/A")</f>
        <v>0</v>
      </c>
      <c r="BV27" s="58">
        <f t="shared" si="42"/>
        <v>0</v>
      </c>
      <c r="BW27" s="58">
        <f t="shared" si="42"/>
        <v>0</v>
      </c>
      <c r="BX27" s="58">
        <f t="shared" si="42"/>
        <v>0</v>
      </c>
      <c r="BY27" s="58">
        <f t="shared" si="42"/>
        <v>0</v>
      </c>
      <c r="BZ27" s="58">
        <f t="shared" si="42"/>
        <v>0</v>
      </c>
      <c r="CA27" s="58">
        <f t="shared" si="42"/>
        <v>0</v>
      </c>
      <c r="CB27" s="58">
        <f t="shared" si="42"/>
        <v>0</v>
      </c>
      <c r="CC27" s="58">
        <f t="shared" si="42"/>
        <v>0</v>
      </c>
      <c r="CD27" s="612">
        <f t="shared" si="42"/>
        <v>0</v>
      </c>
      <c r="CE27" s="57">
        <f t="shared" si="42"/>
        <v>0</v>
      </c>
      <c r="CF27" s="58">
        <f t="shared" si="42"/>
        <v>0</v>
      </c>
      <c r="CG27" s="58">
        <f t="shared" si="42"/>
        <v>0</v>
      </c>
      <c r="CH27" s="58">
        <f t="shared" si="42"/>
        <v>0</v>
      </c>
      <c r="CI27" s="58">
        <f t="shared" si="42"/>
        <v>0</v>
      </c>
      <c r="CJ27" s="58">
        <f t="shared" si="42"/>
        <v>0</v>
      </c>
      <c r="CK27" s="58">
        <f t="shared" si="42"/>
        <v>0</v>
      </c>
      <c r="CL27" s="58">
        <f t="shared" si="42"/>
        <v>0</v>
      </c>
      <c r="CM27" s="58">
        <f t="shared" si="42"/>
        <v>0</v>
      </c>
      <c r="CN27" s="612">
        <f t="shared" si="42"/>
        <v>0</v>
      </c>
      <c r="CO27" s="57">
        <f t="shared" ref="CO27:CX27" si="43">COUNTIF(CO10:CO20,"=N/A")</f>
        <v>0</v>
      </c>
      <c r="CP27" s="58">
        <f t="shared" si="43"/>
        <v>0</v>
      </c>
      <c r="CQ27" s="58">
        <f t="shared" si="43"/>
        <v>0</v>
      </c>
      <c r="CR27" s="58">
        <f t="shared" si="43"/>
        <v>0</v>
      </c>
      <c r="CS27" s="58">
        <f t="shared" si="43"/>
        <v>0</v>
      </c>
      <c r="CT27" s="58">
        <f t="shared" si="43"/>
        <v>0</v>
      </c>
      <c r="CU27" s="58">
        <f t="shared" si="43"/>
        <v>0</v>
      </c>
      <c r="CV27" s="58">
        <f t="shared" si="43"/>
        <v>0</v>
      </c>
      <c r="CW27" s="58">
        <f t="shared" si="43"/>
        <v>0</v>
      </c>
      <c r="CX27" s="612">
        <f t="shared" si="43"/>
        <v>0</v>
      </c>
      <c r="CY27" s="59"/>
      <c r="CZ27" s="60"/>
      <c r="DA27" s="60"/>
      <c r="DB27" s="60"/>
      <c r="DC27" s="60"/>
    </row>
    <row r="28" spans="1:107" s="10" customFormat="1" ht="13.9" customHeight="1" thickBot="1">
      <c r="A28" s="813"/>
      <c r="B28" s="813"/>
      <c r="C28" s="813"/>
      <c r="D28" s="813"/>
      <c r="E28" s="813"/>
      <c r="F28" s="813"/>
      <c r="G28" s="813"/>
      <c r="H28" s="813"/>
      <c r="I28" s="813"/>
      <c r="J28" s="813"/>
      <c r="K28" s="813"/>
      <c r="L28" s="813"/>
      <c r="M28" s="674"/>
      <c r="N28" s="674"/>
      <c r="O28" s="674"/>
      <c r="P28" s="674"/>
      <c r="Q28" s="674"/>
      <c r="R28" s="674"/>
      <c r="S28" s="674"/>
      <c r="T28" s="674"/>
      <c r="U28" s="674"/>
      <c r="V28" s="674"/>
      <c r="W28" s="674"/>
      <c r="X28" s="674"/>
      <c r="Y28" s="674"/>
      <c r="Z28" s="674"/>
      <c r="AA28" s="674"/>
      <c r="AB28" s="674"/>
      <c r="AC28" s="674"/>
      <c r="AD28" s="674"/>
      <c r="AE28" s="674"/>
      <c r="AF28" s="674"/>
      <c r="AG28" s="674"/>
      <c r="AH28" s="674"/>
      <c r="AI28" s="674"/>
      <c r="AJ28" s="674"/>
      <c r="AK28" s="674"/>
      <c r="AL28" s="674"/>
      <c r="AM28" s="674"/>
      <c r="AN28" s="674"/>
      <c r="AO28" s="674"/>
      <c r="AP28" s="674"/>
      <c r="AQ28" s="674"/>
      <c r="AR28" s="674"/>
      <c r="AS28" s="674"/>
      <c r="AT28" s="674"/>
      <c r="AU28" s="674"/>
      <c r="AV28" s="674"/>
      <c r="AW28" s="674"/>
      <c r="AX28" s="674"/>
      <c r="AY28" s="674"/>
      <c r="AZ28" s="674"/>
      <c r="BA28" s="674"/>
      <c r="BB28" s="674"/>
      <c r="BC28" s="674"/>
      <c r="BD28" s="674"/>
      <c r="BE28" s="674"/>
      <c r="BF28" s="674"/>
      <c r="BG28" s="674"/>
      <c r="BH28" s="674"/>
      <c r="BI28" s="674"/>
      <c r="BJ28" s="674"/>
      <c r="BK28" s="674"/>
      <c r="BL28" s="674"/>
      <c r="BM28" s="674"/>
      <c r="BN28" s="674"/>
      <c r="BO28" s="674"/>
      <c r="BP28" s="674"/>
      <c r="BQ28" s="674"/>
      <c r="BR28" s="674"/>
      <c r="BS28" s="674"/>
      <c r="BT28" s="674"/>
      <c r="BU28" s="674"/>
      <c r="BV28" s="674"/>
      <c r="BW28" s="674"/>
      <c r="BX28" s="674"/>
      <c r="BY28" s="674"/>
      <c r="BZ28" s="674"/>
      <c r="CA28" s="674"/>
      <c r="CB28" s="674"/>
      <c r="CC28" s="674"/>
      <c r="CD28" s="674"/>
      <c r="CE28" s="674"/>
      <c r="CF28" s="674"/>
      <c r="CG28" s="674"/>
      <c r="CH28" s="674"/>
      <c r="CI28" s="674"/>
      <c r="CJ28" s="674"/>
      <c r="CK28" s="674"/>
      <c r="CL28" s="674"/>
      <c r="CM28" s="674"/>
      <c r="CN28" s="674"/>
      <c r="CO28" s="674"/>
      <c r="CP28" s="674"/>
      <c r="CQ28" s="674"/>
      <c r="CR28" s="674"/>
      <c r="CS28" s="674"/>
      <c r="CT28" s="674"/>
      <c r="CU28" s="674"/>
      <c r="CV28" s="674"/>
      <c r="CW28" s="674"/>
      <c r="CX28" s="674"/>
      <c r="CY28" s="3"/>
      <c r="CZ28" s="3"/>
      <c r="DA28" s="3"/>
      <c r="DB28" s="3"/>
      <c r="DC28" s="3"/>
    </row>
    <row r="29" spans="1:107" ht="18">
      <c r="C29" s="838" t="s">
        <v>682</v>
      </c>
      <c r="D29" s="839"/>
      <c r="E29" s="839"/>
      <c r="F29" s="839"/>
      <c r="G29" s="839"/>
      <c r="H29" s="839"/>
      <c r="I29" s="839"/>
      <c r="J29" s="839"/>
      <c r="K29" s="839"/>
      <c r="L29" s="840"/>
      <c r="M29" s="838" t="s">
        <v>682</v>
      </c>
      <c r="N29" s="839"/>
      <c r="O29" s="839"/>
      <c r="P29" s="839"/>
      <c r="Q29" s="839"/>
      <c r="R29" s="839"/>
      <c r="S29" s="839"/>
      <c r="T29" s="839"/>
      <c r="U29" s="839"/>
      <c r="V29" s="840"/>
      <c r="W29" s="838" t="s">
        <v>682</v>
      </c>
      <c r="X29" s="839"/>
      <c r="Y29" s="839"/>
      <c r="Z29" s="839"/>
      <c r="AA29" s="839"/>
      <c r="AB29" s="839"/>
      <c r="AC29" s="839"/>
      <c r="AD29" s="839"/>
      <c r="AE29" s="839"/>
      <c r="AF29" s="840"/>
      <c r="AG29" s="838" t="s">
        <v>682</v>
      </c>
      <c r="AH29" s="839"/>
      <c r="AI29" s="839"/>
      <c r="AJ29" s="839"/>
      <c r="AK29" s="839"/>
      <c r="AL29" s="839"/>
      <c r="AM29" s="839"/>
      <c r="AN29" s="839"/>
      <c r="AO29" s="839"/>
      <c r="AP29" s="840"/>
      <c r="AQ29" s="838" t="s">
        <v>682</v>
      </c>
      <c r="AR29" s="839"/>
      <c r="AS29" s="839"/>
      <c r="AT29" s="839"/>
      <c r="AU29" s="839"/>
      <c r="AV29" s="839"/>
      <c r="AW29" s="839"/>
      <c r="AX29" s="839"/>
      <c r="AY29" s="839"/>
      <c r="AZ29" s="840"/>
      <c r="BA29" s="838" t="s">
        <v>682</v>
      </c>
      <c r="BB29" s="839"/>
      <c r="BC29" s="839"/>
      <c r="BD29" s="839"/>
      <c r="BE29" s="839"/>
      <c r="BF29" s="839"/>
      <c r="BG29" s="839"/>
      <c r="BH29" s="839"/>
      <c r="BI29" s="839"/>
      <c r="BJ29" s="840"/>
      <c r="BK29" s="838" t="s">
        <v>682</v>
      </c>
      <c r="BL29" s="839"/>
      <c r="BM29" s="839"/>
      <c r="BN29" s="839"/>
      <c r="BO29" s="839"/>
      <c r="BP29" s="839"/>
      <c r="BQ29" s="839"/>
      <c r="BR29" s="839"/>
      <c r="BS29" s="839"/>
      <c r="BT29" s="840"/>
      <c r="BU29" s="838" t="s">
        <v>682</v>
      </c>
      <c r="BV29" s="839"/>
      <c r="BW29" s="839"/>
      <c r="BX29" s="839"/>
      <c r="BY29" s="839"/>
      <c r="BZ29" s="839"/>
      <c r="CA29" s="839"/>
      <c r="CB29" s="839"/>
      <c r="CC29" s="839"/>
      <c r="CD29" s="840"/>
      <c r="CE29" s="838" t="s">
        <v>682</v>
      </c>
      <c r="CF29" s="839"/>
      <c r="CG29" s="839"/>
      <c r="CH29" s="839"/>
      <c r="CI29" s="839"/>
      <c r="CJ29" s="839"/>
      <c r="CK29" s="839"/>
      <c r="CL29" s="839"/>
      <c r="CM29" s="839"/>
      <c r="CN29" s="840"/>
      <c r="CO29" s="838" t="s">
        <v>682</v>
      </c>
      <c r="CP29" s="839"/>
      <c r="CQ29" s="839"/>
      <c r="CR29" s="839"/>
      <c r="CS29" s="839"/>
      <c r="CT29" s="839"/>
      <c r="CU29" s="839"/>
      <c r="CV29" s="839"/>
      <c r="CW29" s="839"/>
      <c r="CX29" s="840"/>
    </row>
    <row r="30" spans="1:107" ht="32.1" customHeight="1">
      <c r="C30" s="868"/>
      <c r="D30" s="869"/>
      <c r="E30" s="869"/>
      <c r="F30" s="869"/>
      <c r="G30" s="869"/>
      <c r="H30" s="869"/>
      <c r="I30" s="869"/>
      <c r="J30" s="869"/>
      <c r="K30" s="869"/>
      <c r="L30" s="870"/>
      <c r="M30" s="868"/>
      <c r="N30" s="869"/>
      <c r="O30" s="869"/>
      <c r="P30" s="869"/>
      <c r="Q30" s="869"/>
      <c r="R30" s="869"/>
      <c r="S30" s="869"/>
      <c r="T30" s="869"/>
      <c r="U30" s="869"/>
      <c r="V30" s="870"/>
      <c r="W30" s="868"/>
      <c r="X30" s="869"/>
      <c r="Y30" s="869"/>
      <c r="Z30" s="869"/>
      <c r="AA30" s="869"/>
      <c r="AB30" s="869"/>
      <c r="AC30" s="869"/>
      <c r="AD30" s="869"/>
      <c r="AE30" s="869"/>
      <c r="AF30" s="870"/>
      <c r="AG30" s="868"/>
      <c r="AH30" s="869"/>
      <c r="AI30" s="869"/>
      <c r="AJ30" s="869"/>
      <c r="AK30" s="869"/>
      <c r="AL30" s="869"/>
      <c r="AM30" s="869"/>
      <c r="AN30" s="869"/>
      <c r="AO30" s="869"/>
      <c r="AP30" s="870"/>
      <c r="AQ30" s="868"/>
      <c r="AR30" s="869"/>
      <c r="AS30" s="869"/>
      <c r="AT30" s="869"/>
      <c r="AU30" s="869"/>
      <c r="AV30" s="869"/>
      <c r="AW30" s="869"/>
      <c r="AX30" s="869"/>
      <c r="AY30" s="869"/>
      <c r="AZ30" s="870"/>
      <c r="BA30" s="868"/>
      <c r="BB30" s="869"/>
      <c r="BC30" s="869"/>
      <c r="BD30" s="869"/>
      <c r="BE30" s="869"/>
      <c r="BF30" s="869"/>
      <c r="BG30" s="869"/>
      <c r="BH30" s="869"/>
      <c r="BI30" s="869"/>
      <c r="BJ30" s="870"/>
      <c r="BK30" s="868"/>
      <c r="BL30" s="869"/>
      <c r="BM30" s="869"/>
      <c r="BN30" s="869"/>
      <c r="BO30" s="869"/>
      <c r="BP30" s="869"/>
      <c r="BQ30" s="869"/>
      <c r="BR30" s="869"/>
      <c r="BS30" s="869"/>
      <c r="BT30" s="870"/>
      <c r="BU30" s="868"/>
      <c r="BV30" s="869"/>
      <c r="BW30" s="869"/>
      <c r="BX30" s="869"/>
      <c r="BY30" s="869"/>
      <c r="BZ30" s="869"/>
      <c r="CA30" s="869"/>
      <c r="CB30" s="869"/>
      <c r="CC30" s="869"/>
      <c r="CD30" s="870"/>
      <c r="CE30" s="868"/>
      <c r="CF30" s="869"/>
      <c r="CG30" s="869"/>
      <c r="CH30" s="869"/>
      <c r="CI30" s="869"/>
      <c r="CJ30" s="869"/>
      <c r="CK30" s="869"/>
      <c r="CL30" s="869"/>
      <c r="CM30" s="869"/>
      <c r="CN30" s="870"/>
      <c r="CO30" s="868"/>
      <c r="CP30" s="869"/>
      <c r="CQ30" s="869"/>
      <c r="CR30" s="869"/>
      <c r="CS30" s="869"/>
      <c r="CT30" s="869"/>
      <c r="CU30" s="869"/>
      <c r="CV30" s="869"/>
      <c r="CW30" s="869"/>
      <c r="CX30" s="870"/>
    </row>
    <row r="31" spans="1:107" ht="32.1" customHeight="1">
      <c r="C31" s="832"/>
      <c r="D31" s="833"/>
      <c r="E31" s="833"/>
      <c r="F31" s="833"/>
      <c r="G31" s="833"/>
      <c r="H31" s="833"/>
      <c r="I31" s="833"/>
      <c r="J31" s="833"/>
      <c r="K31" s="833"/>
      <c r="L31" s="834"/>
      <c r="M31" s="832"/>
      <c r="N31" s="833"/>
      <c r="O31" s="833"/>
      <c r="P31" s="833"/>
      <c r="Q31" s="833"/>
      <c r="R31" s="833"/>
      <c r="S31" s="833"/>
      <c r="T31" s="833"/>
      <c r="U31" s="833"/>
      <c r="V31" s="834"/>
      <c r="W31" s="832"/>
      <c r="X31" s="833"/>
      <c r="Y31" s="833"/>
      <c r="Z31" s="833"/>
      <c r="AA31" s="833"/>
      <c r="AB31" s="833"/>
      <c r="AC31" s="833"/>
      <c r="AD31" s="833"/>
      <c r="AE31" s="833"/>
      <c r="AF31" s="834"/>
      <c r="AG31" s="832"/>
      <c r="AH31" s="833"/>
      <c r="AI31" s="833"/>
      <c r="AJ31" s="833"/>
      <c r="AK31" s="833"/>
      <c r="AL31" s="833"/>
      <c r="AM31" s="833"/>
      <c r="AN31" s="833"/>
      <c r="AO31" s="833"/>
      <c r="AP31" s="834"/>
      <c r="AQ31" s="832"/>
      <c r="AR31" s="833"/>
      <c r="AS31" s="833"/>
      <c r="AT31" s="833"/>
      <c r="AU31" s="833"/>
      <c r="AV31" s="833"/>
      <c r="AW31" s="833"/>
      <c r="AX31" s="833"/>
      <c r="AY31" s="833"/>
      <c r="AZ31" s="834"/>
      <c r="BA31" s="832"/>
      <c r="BB31" s="833"/>
      <c r="BC31" s="833"/>
      <c r="BD31" s="833"/>
      <c r="BE31" s="833"/>
      <c r="BF31" s="833"/>
      <c r="BG31" s="833"/>
      <c r="BH31" s="833"/>
      <c r="BI31" s="833"/>
      <c r="BJ31" s="834"/>
      <c r="BK31" s="832"/>
      <c r="BL31" s="833"/>
      <c r="BM31" s="833"/>
      <c r="BN31" s="833"/>
      <c r="BO31" s="833"/>
      <c r="BP31" s="833"/>
      <c r="BQ31" s="833"/>
      <c r="BR31" s="833"/>
      <c r="BS31" s="833"/>
      <c r="BT31" s="834"/>
      <c r="BU31" s="832"/>
      <c r="BV31" s="833"/>
      <c r="BW31" s="833"/>
      <c r="BX31" s="833"/>
      <c r="BY31" s="833"/>
      <c r="BZ31" s="833"/>
      <c r="CA31" s="833"/>
      <c r="CB31" s="833"/>
      <c r="CC31" s="833"/>
      <c r="CD31" s="834"/>
      <c r="CE31" s="832"/>
      <c r="CF31" s="833"/>
      <c r="CG31" s="833"/>
      <c r="CH31" s="833"/>
      <c r="CI31" s="833"/>
      <c r="CJ31" s="833"/>
      <c r="CK31" s="833"/>
      <c r="CL31" s="833"/>
      <c r="CM31" s="833"/>
      <c r="CN31" s="834"/>
      <c r="CO31" s="832"/>
      <c r="CP31" s="833"/>
      <c r="CQ31" s="833"/>
      <c r="CR31" s="833"/>
      <c r="CS31" s="833"/>
      <c r="CT31" s="833"/>
      <c r="CU31" s="833"/>
      <c r="CV31" s="833"/>
      <c r="CW31" s="833"/>
      <c r="CX31" s="834"/>
    </row>
    <row r="32" spans="1:107" ht="32.1" customHeight="1">
      <c r="C32" s="832"/>
      <c r="D32" s="833"/>
      <c r="E32" s="833"/>
      <c r="F32" s="833"/>
      <c r="G32" s="833"/>
      <c r="H32" s="833"/>
      <c r="I32" s="833"/>
      <c r="J32" s="833"/>
      <c r="K32" s="833"/>
      <c r="L32" s="834"/>
      <c r="M32" s="832"/>
      <c r="N32" s="833"/>
      <c r="O32" s="833"/>
      <c r="P32" s="833"/>
      <c r="Q32" s="833"/>
      <c r="R32" s="833"/>
      <c r="S32" s="833"/>
      <c r="T32" s="833"/>
      <c r="U32" s="833"/>
      <c r="V32" s="834"/>
      <c r="W32" s="832"/>
      <c r="X32" s="833"/>
      <c r="Y32" s="833"/>
      <c r="Z32" s="833"/>
      <c r="AA32" s="833"/>
      <c r="AB32" s="833"/>
      <c r="AC32" s="833"/>
      <c r="AD32" s="833"/>
      <c r="AE32" s="833"/>
      <c r="AF32" s="834"/>
      <c r="AG32" s="832"/>
      <c r="AH32" s="833"/>
      <c r="AI32" s="833"/>
      <c r="AJ32" s="833"/>
      <c r="AK32" s="833"/>
      <c r="AL32" s="833"/>
      <c r="AM32" s="833"/>
      <c r="AN32" s="833"/>
      <c r="AO32" s="833"/>
      <c r="AP32" s="834"/>
      <c r="AQ32" s="832"/>
      <c r="AR32" s="833"/>
      <c r="AS32" s="833"/>
      <c r="AT32" s="833"/>
      <c r="AU32" s="833"/>
      <c r="AV32" s="833"/>
      <c r="AW32" s="833"/>
      <c r="AX32" s="833"/>
      <c r="AY32" s="833"/>
      <c r="AZ32" s="834"/>
      <c r="BA32" s="832"/>
      <c r="BB32" s="833"/>
      <c r="BC32" s="833"/>
      <c r="BD32" s="833"/>
      <c r="BE32" s="833"/>
      <c r="BF32" s="833"/>
      <c r="BG32" s="833"/>
      <c r="BH32" s="833"/>
      <c r="BI32" s="833"/>
      <c r="BJ32" s="834"/>
      <c r="BK32" s="832"/>
      <c r="BL32" s="833"/>
      <c r="BM32" s="833"/>
      <c r="BN32" s="833"/>
      <c r="BO32" s="833"/>
      <c r="BP32" s="833"/>
      <c r="BQ32" s="833"/>
      <c r="BR32" s="833"/>
      <c r="BS32" s="833"/>
      <c r="BT32" s="834"/>
      <c r="BU32" s="832"/>
      <c r="BV32" s="833"/>
      <c r="BW32" s="833"/>
      <c r="BX32" s="833"/>
      <c r="BY32" s="833"/>
      <c r="BZ32" s="833"/>
      <c r="CA32" s="833"/>
      <c r="CB32" s="833"/>
      <c r="CC32" s="833"/>
      <c r="CD32" s="834"/>
      <c r="CE32" s="832"/>
      <c r="CF32" s="833"/>
      <c r="CG32" s="833"/>
      <c r="CH32" s="833"/>
      <c r="CI32" s="833"/>
      <c r="CJ32" s="833"/>
      <c r="CK32" s="833"/>
      <c r="CL32" s="833"/>
      <c r="CM32" s="833"/>
      <c r="CN32" s="834"/>
      <c r="CO32" s="832"/>
      <c r="CP32" s="833"/>
      <c r="CQ32" s="833"/>
      <c r="CR32" s="833"/>
      <c r="CS32" s="833"/>
      <c r="CT32" s="833"/>
      <c r="CU32" s="833"/>
      <c r="CV32" s="833"/>
      <c r="CW32" s="833"/>
      <c r="CX32" s="834"/>
    </row>
    <row r="33" spans="3:102" ht="32.1" customHeight="1">
      <c r="C33" s="832"/>
      <c r="D33" s="833"/>
      <c r="E33" s="833"/>
      <c r="F33" s="833"/>
      <c r="G33" s="833"/>
      <c r="H33" s="833"/>
      <c r="I33" s="833"/>
      <c r="J33" s="833"/>
      <c r="K33" s="833"/>
      <c r="L33" s="834"/>
      <c r="M33" s="832"/>
      <c r="N33" s="833"/>
      <c r="O33" s="833"/>
      <c r="P33" s="833"/>
      <c r="Q33" s="833"/>
      <c r="R33" s="833"/>
      <c r="S33" s="833"/>
      <c r="T33" s="833"/>
      <c r="U33" s="833"/>
      <c r="V33" s="834"/>
      <c r="W33" s="832"/>
      <c r="X33" s="833"/>
      <c r="Y33" s="833"/>
      <c r="Z33" s="833"/>
      <c r="AA33" s="833"/>
      <c r="AB33" s="833"/>
      <c r="AC33" s="833"/>
      <c r="AD33" s="833"/>
      <c r="AE33" s="833"/>
      <c r="AF33" s="834"/>
      <c r="AG33" s="832"/>
      <c r="AH33" s="833"/>
      <c r="AI33" s="833"/>
      <c r="AJ33" s="833"/>
      <c r="AK33" s="833"/>
      <c r="AL33" s="833"/>
      <c r="AM33" s="833"/>
      <c r="AN33" s="833"/>
      <c r="AO33" s="833"/>
      <c r="AP33" s="834"/>
      <c r="AQ33" s="832"/>
      <c r="AR33" s="833"/>
      <c r="AS33" s="833"/>
      <c r="AT33" s="833"/>
      <c r="AU33" s="833"/>
      <c r="AV33" s="833"/>
      <c r="AW33" s="833"/>
      <c r="AX33" s="833"/>
      <c r="AY33" s="833"/>
      <c r="AZ33" s="834"/>
      <c r="BA33" s="832"/>
      <c r="BB33" s="833"/>
      <c r="BC33" s="833"/>
      <c r="BD33" s="833"/>
      <c r="BE33" s="833"/>
      <c r="BF33" s="833"/>
      <c r="BG33" s="833"/>
      <c r="BH33" s="833"/>
      <c r="BI33" s="833"/>
      <c r="BJ33" s="834"/>
      <c r="BK33" s="832"/>
      <c r="BL33" s="833"/>
      <c r="BM33" s="833"/>
      <c r="BN33" s="833"/>
      <c r="BO33" s="833"/>
      <c r="BP33" s="833"/>
      <c r="BQ33" s="833"/>
      <c r="BR33" s="833"/>
      <c r="BS33" s="833"/>
      <c r="BT33" s="834"/>
      <c r="BU33" s="832"/>
      <c r="BV33" s="833"/>
      <c r="BW33" s="833"/>
      <c r="BX33" s="833"/>
      <c r="BY33" s="833"/>
      <c r="BZ33" s="833"/>
      <c r="CA33" s="833"/>
      <c r="CB33" s="833"/>
      <c r="CC33" s="833"/>
      <c r="CD33" s="834"/>
      <c r="CE33" s="832"/>
      <c r="CF33" s="833"/>
      <c r="CG33" s="833"/>
      <c r="CH33" s="833"/>
      <c r="CI33" s="833"/>
      <c r="CJ33" s="833"/>
      <c r="CK33" s="833"/>
      <c r="CL33" s="833"/>
      <c r="CM33" s="833"/>
      <c r="CN33" s="834"/>
      <c r="CO33" s="832"/>
      <c r="CP33" s="833"/>
      <c r="CQ33" s="833"/>
      <c r="CR33" s="833"/>
      <c r="CS33" s="833"/>
      <c r="CT33" s="833"/>
      <c r="CU33" s="833"/>
      <c r="CV33" s="833"/>
      <c r="CW33" s="833"/>
      <c r="CX33" s="834"/>
    </row>
    <row r="34" spans="3:102" ht="32.1" customHeight="1">
      <c r="C34" s="832"/>
      <c r="D34" s="833"/>
      <c r="E34" s="833"/>
      <c r="F34" s="833"/>
      <c r="G34" s="833"/>
      <c r="H34" s="833"/>
      <c r="I34" s="833"/>
      <c r="J34" s="833"/>
      <c r="K34" s="833"/>
      <c r="L34" s="834"/>
      <c r="M34" s="832"/>
      <c r="N34" s="833"/>
      <c r="O34" s="833"/>
      <c r="P34" s="833"/>
      <c r="Q34" s="833"/>
      <c r="R34" s="833"/>
      <c r="S34" s="833"/>
      <c r="T34" s="833"/>
      <c r="U34" s="833"/>
      <c r="V34" s="834"/>
      <c r="W34" s="832"/>
      <c r="X34" s="833"/>
      <c r="Y34" s="833"/>
      <c r="Z34" s="833"/>
      <c r="AA34" s="833"/>
      <c r="AB34" s="833"/>
      <c r="AC34" s="833"/>
      <c r="AD34" s="833"/>
      <c r="AE34" s="833"/>
      <c r="AF34" s="834"/>
      <c r="AG34" s="832"/>
      <c r="AH34" s="833"/>
      <c r="AI34" s="833"/>
      <c r="AJ34" s="833"/>
      <c r="AK34" s="833"/>
      <c r="AL34" s="833"/>
      <c r="AM34" s="833"/>
      <c r="AN34" s="833"/>
      <c r="AO34" s="833"/>
      <c r="AP34" s="834"/>
      <c r="AQ34" s="832"/>
      <c r="AR34" s="833"/>
      <c r="AS34" s="833"/>
      <c r="AT34" s="833"/>
      <c r="AU34" s="833"/>
      <c r="AV34" s="833"/>
      <c r="AW34" s="833"/>
      <c r="AX34" s="833"/>
      <c r="AY34" s="833"/>
      <c r="AZ34" s="834"/>
      <c r="BA34" s="832"/>
      <c r="BB34" s="833"/>
      <c r="BC34" s="833"/>
      <c r="BD34" s="833"/>
      <c r="BE34" s="833"/>
      <c r="BF34" s="833"/>
      <c r="BG34" s="833"/>
      <c r="BH34" s="833"/>
      <c r="BI34" s="833"/>
      <c r="BJ34" s="834"/>
      <c r="BK34" s="832"/>
      <c r="BL34" s="833"/>
      <c r="BM34" s="833"/>
      <c r="BN34" s="833"/>
      <c r="BO34" s="833"/>
      <c r="BP34" s="833"/>
      <c r="BQ34" s="833"/>
      <c r="BR34" s="833"/>
      <c r="BS34" s="833"/>
      <c r="BT34" s="834"/>
      <c r="BU34" s="832"/>
      <c r="BV34" s="833"/>
      <c r="BW34" s="833"/>
      <c r="BX34" s="833"/>
      <c r="BY34" s="833"/>
      <c r="BZ34" s="833"/>
      <c r="CA34" s="833"/>
      <c r="CB34" s="833"/>
      <c r="CC34" s="833"/>
      <c r="CD34" s="834"/>
      <c r="CE34" s="832"/>
      <c r="CF34" s="833"/>
      <c r="CG34" s="833"/>
      <c r="CH34" s="833"/>
      <c r="CI34" s="833"/>
      <c r="CJ34" s="833"/>
      <c r="CK34" s="833"/>
      <c r="CL34" s="833"/>
      <c r="CM34" s="833"/>
      <c r="CN34" s="834"/>
      <c r="CO34" s="832"/>
      <c r="CP34" s="833"/>
      <c r="CQ34" s="833"/>
      <c r="CR34" s="833"/>
      <c r="CS34" s="833"/>
      <c r="CT34" s="833"/>
      <c r="CU34" s="833"/>
      <c r="CV34" s="833"/>
      <c r="CW34" s="833"/>
      <c r="CX34" s="834"/>
    </row>
    <row r="35" spans="3:102" ht="32.1" customHeight="1">
      <c r="C35" s="832"/>
      <c r="D35" s="833"/>
      <c r="E35" s="833"/>
      <c r="F35" s="833"/>
      <c r="G35" s="833"/>
      <c r="H35" s="833"/>
      <c r="I35" s="833"/>
      <c r="J35" s="833"/>
      <c r="K35" s="833"/>
      <c r="L35" s="834"/>
      <c r="M35" s="832"/>
      <c r="N35" s="833"/>
      <c r="O35" s="833"/>
      <c r="P35" s="833"/>
      <c r="Q35" s="833"/>
      <c r="R35" s="833"/>
      <c r="S35" s="833"/>
      <c r="T35" s="833"/>
      <c r="U35" s="833"/>
      <c r="V35" s="834"/>
      <c r="W35" s="832"/>
      <c r="X35" s="833"/>
      <c r="Y35" s="833"/>
      <c r="Z35" s="833"/>
      <c r="AA35" s="833"/>
      <c r="AB35" s="833"/>
      <c r="AC35" s="833"/>
      <c r="AD35" s="833"/>
      <c r="AE35" s="833"/>
      <c r="AF35" s="834"/>
      <c r="AG35" s="832"/>
      <c r="AH35" s="833"/>
      <c r="AI35" s="833"/>
      <c r="AJ35" s="833"/>
      <c r="AK35" s="833"/>
      <c r="AL35" s="833"/>
      <c r="AM35" s="833"/>
      <c r="AN35" s="833"/>
      <c r="AO35" s="833"/>
      <c r="AP35" s="834"/>
      <c r="AQ35" s="832"/>
      <c r="AR35" s="833"/>
      <c r="AS35" s="833"/>
      <c r="AT35" s="833"/>
      <c r="AU35" s="833"/>
      <c r="AV35" s="833"/>
      <c r="AW35" s="833"/>
      <c r="AX35" s="833"/>
      <c r="AY35" s="833"/>
      <c r="AZ35" s="834"/>
      <c r="BA35" s="832"/>
      <c r="BB35" s="833"/>
      <c r="BC35" s="833"/>
      <c r="BD35" s="833"/>
      <c r="BE35" s="833"/>
      <c r="BF35" s="833"/>
      <c r="BG35" s="833"/>
      <c r="BH35" s="833"/>
      <c r="BI35" s="833"/>
      <c r="BJ35" s="834"/>
      <c r="BK35" s="832"/>
      <c r="BL35" s="833"/>
      <c r="BM35" s="833"/>
      <c r="BN35" s="833"/>
      <c r="BO35" s="833"/>
      <c r="BP35" s="833"/>
      <c r="BQ35" s="833"/>
      <c r="BR35" s="833"/>
      <c r="BS35" s="833"/>
      <c r="BT35" s="834"/>
      <c r="BU35" s="832"/>
      <c r="BV35" s="833"/>
      <c r="BW35" s="833"/>
      <c r="BX35" s="833"/>
      <c r="BY35" s="833"/>
      <c r="BZ35" s="833"/>
      <c r="CA35" s="833"/>
      <c r="CB35" s="833"/>
      <c r="CC35" s="833"/>
      <c r="CD35" s="834"/>
      <c r="CE35" s="832"/>
      <c r="CF35" s="833"/>
      <c r="CG35" s="833"/>
      <c r="CH35" s="833"/>
      <c r="CI35" s="833"/>
      <c r="CJ35" s="833"/>
      <c r="CK35" s="833"/>
      <c r="CL35" s="833"/>
      <c r="CM35" s="833"/>
      <c r="CN35" s="834"/>
      <c r="CO35" s="832"/>
      <c r="CP35" s="833"/>
      <c r="CQ35" s="833"/>
      <c r="CR35" s="833"/>
      <c r="CS35" s="833"/>
      <c r="CT35" s="833"/>
      <c r="CU35" s="833"/>
      <c r="CV35" s="833"/>
      <c r="CW35" s="833"/>
      <c r="CX35" s="834"/>
    </row>
    <row r="36" spans="3:102" ht="32.1" customHeight="1">
      <c r="C36" s="832"/>
      <c r="D36" s="833"/>
      <c r="E36" s="833"/>
      <c r="F36" s="833"/>
      <c r="G36" s="833"/>
      <c r="H36" s="833"/>
      <c r="I36" s="833"/>
      <c r="J36" s="833"/>
      <c r="K36" s="833"/>
      <c r="L36" s="834"/>
      <c r="M36" s="832"/>
      <c r="N36" s="833"/>
      <c r="O36" s="833"/>
      <c r="P36" s="833"/>
      <c r="Q36" s="833"/>
      <c r="R36" s="833"/>
      <c r="S36" s="833"/>
      <c r="T36" s="833"/>
      <c r="U36" s="833"/>
      <c r="V36" s="834"/>
      <c r="W36" s="832"/>
      <c r="X36" s="833"/>
      <c r="Y36" s="833"/>
      <c r="Z36" s="833"/>
      <c r="AA36" s="833"/>
      <c r="AB36" s="833"/>
      <c r="AC36" s="833"/>
      <c r="AD36" s="833"/>
      <c r="AE36" s="833"/>
      <c r="AF36" s="834"/>
      <c r="AG36" s="832"/>
      <c r="AH36" s="833"/>
      <c r="AI36" s="833"/>
      <c r="AJ36" s="833"/>
      <c r="AK36" s="833"/>
      <c r="AL36" s="833"/>
      <c r="AM36" s="833"/>
      <c r="AN36" s="833"/>
      <c r="AO36" s="833"/>
      <c r="AP36" s="834"/>
      <c r="AQ36" s="832"/>
      <c r="AR36" s="833"/>
      <c r="AS36" s="833"/>
      <c r="AT36" s="833"/>
      <c r="AU36" s="833"/>
      <c r="AV36" s="833"/>
      <c r="AW36" s="833"/>
      <c r="AX36" s="833"/>
      <c r="AY36" s="833"/>
      <c r="AZ36" s="834"/>
      <c r="BA36" s="832"/>
      <c r="BB36" s="833"/>
      <c r="BC36" s="833"/>
      <c r="BD36" s="833"/>
      <c r="BE36" s="833"/>
      <c r="BF36" s="833"/>
      <c r="BG36" s="833"/>
      <c r="BH36" s="833"/>
      <c r="BI36" s="833"/>
      <c r="BJ36" s="834"/>
      <c r="BK36" s="832"/>
      <c r="BL36" s="833"/>
      <c r="BM36" s="833"/>
      <c r="BN36" s="833"/>
      <c r="BO36" s="833"/>
      <c r="BP36" s="833"/>
      <c r="BQ36" s="833"/>
      <c r="BR36" s="833"/>
      <c r="BS36" s="833"/>
      <c r="BT36" s="834"/>
      <c r="BU36" s="832"/>
      <c r="BV36" s="833"/>
      <c r="BW36" s="833"/>
      <c r="BX36" s="833"/>
      <c r="BY36" s="833"/>
      <c r="BZ36" s="833"/>
      <c r="CA36" s="833"/>
      <c r="CB36" s="833"/>
      <c r="CC36" s="833"/>
      <c r="CD36" s="834"/>
      <c r="CE36" s="832"/>
      <c r="CF36" s="833"/>
      <c r="CG36" s="833"/>
      <c r="CH36" s="833"/>
      <c r="CI36" s="833"/>
      <c r="CJ36" s="833"/>
      <c r="CK36" s="833"/>
      <c r="CL36" s="833"/>
      <c r="CM36" s="833"/>
      <c r="CN36" s="834"/>
      <c r="CO36" s="832"/>
      <c r="CP36" s="833"/>
      <c r="CQ36" s="833"/>
      <c r="CR36" s="833"/>
      <c r="CS36" s="833"/>
      <c r="CT36" s="833"/>
      <c r="CU36" s="833"/>
      <c r="CV36" s="833"/>
      <c r="CW36" s="833"/>
      <c r="CX36" s="834"/>
    </row>
    <row r="37" spans="3:102" ht="32.1" customHeight="1">
      <c r="C37" s="832"/>
      <c r="D37" s="833"/>
      <c r="E37" s="833"/>
      <c r="F37" s="833"/>
      <c r="G37" s="833"/>
      <c r="H37" s="833"/>
      <c r="I37" s="833"/>
      <c r="J37" s="833"/>
      <c r="K37" s="833"/>
      <c r="L37" s="834"/>
      <c r="M37" s="832"/>
      <c r="N37" s="833"/>
      <c r="O37" s="833"/>
      <c r="P37" s="833"/>
      <c r="Q37" s="833"/>
      <c r="R37" s="833"/>
      <c r="S37" s="833"/>
      <c r="T37" s="833"/>
      <c r="U37" s="833"/>
      <c r="V37" s="834"/>
      <c r="W37" s="832"/>
      <c r="X37" s="833"/>
      <c r="Y37" s="833"/>
      <c r="Z37" s="833"/>
      <c r="AA37" s="833"/>
      <c r="AB37" s="833"/>
      <c r="AC37" s="833"/>
      <c r="AD37" s="833"/>
      <c r="AE37" s="833"/>
      <c r="AF37" s="834"/>
      <c r="AG37" s="832"/>
      <c r="AH37" s="833"/>
      <c r="AI37" s="833"/>
      <c r="AJ37" s="833"/>
      <c r="AK37" s="833"/>
      <c r="AL37" s="833"/>
      <c r="AM37" s="833"/>
      <c r="AN37" s="833"/>
      <c r="AO37" s="833"/>
      <c r="AP37" s="834"/>
      <c r="AQ37" s="832"/>
      <c r="AR37" s="833"/>
      <c r="AS37" s="833"/>
      <c r="AT37" s="833"/>
      <c r="AU37" s="833"/>
      <c r="AV37" s="833"/>
      <c r="AW37" s="833"/>
      <c r="AX37" s="833"/>
      <c r="AY37" s="833"/>
      <c r="AZ37" s="834"/>
      <c r="BA37" s="832"/>
      <c r="BB37" s="833"/>
      <c r="BC37" s="833"/>
      <c r="BD37" s="833"/>
      <c r="BE37" s="833"/>
      <c r="BF37" s="833"/>
      <c r="BG37" s="833"/>
      <c r="BH37" s="833"/>
      <c r="BI37" s="833"/>
      <c r="BJ37" s="834"/>
      <c r="BK37" s="832"/>
      <c r="BL37" s="833"/>
      <c r="BM37" s="833"/>
      <c r="BN37" s="833"/>
      <c r="BO37" s="833"/>
      <c r="BP37" s="833"/>
      <c r="BQ37" s="833"/>
      <c r="BR37" s="833"/>
      <c r="BS37" s="833"/>
      <c r="BT37" s="834"/>
      <c r="BU37" s="832"/>
      <c r="BV37" s="833"/>
      <c r="BW37" s="833"/>
      <c r="BX37" s="833"/>
      <c r="BY37" s="833"/>
      <c r="BZ37" s="833"/>
      <c r="CA37" s="833"/>
      <c r="CB37" s="833"/>
      <c r="CC37" s="833"/>
      <c r="CD37" s="834"/>
      <c r="CE37" s="832"/>
      <c r="CF37" s="833"/>
      <c r="CG37" s="833"/>
      <c r="CH37" s="833"/>
      <c r="CI37" s="833"/>
      <c r="CJ37" s="833"/>
      <c r="CK37" s="833"/>
      <c r="CL37" s="833"/>
      <c r="CM37" s="833"/>
      <c r="CN37" s="834"/>
      <c r="CO37" s="832"/>
      <c r="CP37" s="833"/>
      <c r="CQ37" s="833"/>
      <c r="CR37" s="833"/>
      <c r="CS37" s="833"/>
      <c r="CT37" s="833"/>
      <c r="CU37" s="833"/>
      <c r="CV37" s="833"/>
      <c r="CW37" s="833"/>
      <c r="CX37" s="834"/>
    </row>
    <row r="38" spans="3:102" ht="32.1" customHeight="1" thickBot="1">
      <c r="C38" s="835"/>
      <c r="D38" s="836"/>
      <c r="E38" s="836"/>
      <c r="F38" s="836"/>
      <c r="G38" s="836"/>
      <c r="H38" s="836"/>
      <c r="I38" s="836"/>
      <c r="J38" s="836"/>
      <c r="K38" s="836"/>
      <c r="L38" s="837"/>
      <c r="M38" s="835"/>
      <c r="N38" s="836"/>
      <c r="O38" s="836"/>
      <c r="P38" s="836"/>
      <c r="Q38" s="836"/>
      <c r="R38" s="836"/>
      <c r="S38" s="836"/>
      <c r="T38" s="836"/>
      <c r="U38" s="836"/>
      <c r="V38" s="837"/>
      <c r="W38" s="835"/>
      <c r="X38" s="836"/>
      <c r="Y38" s="836"/>
      <c r="Z38" s="836"/>
      <c r="AA38" s="836"/>
      <c r="AB38" s="836"/>
      <c r="AC38" s="836"/>
      <c r="AD38" s="836"/>
      <c r="AE38" s="836"/>
      <c r="AF38" s="837"/>
      <c r="AG38" s="835"/>
      <c r="AH38" s="836"/>
      <c r="AI38" s="836"/>
      <c r="AJ38" s="836"/>
      <c r="AK38" s="836"/>
      <c r="AL38" s="836"/>
      <c r="AM38" s="836"/>
      <c r="AN38" s="836"/>
      <c r="AO38" s="836"/>
      <c r="AP38" s="837"/>
      <c r="AQ38" s="835"/>
      <c r="AR38" s="836"/>
      <c r="AS38" s="836"/>
      <c r="AT38" s="836"/>
      <c r="AU38" s="836"/>
      <c r="AV38" s="836"/>
      <c r="AW38" s="836"/>
      <c r="AX38" s="836"/>
      <c r="AY38" s="836"/>
      <c r="AZ38" s="837"/>
      <c r="BA38" s="835"/>
      <c r="BB38" s="836"/>
      <c r="BC38" s="836"/>
      <c r="BD38" s="836"/>
      <c r="BE38" s="836"/>
      <c r="BF38" s="836"/>
      <c r="BG38" s="836"/>
      <c r="BH38" s="836"/>
      <c r="BI38" s="836"/>
      <c r="BJ38" s="837"/>
      <c r="BK38" s="835"/>
      <c r="BL38" s="836"/>
      <c r="BM38" s="836"/>
      <c r="BN38" s="836"/>
      <c r="BO38" s="836"/>
      <c r="BP38" s="836"/>
      <c r="BQ38" s="836"/>
      <c r="BR38" s="836"/>
      <c r="BS38" s="836"/>
      <c r="BT38" s="837"/>
      <c r="BU38" s="835"/>
      <c r="BV38" s="836"/>
      <c r="BW38" s="836"/>
      <c r="BX38" s="836"/>
      <c r="BY38" s="836"/>
      <c r="BZ38" s="836"/>
      <c r="CA38" s="836"/>
      <c r="CB38" s="836"/>
      <c r="CC38" s="836"/>
      <c r="CD38" s="837"/>
      <c r="CE38" s="835"/>
      <c r="CF38" s="836"/>
      <c r="CG38" s="836"/>
      <c r="CH38" s="836"/>
      <c r="CI38" s="836"/>
      <c r="CJ38" s="836"/>
      <c r="CK38" s="836"/>
      <c r="CL38" s="836"/>
      <c r="CM38" s="836"/>
      <c r="CN38" s="837"/>
      <c r="CO38" s="835"/>
      <c r="CP38" s="836"/>
      <c r="CQ38" s="836"/>
      <c r="CR38" s="836"/>
      <c r="CS38" s="836"/>
      <c r="CT38" s="836"/>
      <c r="CU38" s="836"/>
      <c r="CV38" s="836"/>
      <c r="CW38" s="836"/>
      <c r="CX38" s="837"/>
    </row>
  </sheetData>
  <sheetProtection sheet="1" objects="1" scenarios="1"/>
  <dataConsolidate/>
  <customSheetViews>
    <customSheetView guid="{801CCF84-17C4-4B0D-9367-AFC96EC2FF57}" showPageBreaks="1" printArea="1" hiddenRows="1">
      <selection activeCell="C5" sqref="C5:L5"/>
      <rowBreaks count="1" manualBreakCount="1">
        <brk id="28" max="16383" man="1"/>
      </rowBreaks>
      <pageMargins left="0.2" right="0.2" top="0.3" bottom="0.25" header="0.25" footer="0"/>
      <printOptions horizontalCentered="1"/>
      <pageSetup paperSize="5" scale="75" orientation="landscape" r:id="rId1"/>
      <headerFooter alignWithMargins="0">
        <oddFooter>&amp;LJUVENILE JUSTICE SUBSTANCE ABUSE MENTAL HEALTH PARTNERSHIP (JJSAMHP) PROGRAM MONITORING&amp;R&amp;8&amp;K000000&amp;P</oddFooter>
      </headerFooter>
    </customSheetView>
  </customSheetViews>
  <mergeCells count="81">
    <mergeCell ref="CO29:CX29"/>
    <mergeCell ref="CO30:CX38"/>
    <mergeCell ref="BK29:BT29"/>
    <mergeCell ref="BK30:BT38"/>
    <mergeCell ref="BU29:CD29"/>
    <mergeCell ref="BU30:CD38"/>
    <mergeCell ref="CE29:CN29"/>
    <mergeCell ref="CE30:CN38"/>
    <mergeCell ref="AG29:AP29"/>
    <mergeCell ref="AG30:AP38"/>
    <mergeCell ref="AQ29:AZ29"/>
    <mergeCell ref="AQ30:AZ38"/>
    <mergeCell ref="BA29:BJ29"/>
    <mergeCell ref="BA30:BJ38"/>
    <mergeCell ref="C29:L29"/>
    <mergeCell ref="C30:L38"/>
    <mergeCell ref="M29:V29"/>
    <mergeCell ref="M30:V38"/>
    <mergeCell ref="W29:AF29"/>
    <mergeCell ref="W30:AF38"/>
    <mergeCell ref="A28:L28"/>
    <mergeCell ref="C2:L2"/>
    <mergeCell ref="C4:L4"/>
    <mergeCell ref="C5:L5"/>
    <mergeCell ref="C6:L6"/>
    <mergeCell ref="C7:L7"/>
    <mergeCell ref="C8:L8"/>
    <mergeCell ref="M8:V8"/>
    <mergeCell ref="W2:AF2"/>
    <mergeCell ref="W4:AF4"/>
    <mergeCell ref="W5:AF5"/>
    <mergeCell ref="W6:AF6"/>
    <mergeCell ref="W7:AF7"/>
    <mergeCell ref="W8:AF8"/>
    <mergeCell ref="M2:V2"/>
    <mergeCell ref="M4:V4"/>
    <mergeCell ref="M5:V5"/>
    <mergeCell ref="M6:V6"/>
    <mergeCell ref="M7:V7"/>
    <mergeCell ref="BU8:CD8"/>
    <mergeCell ref="BU2:CD2"/>
    <mergeCell ref="AG8:AP8"/>
    <mergeCell ref="AQ2:AZ2"/>
    <mergeCell ref="AQ4:AZ4"/>
    <mergeCell ref="AQ5:AZ5"/>
    <mergeCell ref="AQ6:AZ6"/>
    <mergeCell ref="AQ7:AZ7"/>
    <mergeCell ref="AQ8:AZ8"/>
    <mergeCell ref="AG2:AP2"/>
    <mergeCell ref="AG4:AP4"/>
    <mergeCell ref="AG5:AP5"/>
    <mergeCell ref="AG6:AP6"/>
    <mergeCell ref="AG7:AP7"/>
    <mergeCell ref="BA8:BJ8"/>
    <mergeCell ref="BK2:BT2"/>
    <mergeCell ref="BK4:BT4"/>
    <mergeCell ref="BK5:BT5"/>
    <mergeCell ref="BK6:BT6"/>
    <mergeCell ref="BK7:BT7"/>
    <mergeCell ref="BK8:BT8"/>
    <mergeCell ref="BA2:BJ2"/>
    <mergeCell ref="BA4:BJ4"/>
    <mergeCell ref="BA5:BJ5"/>
    <mergeCell ref="BA6:BJ6"/>
    <mergeCell ref="BA7:BJ7"/>
    <mergeCell ref="CE8:CN8"/>
    <mergeCell ref="CO8:CX8"/>
    <mergeCell ref="CE2:CN2"/>
    <mergeCell ref="CO2:CX2"/>
    <mergeCell ref="CE4:CN4"/>
    <mergeCell ref="CO4:CX4"/>
    <mergeCell ref="CE5:CN5"/>
    <mergeCell ref="CO5:CX5"/>
    <mergeCell ref="BU4:CD4"/>
    <mergeCell ref="BU5:CD5"/>
    <mergeCell ref="CE6:CN6"/>
    <mergeCell ref="CO6:CX6"/>
    <mergeCell ref="CE7:CN7"/>
    <mergeCell ref="CO7:CX7"/>
    <mergeCell ref="BU6:CD6"/>
    <mergeCell ref="BU7:CD7"/>
  </mergeCells>
  <conditionalFormatting sqref="C10:L15">
    <cfRule type="cellIs" dxfId="2705" priority="418" stopIfTrue="1" operator="equal">
      <formula>"Not Met"</formula>
    </cfRule>
    <cfRule type="cellIs" dxfId="2704" priority="419" stopIfTrue="1" operator="equal">
      <formula>"N/A"</formula>
    </cfRule>
  </conditionalFormatting>
  <conditionalFormatting sqref="C11:L11">
    <cfRule type="expression" dxfId="2703" priority="417" stopIfTrue="1">
      <formula>AND(C$10&lt;&gt;"",C11="")</formula>
    </cfRule>
  </conditionalFormatting>
  <conditionalFormatting sqref="C12:L12">
    <cfRule type="cellIs" dxfId="2702" priority="415" stopIfTrue="1" operator="equal">
      <formula>"Not Met"</formula>
    </cfRule>
    <cfRule type="cellIs" dxfId="2701" priority="416" stopIfTrue="1" operator="equal">
      <formula>"N/A"</formula>
    </cfRule>
  </conditionalFormatting>
  <conditionalFormatting sqref="C12:L12">
    <cfRule type="expression" dxfId="2700" priority="414" stopIfTrue="1">
      <formula>AND(C$10&lt;&gt;"",C12="")</formula>
    </cfRule>
  </conditionalFormatting>
  <conditionalFormatting sqref="C13:L15">
    <cfRule type="expression" dxfId="2699" priority="411" stopIfTrue="1">
      <formula>AND(C$10&lt;&gt;"",C13="")</formula>
    </cfRule>
  </conditionalFormatting>
  <conditionalFormatting sqref="C10:L15 C39:CX1048576">
    <cfRule type="cellIs" dxfId="2698" priority="409" operator="equal">
      <formula>"NO"</formula>
    </cfRule>
    <cfRule type="cellIs" dxfId="2697" priority="410" operator="equal">
      <formula>"MET"</formula>
    </cfRule>
  </conditionalFormatting>
  <conditionalFormatting sqref="C1:L1 C7:L9 C21:L28 C5:L5">
    <cfRule type="cellIs" dxfId="2696" priority="403" operator="equal">
      <formula>"NO"</formula>
    </cfRule>
    <cfRule type="cellIs" dxfId="2695" priority="404" operator="equal">
      <formula>"MET"</formula>
    </cfRule>
  </conditionalFormatting>
  <conditionalFormatting sqref="C10:L15">
    <cfRule type="expression" dxfId="2694" priority="401">
      <formula>AND(C$10&lt;&gt;"",C10="")</formula>
    </cfRule>
  </conditionalFormatting>
  <conditionalFormatting sqref="C6">
    <cfRule type="cellIs" dxfId="2693" priority="399" operator="equal">
      <formula>"NO"</formula>
    </cfRule>
    <cfRule type="cellIs" dxfId="2692" priority="400" operator="equal">
      <formula>"MET"</formula>
    </cfRule>
  </conditionalFormatting>
  <conditionalFormatting sqref="C10:L11">
    <cfRule type="cellIs" dxfId="2691" priority="397" stopIfTrue="1" operator="equal">
      <formula>"Not Met"</formula>
    </cfRule>
    <cfRule type="cellIs" dxfId="2690" priority="398" stopIfTrue="1" operator="equal">
      <formula>"N/A"</formula>
    </cfRule>
  </conditionalFormatting>
  <conditionalFormatting sqref="C10:L11">
    <cfRule type="expression" dxfId="2689" priority="396" stopIfTrue="1">
      <formula>AND(C$10&lt;&gt;"",C10="")</formula>
    </cfRule>
  </conditionalFormatting>
  <conditionalFormatting sqref="C10:L10">
    <cfRule type="cellIs" dxfId="2688" priority="394" stopIfTrue="1" operator="equal">
      <formula>"Not Met"</formula>
    </cfRule>
    <cfRule type="cellIs" dxfId="2687" priority="395" stopIfTrue="1" operator="equal">
      <formula>"N/A"</formula>
    </cfRule>
  </conditionalFormatting>
  <conditionalFormatting sqref="C10:L10">
    <cfRule type="expression" dxfId="2686" priority="393" stopIfTrue="1">
      <formula>AND(C$10&lt;&gt;"",C10="")</formula>
    </cfRule>
  </conditionalFormatting>
  <conditionalFormatting sqref="C11:L11">
    <cfRule type="cellIs" dxfId="2685" priority="391" stopIfTrue="1" operator="equal">
      <formula>"Not Met"</formula>
    </cfRule>
    <cfRule type="cellIs" dxfId="2684" priority="392" stopIfTrue="1" operator="equal">
      <formula>"N/A"</formula>
    </cfRule>
  </conditionalFormatting>
  <conditionalFormatting sqref="C11:L11">
    <cfRule type="expression" dxfId="2683" priority="390" stopIfTrue="1">
      <formula>AND(C$10&lt;&gt;"",C11="")</formula>
    </cfRule>
  </conditionalFormatting>
  <conditionalFormatting sqref="C18:L20">
    <cfRule type="cellIs" dxfId="2682" priority="375" stopIfTrue="1" operator="equal">
      <formula>"Not Met"</formula>
    </cfRule>
    <cfRule type="cellIs" dxfId="2681" priority="376" stopIfTrue="1" operator="equal">
      <formula>"N/A"</formula>
    </cfRule>
  </conditionalFormatting>
  <conditionalFormatting sqref="D16:L17">
    <cfRule type="cellIs" dxfId="2680" priority="373" stopIfTrue="1" operator="equal">
      <formula>"Not Met"</formula>
    </cfRule>
    <cfRule type="cellIs" dxfId="2679" priority="374" stopIfTrue="1" operator="equal">
      <formula>"N/A"</formula>
    </cfRule>
  </conditionalFormatting>
  <conditionalFormatting sqref="C18:L20 D16:L17">
    <cfRule type="cellIs" dxfId="2678" priority="371" stopIfTrue="1" operator="equal">
      <formula>"Not Met"</formula>
    </cfRule>
    <cfRule type="cellIs" dxfId="2677" priority="372" stopIfTrue="1" operator="equal">
      <formula>"N/A"</formula>
    </cfRule>
  </conditionalFormatting>
  <conditionalFormatting sqref="C18:L20 D16:L17">
    <cfRule type="cellIs" dxfId="2676" priority="369" operator="equal">
      <formula>"NO"</formula>
    </cfRule>
    <cfRule type="cellIs" dxfId="2675" priority="370" operator="equal">
      <formula>"MET"</formula>
    </cfRule>
  </conditionalFormatting>
  <conditionalFormatting sqref="C16:C17">
    <cfRule type="cellIs" dxfId="2674" priority="367" stopIfTrue="1" operator="equal">
      <formula>"Not Met"</formula>
    </cfRule>
    <cfRule type="cellIs" dxfId="2673" priority="368" stopIfTrue="1" operator="equal">
      <formula>"N/A"</formula>
    </cfRule>
  </conditionalFormatting>
  <conditionalFormatting sqref="C16:C17">
    <cfRule type="cellIs" dxfId="2672" priority="365" operator="equal">
      <formula>"NO"</formula>
    </cfRule>
    <cfRule type="cellIs" dxfId="2671" priority="366" operator="equal">
      <formula>"MET"</formula>
    </cfRule>
  </conditionalFormatting>
  <conditionalFormatting sqref="M10:V15">
    <cfRule type="cellIs" dxfId="2670" priority="363" stopIfTrue="1" operator="equal">
      <formula>"Not Met"</formula>
    </cfRule>
    <cfRule type="cellIs" dxfId="2669" priority="364" stopIfTrue="1" operator="equal">
      <formula>"N/A"</formula>
    </cfRule>
  </conditionalFormatting>
  <conditionalFormatting sqref="M11:V11">
    <cfRule type="expression" dxfId="2668" priority="362" stopIfTrue="1">
      <formula>AND(M$10&lt;&gt;"",M11="")</formula>
    </cfRule>
  </conditionalFormatting>
  <conditionalFormatting sqref="M12:V12">
    <cfRule type="cellIs" dxfId="2667" priority="360" stopIfTrue="1" operator="equal">
      <formula>"Not Met"</formula>
    </cfRule>
    <cfRule type="cellIs" dxfId="2666" priority="361" stopIfTrue="1" operator="equal">
      <formula>"N/A"</formula>
    </cfRule>
  </conditionalFormatting>
  <conditionalFormatting sqref="M12:V12">
    <cfRule type="expression" dxfId="2665" priority="359" stopIfTrue="1">
      <formula>AND(M$10&lt;&gt;"",M12="")</formula>
    </cfRule>
  </conditionalFormatting>
  <conditionalFormatting sqref="M13:V15">
    <cfRule type="expression" dxfId="2664" priority="358" stopIfTrue="1">
      <formula>AND(M$10&lt;&gt;"",M13="")</formula>
    </cfRule>
  </conditionalFormatting>
  <conditionalFormatting sqref="M10:V15">
    <cfRule type="cellIs" dxfId="2663" priority="356" operator="equal">
      <formula>"NO"</formula>
    </cfRule>
    <cfRule type="cellIs" dxfId="2662" priority="357" operator="equal">
      <formula>"MET"</formula>
    </cfRule>
  </conditionalFormatting>
  <conditionalFormatting sqref="M1:V1 M7:V9 M21:V28 M5:V5">
    <cfRule type="cellIs" dxfId="2661" priority="354" operator="equal">
      <formula>"NO"</formula>
    </cfRule>
    <cfRule type="cellIs" dxfId="2660" priority="355" operator="equal">
      <formula>"MET"</formula>
    </cfRule>
  </conditionalFormatting>
  <conditionalFormatting sqref="M10:V15">
    <cfRule type="expression" dxfId="2659" priority="352">
      <formula>AND(M$10&lt;&gt;"",M10="")</formula>
    </cfRule>
  </conditionalFormatting>
  <conditionalFormatting sqref="M6">
    <cfRule type="cellIs" dxfId="2658" priority="350" operator="equal">
      <formula>"NO"</formula>
    </cfRule>
    <cfRule type="cellIs" dxfId="2657" priority="351" operator="equal">
      <formula>"MET"</formula>
    </cfRule>
  </conditionalFormatting>
  <conditionalFormatting sqref="M10:V11">
    <cfRule type="cellIs" dxfId="2656" priority="348" stopIfTrue="1" operator="equal">
      <formula>"Not Met"</formula>
    </cfRule>
    <cfRule type="cellIs" dxfId="2655" priority="349" stopIfTrue="1" operator="equal">
      <formula>"N/A"</formula>
    </cfRule>
  </conditionalFormatting>
  <conditionalFormatting sqref="M10:V11">
    <cfRule type="expression" dxfId="2654" priority="347" stopIfTrue="1">
      <formula>AND(M$10&lt;&gt;"",M10="")</formula>
    </cfRule>
  </conditionalFormatting>
  <conditionalFormatting sqref="M10:V10">
    <cfRule type="cellIs" dxfId="2653" priority="345" stopIfTrue="1" operator="equal">
      <formula>"Not Met"</formula>
    </cfRule>
    <cfRule type="cellIs" dxfId="2652" priority="346" stopIfTrue="1" operator="equal">
      <formula>"N/A"</formula>
    </cfRule>
  </conditionalFormatting>
  <conditionalFormatting sqref="M10:V10">
    <cfRule type="expression" dxfId="2651" priority="344" stopIfTrue="1">
      <formula>AND(M$10&lt;&gt;"",M10="")</formula>
    </cfRule>
  </conditionalFormatting>
  <conditionalFormatting sqref="M11:V11">
    <cfRule type="cellIs" dxfId="2650" priority="342" stopIfTrue="1" operator="equal">
      <formula>"Not Met"</formula>
    </cfRule>
    <cfRule type="cellIs" dxfId="2649" priority="343" stopIfTrue="1" operator="equal">
      <formula>"N/A"</formula>
    </cfRule>
  </conditionalFormatting>
  <conditionalFormatting sqref="M11:V11">
    <cfRule type="expression" dxfId="2648" priority="341" stopIfTrue="1">
      <formula>AND(M$10&lt;&gt;"",M11="")</formula>
    </cfRule>
  </conditionalFormatting>
  <conditionalFormatting sqref="M18:V20">
    <cfRule type="cellIs" dxfId="2647" priority="339" stopIfTrue="1" operator="equal">
      <formula>"Not Met"</formula>
    </cfRule>
    <cfRule type="cellIs" dxfId="2646" priority="340" stopIfTrue="1" operator="equal">
      <formula>"N/A"</formula>
    </cfRule>
  </conditionalFormatting>
  <conditionalFormatting sqref="N16:V17">
    <cfRule type="cellIs" dxfId="2645" priority="337" stopIfTrue="1" operator="equal">
      <formula>"Not Met"</formula>
    </cfRule>
    <cfRule type="cellIs" dxfId="2644" priority="338" stopIfTrue="1" operator="equal">
      <formula>"N/A"</formula>
    </cfRule>
  </conditionalFormatting>
  <conditionalFormatting sqref="M18:V20 N16:V17">
    <cfRule type="cellIs" dxfId="2643" priority="335" stopIfTrue="1" operator="equal">
      <formula>"Not Met"</formula>
    </cfRule>
    <cfRule type="cellIs" dxfId="2642" priority="336" stopIfTrue="1" operator="equal">
      <formula>"N/A"</formula>
    </cfRule>
  </conditionalFormatting>
  <conditionalFormatting sqref="M18:V20 N16:V17">
    <cfRule type="cellIs" dxfId="2641" priority="333" operator="equal">
      <formula>"NO"</formula>
    </cfRule>
    <cfRule type="cellIs" dxfId="2640" priority="334" operator="equal">
      <formula>"MET"</formula>
    </cfRule>
  </conditionalFormatting>
  <conditionalFormatting sqref="M16:M17">
    <cfRule type="cellIs" dxfId="2639" priority="331" stopIfTrue="1" operator="equal">
      <formula>"Not Met"</formula>
    </cfRule>
    <cfRule type="cellIs" dxfId="2638" priority="332" stopIfTrue="1" operator="equal">
      <formula>"N/A"</formula>
    </cfRule>
  </conditionalFormatting>
  <conditionalFormatting sqref="M16:M17">
    <cfRule type="cellIs" dxfId="2637" priority="329" operator="equal">
      <formula>"NO"</formula>
    </cfRule>
    <cfRule type="cellIs" dxfId="2636" priority="330" operator="equal">
      <formula>"MET"</formula>
    </cfRule>
  </conditionalFormatting>
  <conditionalFormatting sqref="W10:AF15">
    <cfRule type="cellIs" dxfId="2635" priority="327" stopIfTrue="1" operator="equal">
      <formula>"Not Met"</formula>
    </cfRule>
    <cfRule type="cellIs" dxfId="2634" priority="328" stopIfTrue="1" operator="equal">
      <formula>"N/A"</formula>
    </cfRule>
  </conditionalFormatting>
  <conditionalFormatting sqref="W11:AF11">
    <cfRule type="expression" dxfId="2633" priority="326" stopIfTrue="1">
      <formula>AND(W$10&lt;&gt;"",W11="")</formula>
    </cfRule>
  </conditionalFormatting>
  <conditionalFormatting sqref="W12:AF12">
    <cfRule type="cellIs" dxfId="2632" priority="324" stopIfTrue="1" operator="equal">
      <formula>"Not Met"</formula>
    </cfRule>
    <cfRule type="cellIs" dxfId="2631" priority="325" stopIfTrue="1" operator="equal">
      <formula>"N/A"</formula>
    </cfRule>
  </conditionalFormatting>
  <conditionalFormatting sqref="W12:AF12">
    <cfRule type="expression" dxfId="2630" priority="323" stopIfTrue="1">
      <formula>AND(W$10&lt;&gt;"",W12="")</formula>
    </cfRule>
  </conditionalFormatting>
  <conditionalFormatting sqref="W13:AF15">
    <cfRule type="expression" dxfId="2629" priority="322" stopIfTrue="1">
      <formula>AND(W$10&lt;&gt;"",W13="")</formula>
    </cfRule>
  </conditionalFormatting>
  <conditionalFormatting sqref="W10:AF15">
    <cfRule type="cellIs" dxfId="2628" priority="320" operator="equal">
      <formula>"NO"</formula>
    </cfRule>
    <cfRule type="cellIs" dxfId="2627" priority="321" operator="equal">
      <formula>"MET"</formula>
    </cfRule>
  </conditionalFormatting>
  <conditionalFormatting sqref="W1:AF1 W7:AF9 W21:AF28 W5:AF5">
    <cfRule type="cellIs" dxfId="2626" priority="318" operator="equal">
      <formula>"NO"</formula>
    </cfRule>
    <cfRule type="cellIs" dxfId="2625" priority="319" operator="equal">
      <formula>"MET"</formula>
    </cfRule>
  </conditionalFormatting>
  <conditionalFormatting sqref="W10:AF15">
    <cfRule type="expression" dxfId="2624" priority="316">
      <formula>AND(W$10&lt;&gt;"",W10="")</formula>
    </cfRule>
  </conditionalFormatting>
  <conditionalFormatting sqref="W6">
    <cfRule type="cellIs" dxfId="2623" priority="314" operator="equal">
      <formula>"NO"</formula>
    </cfRule>
    <cfRule type="cellIs" dxfId="2622" priority="315" operator="equal">
      <formula>"MET"</formula>
    </cfRule>
  </conditionalFormatting>
  <conditionalFormatting sqref="W10:AF11">
    <cfRule type="cellIs" dxfId="2621" priority="312" stopIfTrue="1" operator="equal">
      <formula>"Not Met"</formula>
    </cfRule>
    <cfRule type="cellIs" dxfId="2620" priority="313" stopIfTrue="1" operator="equal">
      <formula>"N/A"</formula>
    </cfRule>
  </conditionalFormatting>
  <conditionalFormatting sqref="W10:AF11">
    <cfRule type="expression" dxfId="2619" priority="311" stopIfTrue="1">
      <formula>AND(W$10&lt;&gt;"",W10="")</formula>
    </cfRule>
  </conditionalFormatting>
  <conditionalFormatting sqref="W10:AF10">
    <cfRule type="cellIs" dxfId="2618" priority="309" stopIfTrue="1" operator="equal">
      <formula>"Not Met"</formula>
    </cfRule>
    <cfRule type="cellIs" dxfId="2617" priority="310" stopIfTrue="1" operator="equal">
      <formula>"N/A"</formula>
    </cfRule>
  </conditionalFormatting>
  <conditionalFormatting sqref="W10:AF10">
    <cfRule type="expression" dxfId="2616" priority="308" stopIfTrue="1">
      <formula>AND(W$10&lt;&gt;"",W10="")</formula>
    </cfRule>
  </conditionalFormatting>
  <conditionalFormatting sqref="W11:AF11">
    <cfRule type="cellIs" dxfId="2615" priority="306" stopIfTrue="1" operator="equal">
      <formula>"Not Met"</formula>
    </cfRule>
    <cfRule type="cellIs" dxfId="2614" priority="307" stopIfTrue="1" operator="equal">
      <formula>"N/A"</formula>
    </cfRule>
  </conditionalFormatting>
  <conditionalFormatting sqref="W11:AF11">
    <cfRule type="expression" dxfId="2613" priority="305" stopIfTrue="1">
      <formula>AND(W$10&lt;&gt;"",W11="")</formula>
    </cfRule>
  </conditionalFormatting>
  <conditionalFormatting sqref="W18:AF20">
    <cfRule type="cellIs" dxfId="2612" priority="303" stopIfTrue="1" operator="equal">
      <formula>"Not Met"</formula>
    </cfRule>
    <cfRule type="cellIs" dxfId="2611" priority="304" stopIfTrue="1" operator="equal">
      <formula>"N/A"</formula>
    </cfRule>
  </conditionalFormatting>
  <conditionalFormatting sqref="X16:AF17">
    <cfRule type="cellIs" dxfId="2610" priority="301" stopIfTrue="1" operator="equal">
      <formula>"Not Met"</formula>
    </cfRule>
    <cfRule type="cellIs" dxfId="2609" priority="302" stopIfTrue="1" operator="equal">
      <formula>"N/A"</formula>
    </cfRule>
  </conditionalFormatting>
  <conditionalFormatting sqref="W18:AF20 X16:AF17">
    <cfRule type="cellIs" dxfId="2608" priority="299" stopIfTrue="1" operator="equal">
      <formula>"Not Met"</formula>
    </cfRule>
    <cfRule type="cellIs" dxfId="2607" priority="300" stopIfTrue="1" operator="equal">
      <formula>"N/A"</formula>
    </cfRule>
  </conditionalFormatting>
  <conditionalFormatting sqref="W18:AF20 X16:AF17">
    <cfRule type="cellIs" dxfId="2606" priority="297" operator="equal">
      <formula>"NO"</formula>
    </cfRule>
    <cfRule type="cellIs" dxfId="2605" priority="298" operator="equal">
      <formula>"MET"</formula>
    </cfRule>
  </conditionalFormatting>
  <conditionalFormatting sqref="W16:W17">
    <cfRule type="cellIs" dxfId="2604" priority="295" stopIfTrue="1" operator="equal">
      <formula>"Not Met"</formula>
    </cfRule>
    <cfRule type="cellIs" dxfId="2603" priority="296" stopIfTrue="1" operator="equal">
      <formula>"N/A"</formula>
    </cfRule>
  </conditionalFormatting>
  <conditionalFormatting sqref="W16:W17">
    <cfRule type="cellIs" dxfId="2602" priority="293" operator="equal">
      <formula>"NO"</formula>
    </cfRule>
    <cfRule type="cellIs" dxfId="2601" priority="294" operator="equal">
      <formula>"MET"</formula>
    </cfRule>
  </conditionalFormatting>
  <conditionalFormatting sqref="C2:L2">
    <cfRule type="cellIs" dxfId="2600" priority="291" operator="equal">
      <formula>"NO"</formula>
    </cfRule>
    <cfRule type="cellIs" dxfId="2599" priority="292" operator="equal">
      <formula>"MET"</formula>
    </cfRule>
  </conditionalFormatting>
  <conditionalFormatting sqref="M2:V2">
    <cfRule type="cellIs" dxfId="2598" priority="289" operator="equal">
      <formula>"NO"</formula>
    </cfRule>
    <cfRule type="cellIs" dxfId="2597" priority="290" operator="equal">
      <formula>"MET"</formula>
    </cfRule>
  </conditionalFormatting>
  <conditionalFormatting sqref="W2:AF2">
    <cfRule type="cellIs" dxfId="2596" priority="287" operator="equal">
      <formula>"NO"</formula>
    </cfRule>
    <cfRule type="cellIs" dxfId="2595" priority="288" operator="equal">
      <formula>"MET"</formula>
    </cfRule>
  </conditionalFormatting>
  <conditionalFormatting sqref="C3:L4">
    <cfRule type="cellIs" dxfId="2594" priority="285" operator="equal">
      <formula>"NO"</formula>
    </cfRule>
    <cfRule type="cellIs" dxfId="2593" priority="286" operator="equal">
      <formula>"MET"</formula>
    </cfRule>
  </conditionalFormatting>
  <conditionalFormatting sqref="M3:V4">
    <cfRule type="cellIs" dxfId="2592" priority="283" operator="equal">
      <formula>"NO"</formula>
    </cfRule>
    <cfRule type="cellIs" dxfId="2591" priority="284" operator="equal">
      <formula>"MET"</formula>
    </cfRule>
  </conditionalFormatting>
  <conditionalFormatting sqref="W3:AF4">
    <cfRule type="cellIs" dxfId="2590" priority="281" operator="equal">
      <formula>"NO"</formula>
    </cfRule>
    <cfRule type="cellIs" dxfId="2589" priority="282" operator="equal">
      <formula>"MET"</formula>
    </cfRule>
  </conditionalFormatting>
  <conditionalFormatting sqref="AG10:AP15">
    <cfRule type="cellIs" dxfId="2588" priority="279" stopIfTrue="1" operator="equal">
      <formula>"Not Met"</formula>
    </cfRule>
    <cfRule type="cellIs" dxfId="2587" priority="280" stopIfTrue="1" operator="equal">
      <formula>"N/A"</formula>
    </cfRule>
  </conditionalFormatting>
  <conditionalFormatting sqref="AG11:AP11">
    <cfRule type="expression" dxfId="2586" priority="278" stopIfTrue="1">
      <formula>AND(AG$10&lt;&gt;"",AG11="")</formula>
    </cfRule>
  </conditionalFormatting>
  <conditionalFormatting sqref="AG12:AP12">
    <cfRule type="cellIs" dxfId="2585" priority="276" stopIfTrue="1" operator="equal">
      <formula>"Not Met"</formula>
    </cfRule>
    <cfRule type="cellIs" dxfId="2584" priority="277" stopIfTrue="1" operator="equal">
      <formula>"N/A"</formula>
    </cfRule>
  </conditionalFormatting>
  <conditionalFormatting sqref="AG12:AP12">
    <cfRule type="expression" dxfId="2583" priority="275" stopIfTrue="1">
      <formula>AND(AG$10&lt;&gt;"",AG12="")</formula>
    </cfRule>
  </conditionalFormatting>
  <conditionalFormatting sqref="AG13:AP15">
    <cfRule type="expression" dxfId="2582" priority="274" stopIfTrue="1">
      <formula>AND(AG$10&lt;&gt;"",AG13="")</formula>
    </cfRule>
  </conditionalFormatting>
  <conditionalFormatting sqref="AG10:AP15">
    <cfRule type="cellIs" dxfId="2581" priority="272" operator="equal">
      <formula>"NO"</formula>
    </cfRule>
    <cfRule type="cellIs" dxfId="2580" priority="273" operator="equal">
      <formula>"MET"</formula>
    </cfRule>
  </conditionalFormatting>
  <conditionalFormatting sqref="AG1:AP1 AG7:AP9 AG21:AP28 AG5:AP5">
    <cfRule type="cellIs" dxfId="2579" priority="270" operator="equal">
      <formula>"NO"</formula>
    </cfRule>
    <cfRule type="cellIs" dxfId="2578" priority="271" operator="equal">
      <formula>"MET"</formula>
    </cfRule>
  </conditionalFormatting>
  <conditionalFormatting sqref="AG10:AP15">
    <cfRule type="expression" dxfId="2577" priority="268">
      <formula>AND(AG$10&lt;&gt;"",AG10="")</formula>
    </cfRule>
  </conditionalFormatting>
  <conditionalFormatting sqref="AG6">
    <cfRule type="cellIs" dxfId="2576" priority="266" operator="equal">
      <formula>"NO"</formula>
    </cfRule>
    <cfRule type="cellIs" dxfId="2575" priority="267" operator="equal">
      <formula>"MET"</formula>
    </cfRule>
  </conditionalFormatting>
  <conditionalFormatting sqref="AG10:AP11">
    <cfRule type="cellIs" dxfId="2574" priority="264" stopIfTrue="1" operator="equal">
      <formula>"Not Met"</formula>
    </cfRule>
    <cfRule type="cellIs" dxfId="2573" priority="265" stopIfTrue="1" operator="equal">
      <formula>"N/A"</formula>
    </cfRule>
  </conditionalFormatting>
  <conditionalFormatting sqref="AG10:AP11">
    <cfRule type="expression" dxfId="2572" priority="263" stopIfTrue="1">
      <formula>AND(AG$10&lt;&gt;"",AG10="")</formula>
    </cfRule>
  </conditionalFormatting>
  <conditionalFormatting sqref="AG10:AP10">
    <cfRule type="cellIs" dxfId="2571" priority="261" stopIfTrue="1" operator="equal">
      <formula>"Not Met"</formula>
    </cfRule>
    <cfRule type="cellIs" dxfId="2570" priority="262" stopIfTrue="1" operator="equal">
      <formula>"N/A"</formula>
    </cfRule>
  </conditionalFormatting>
  <conditionalFormatting sqref="AG10:AP10">
    <cfRule type="expression" dxfId="2569" priority="260" stopIfTrue="1">
      <formula>AND(AG$10&lt;&gt;"",AG10="")</formula>
    </cfRule>
  </conditionalFormatting>
  <conditionalFormatting sqref="AG11:AP11">
    <cfRule type="cellIs" dxfId="2568" priority="258" stopIfTrue="1" operator="equal">
      <formula>"Not Met"</formula>
    </cfRule>
    <cfRule type="cellIs" dxfId="2567" priority="259" stopIfTrue="1" operator="equal">
      <formula>"N/A"</formula>
    </cfRule>
  </conditionalFormatting>
  <conditionalFormatting sqref="AG11:AP11">
    <cfRule type="expression" dxfId="2566" priority="257" stopIfTrue="1">
      <formula>AND(AG$10&lt;&gt;"",AG11="")</formula>
    </cfRule>
  </conditionalFormatting>
  <conditionalFormatting sqref="AG18:AP20">
    <cfRule type="cellIs" dxfId="2565" priority="255" stopIfTrue="1" operator="equal">
      <formula>"Not Met"</formula>
    </cfRule>
    <cfRule type="cellIs" dxfId="2564" priority="256" stopIfTrue="1" operator="equal">
      <formula>"N/A"</formula>
    </cfRule>
  </conditionalFormatting>
  <conditionalFormatting sqref="AH16:AP17">
    <cfRule type="cellIs" dxfId="2563" priority="253" stopIfTrue="1" operator="equal">
      <formula>"Not Met"</formula>
    </cfRule>
    <cfRule type="cellIs" dxfId="2562" priority="254" stopIfTrue="1" operator="equal">
      <formula>"N/A"</formula>
    </cfRule>
  </conditionalFormatting>
  <conditionalFormatting sqref="AG18:AP20 AH16:AP17">
    <cfRule type="cellIs" dxfId="2561" priority="251" stopIfTrue="1" operator="equal">
      <formula>"Not Met"</formula>
    </cfRule>
    <cfRule type="cellIs" dxfId="2560" priority="252" stopIfTrue="1" operator="equal">
      <formula>"N/A"</formula>
    </cfRule>
  </conditionalFormatting>
  <conditionalFormatting sqref="AG18:AP20 AH16:AP17">
    <cfRule type="cellIs" dxfId="2559" priority="249" operator="equal">
      <formula>"NO"</formula>
    </cfRule>
    <cfRule type="cellIs" dxfId="2558" priority="250" operator="equal">
      <formula>"MET"</formula>
    </cfRule>
  </conditionalFormatting>
  <conditionalFormatting sqref="AG16:AG17">
    <cfRule type="cellIs" dxfId="2557" priority="247" stopIfTrue="1" operator="equal">
      <formula>"Not Met"</formula>
    </cfRule>
    <cfRule type="cellIs" dxfId="2556" priority="248" stopIfTrue="1" operator="equal">
      <formula>"N/A"</formula>
    </cfRule>
  </conditionalFormatting>
  <conditionalFormatting sqref="AG16:AG17">
    <cfRule type="cellIs" dxfId="2555" priority="245" operator="equal">
      <formula>"NO"</formula>
    </cfRule>
    <cfRule type="cellIs" dxfId="2554" priority="246" operator="equal">
      <formula>"MET"</formula>
    </cfRule>
  </conditionalFormatting>
  <conditionalFormatting sqref="AG2:AP2">
    <cfRule type="cellIs" dxfId="2553" priority="243" operator="equal">
      <formula>"NO"</formula>
    </cfRule>
    <cfRule type="cellIs" dxfId="2552" priority="244" operator="equal">
      <formula>"MET"</formula>
    </cfRule>
  </conditionalFormatting>
  <conditionalFormatting sqref="AG3:AP4">
    <cfRule type="cellIs" dxfId="2551" priority="241" operator="equal">
      <formula>"NO"</formula>
    </cfRule>
    <cfRule type="cellIs" dxfId="2550" priority="242" operator="equal">
      <formula>"MET"</formula>
    </cfRule>
  </conditionalFormatting>
  <conditionalFormatting sqref="AQ10:AZ15">
    <cfRule type="cellIs" dxfId="2549" priority="239" stopIfTrue="1" operator="equal">
      <formula>"Not Met"</formula>
    </cfRule>
    <cfRule type="cellIs" dxfId="2548" priority="240" stopIfTrue="1" operator="equal">
      <formula>"N/A"</formula>
    </cfRule>
  </conditionalFormatting>
  <conditionalFormatting sqref="AQ11:AZ11">
    <cfRule type="expression" dxfId="2547" priority="238" stopIfTrue="1">
      <formula>AND(AQ$10&lt;&gt;"",AQ11="")</formula>
    </cfRule>
  </conditionalFormatting>
  <conditionalFormatting sqref="AQ12:AZ12">
    <cfRule type="cellIs" dxfId="2546" priority="236" stopIfTrue="1" operator="equal">
      <formula>"Not Met"</formula>
    </cfRule>
    <cfRule type="cellIs" dxfId="2545" priority="237" stopIfTrue="1" operator="equal">
      <formula>"N/A"</formula>
    </cfRule>
  </conditionalFormatting>
  <conditionalFormatting sqref="AQ12:AZ12">
    <cfRule type="expression" dxfId="2544" priority="235" stopIfTrue="1">
      <formula>AND(AQ$10&lt;&gt;"",AQ12="")</formula>
    </cfRule>
  </conditionalFormatting>
  <conditionalFormatting sqref="AQ13:AZ15">
    <cfRule type="expression" dxfId="2543" priority="234" stopIfTrue="1">
      <formula>AND(AQ$10&lt;&gt;"",AQ13="")</formula>
    </cfRule>
  </conditionalFormatting>
  <conditionalFormatting sqref="AQ10:AZ15">
    <cfRule type="cellIs" dxfId="2542" priority="232" operator="equal">
      <formula>"NO"</formula>
    </cfRule>
    <cfRule type="cellIs" dxfId="2541" priority="233" operator="equal">
      <formula>"MET"</formula>
    </cfRule>
  </conditionalFormatting>
  <conditionalFormatting sqref="AQ1:AZ1 AQ7:AZ9 AQ21:AZ28 AQ5:AZ5">
    <cfRule type="cellIs" dxfId="2540" priority="230" operator="equal">
      <formula>"NO"</formula>
    </cfRule>
    <cfRule type="cellIs" dxfId="2539" priority="231" operator="equal">
      <formula>"MET"</formula>
    </cfRule>
  </conditionalFormatting>
  <conditionalFormatting sqref="AQ10:AZ15">
    <cfRule type="expression" dxfId="2538" priority="228">
      <formula>AND(AQ$10&lt;&gt;"",AQ10="")</formula>
    </cfRule>
  </conditionalFormatting>
  <conditionalFormatting sqref="AQ6">
    <cfRule type="cellIs" dxfId="2537" priority="226" operator="equal">
      <formula>"NO"</formula>
    </cfRule>
    <cfRule type="cellIs" dxfId="2536" priority="227" operator="equal">
      <formula>"MET"</formula>
    </cfRule>
  </conditionalFormatting>
  <conditionalFormatting sqref="AQ10:AZ11">
    <cfRule type="cellIs" dxfId="2535" priority="224" stopIfTrue="1" operator="equal">
      <formula>"Not Met"</formula>
    </cfRule>
    <cfRule type="cellIs" dxfId="2534" priority="225" stopIfTrue="1" operator="equal">
      <formula>"N/A"</formula>
    </cfRule>
  </conditionalFormatting>
  <conditionalFormatting sqref="AQ10:AZ11">
    <cfRule type="expression" dxfId="2533" priority="223" stopIfTrue="1">
      <formula>AND(AQ$10&lt;&gt;"",AQ10="")</formula>
    </cfRule>
  </conditionalFormatting>
  <conditionalFormatting sqref="AQ10:AZ10">
    <cfRule type="cellIs" dxfId="2532" priority="221" stopIfTrue="1" operator="equal">
      <formula>"Not Met"</formula>
    </cfRule>
    <cfRule type="cellIs" dxfId="2531" priority="222" stopIfTrue="1" operator="equal">
      <formula>"N/A"</formula>
    </cfRule>
  </conditionalFormatting>
  <conditionalFormatting sqref="AQ10:AZ10">
    <cfRule type="expression" dxfId="2530" priority="220" stopIfTrue="1">
      <formula>AND(AQ$10&lt;&gt;"",AQ10="")</formula>
    </cfRule>
  </conditionalFormatting>
  <conditionalFormatting sqref="AQ11:AZ11">
    <cfRule type="cellIs" dxfId="2529" priority="218" stopIfTrue="1" operator="equal">
      <formula>"Not Met"</formula>
    </cfRule>
    <cfRule type="cellIs" dxfId="2528" priority="219" stopIfTrue="1" operator="equal">
      <formula>"N/A"</formula>
    </cfRule>
  </conditionalFormatting>
  <conditionalFormatting sqref="AQ11:AZ11">
    <cfRule type="expression" dxfId="2527" priority="217" stopIfTrue="1">
      <formula>AND(AQ$10&lt;&gt;"",AQ11="")</formula>
    </cfRule>
  </conditionalFormatting>
  <conditionalFormatting sqref="AQ18:AZ20">
    <cfRule type="cellIs" dxfId="2526" priority="215" stopIfTrue="1" operator="equal">
      <formula>"Not Met"</formula>
    </cfRule>
    <cfRule type="cellIs" dxfId="2525" priority="216" stopIfTrue="1" operator="equal">
      <formula>"N/A"</formula>
    </cfRule>
  </conditionalFormatting>
  <conditionalFormatting sqref="AR16:AZ17">
    <cfRule type="cellIs" dxfId="2524" priority="213" stopIfTrue="1" operator="equal">
      <formula>"Not Met"</formula>
    </cfRule>
    <cfRule type="cellIs" dxfId="2523" priority="214" stopIfTrue="1" operator="equal">
      <formula>"N/A"</formula>
    </cfRule>
  </conditionalFormatting>
  <conditionalFormatting sqref="AQ18:AZ20 AR16:AZ17">
    <cfRule type="cellIs" dxfId="2522" priority="211" stopIfTrue="1" operator="equal">
      <formula>"Not Met"</formula>
    </cfRule>
    <cfRule type="cellIs" dxfId="2521" priority="212" stopIfTrue="1" operator="equal">
      <formula>"N/A"</formula>
    </cfRule>
  </conditionalFormatting>
  <conditionalFormatting sqref="AQ18:AZ20 AR16:AZ17">
    <cfRule type="cellIs" dxfId="2520" priority="209" operator="equal">
      <formula>"NO"</formula>
    </cfRule>
    <cfRule type="cellIs" dxfId="2519" priority="210" operator="equal">
      <formula>"MET"</formula>
    </cfRule>
  </conditionalFormatting>
  <conditionalFormatting sqref="AQ16:AQ17">
    <cfRule type="cellIs" dxfId="2518" priority="207" stopIfTrue="1" operator="equal">
      <formula>"Not Met"</formula>
    </cfRule>
    <cfRule type="cellIs" dxfId="2517" priority="208" stopIfTrue="1" operator="equal">
      <formula>"N/A"</formula>
    </cfRule>
  </conditionalFormatting>
  <conditionalFormatting sqref="AQ16:AQ17">
    <cfRule type="cellIs" dxfId="2516" priority="205" operator="equal">
      <formula>"NO"</formula>
    </cfRule>
    <cfRule type="cellIs" dxfId="2515" priority="206" operator="equal">
      <formula>"MET"</formula>
    </cfRule>
  </conditionalFormatting>
  <conditionalFormatting sqref="AQ2:AZ2">
    <cfRule type="cellIs" dxfId="2514" priority="203" operator="equal">
      <formula>"NO"</formula>
    </cfRule>
    <cfRule type="cellIs" dxfId="2513" priority="204" operator="equal">
      <formula>"MET"</formula>
    </cfRule>
  </conditionalFormatting>
  <conditionalFormatting sqref="AQ3:AZ4">
    <cfRule type="cellIs" dxfId="2512" priority="201" operator="equal">
      <formula>"NO"</formula>
    </cfRule>
    <cfRule type="cellIs" dxfId="2511" priority="202" operator="equal">
      <formula>"MET"</formula>
    </cfRule>
  </conditionalFormatting>
  <conditionalFormatting sqref="BA10:BJ15">
    <cfRule type="cellIs" dxfId="2510" priority="199" stopIfTrue="1" operator="equal">
      <formula>"Not Met"</formula>
    </cfRule>
    <cfRule type="cellIs" dxfId="2509" priority="200" stopIfTrue="1" operator="equal">
      <formula>"N/A"</formula>
    </cfRule>
  </conditionalFormatting>
  <conditionalFormatting sqref="BA11:BJ11">
    <cfRule type="expression" dxfId="2508" priority="198" stopIfTrue="1">
      <formula>AND(BA$10&lt;&gt;"",BA11="")</formula>
    </cfRule>
  </conditionalFormatting>
  <conditionalFormatting sqref="BA12:BJ12">
    <cfRule type="cellIs" dxfId="2507" priority="196" stopIfTrue="1" operator="equal">
      <formula>"Not Met"</formula>
    </cfRule>
    <cfRule type="cellIs" dxfId="2506" priority="197" stopIfTrue="1" operator="equal">
      <formula>"N/A"</formula>
    </cfRule>
  </conditionalFormatting>
  <conditionalFormatting sqref="BA12:BJ12">
    <cfRule type="expression" dxfId="2505" priority="195" stopIfTrue="1">
      <formula>AND(BA$10&lt;&gt;"",BA12="")</formula>
    </cfRule>
  </conditionalFormatting>
  <conditionalFormatting sqref="BA13:BJ15">
    <cfRule type="expression" dxfId="2504" priority="194" stopIfTrue="1">
      <formula>AND(BA$10&lt;&gt;"",BA13="")</formula>
    </cfRule>
  </conditionalFormatting>
  <conditionalFormatting sqref="BA10:BJ15">
    <cfRule type="cellIs" dxfId="2503" priority="192" operator="equal">
      <formula>"NO"</formula>
    </cfRule>
    <cfRule type="cellIs" dxfId="2502" priority="193" operator="equal">
      <formula>"MET"</formula>
    </cfRule>
  </conditionalFormatting>
  <conditionalFormatting sqref="BA1:BJ1 BA7:BJ9 BA21:BJ28 BA5:BJ5">
    <cfRule type="cellIs" dxfId="2501" priority="190" operator="equal">
      <formula>"NO"</formula>
    </cfRule>
    <cfRule type="cellIs" dxfId="2500" priority="191" operator="equal">
      <formula>"MET"</formula>
    </cfRule>
  </conditionalFormatting>
  <conditionalFormatting sqref="BA10:BJ15">
    <cfRule type="expression" dxfId="2499" priority="188">
      <formula>AND(BA$10&lt;&gt;"",BA10="")</formula>
    </cfRule>
  </conditionalFormatting>
  <conditionalFormatting sqref="BA6">
    <cfRule type="cellIs" dxfId="2498" priority="186" operator="equal">
      <formula>"NO"</formula>
    </cfRule>
    <cfRule type="cellIs" dxfId="2497" priority="187" operator="equal">
      <formula>"MET"</formula>
    </cfRule>
  </conditionalFormatting>
  <conditionalFormatting sqref="BA10:BJ11">
    <cfRule type="cellIs" dxfId="2496" priority="184" stopIfTrue="1" operator="equal">
      <formula>"Not Met"</formula>
    </cfRule>
    <cfRule type="cellIs" dxfId="2495" priority="185" stopIfTrue="1" operator="equal">
      <formula>"N/A"</formula>
    </cfRule>
  </conditionalFormatting>
  <conditionalFormatting sqref="BA10:BJ11">
    <cfRule type="expression" dxfId="2494" priority="183" stopIfTrue="1">
      <formula>AND(BA$10&lt;&gt;"",BA10="")</formula>
    </cfRule>
  </conditionalFormatting>
  <conditionalFormatting sqref="BA10:BJ10">
    <cfRule type="cellIs" dxfId="2493" priority="181" stopIfTrue="1" operator="equal">
      <formula>"Not Met"</formula>
    </cfRule>
    <cfRule type="cellIs" dxfId="2492" priority="182" stopIfTrue="1" operator="equal">
      <formula>"N/A"</formula>
    </cfRule>
  </conditionalFormatting>
  <conditionalFormatting sqref="BA10:BJ10">
    <cfRule type="expression" dxfId="2491" priority="180" stopIfTrue="1">
      <formula>AND(BA$10&lt;&gt;"",BA10="")</formula>
    </cfRule>
  </conditionalFormatting>
  <conditionalFormatting sqref="BA11:BJ11">
    <cfRule type="cellIs" dxfId="2490" priority="178" stopIfTrue="1" operator="equal">
      <formula>"Not Met"</formula>
    </cfRule>
    <cfRule type="cellIs" dxfId="2489" priority="179" stopIfTrue="1" operator="equal">
      <formula>"N/A"</formula>
    </cfRule>
  </conditionalFormatting>
  <conditionalFormatting sqref="BA11:BJ11">
    <cfRule type="expression" dxfId="2488" priority="177" stopIfTrue="1">
      <formula>AND(BA$10&lt;&gt;"",BA11="")</formula>
    </cfRule>
  </conditionalFormatting>
  <conditionalFormatting sqref="BA18:BJ20">
    <cfRule type="cellIs" dxfId="2487" priority="175" stopIfTrue="1" operator="equal">
      <formula>"Not Met"</formula>
    </cfRule>
    <cfRule type="cellIs" dxfId="2486" priority="176" stopIfTrue="1" operator="equal">
      <formula>"N/A"</formula>
    </cfRule>
  </conditionalFormatting>
  <conditionalFormatting sqref="BB16:BJ17">
    <cfRule type="cellIs" dxfId="2485" priority="173" stopIfTrue="1" operator="equal">
      <formula>"Not Met"</formula>
    </cfRule>
    <cfRule type="cellIs" dxfId="2484" priority="174" stopIfTrue="1" operator="equal">
      <formula>"N/A"</formula>
    </cfRule>
  </conditionalFormatting>
  <conditionalFormatting sqref="BA18:BJ20 BB16:BJ17">
    <cfRule type="cellIs" dxfId="2483" priority="171" stopIfTrue="1" operator="equal">
      <formula>"Not Met"</formula>
    </cfRule>
    <cfRule type="cellIs" dxfId="2482" priority="172" stopIfTrue="1" operator="equal">
      <formula>"N/A"</formula>
    </cfRule>
  </conditionalFormatting>
  <conditionalFormatting sqref="BA18:BJ20 BB16:BJ17">
    <cfRule type="cellIs" dxfId="2481" priority="169" operator="equal">
      <formula>"NO"</formula>
    </cfRule>
    <cfRule type="cellIs" dxfId="2480" priority="170" operator="equal">
      <formula>"MET"</formula>
    </cfRule>
  </conditionalFormatting>
  <conditionalFormatting sqref="BA16:BA17">
    <cfRule type="cellIs" dxfId="2479" priority="167" stopIfTrue="1" operator="equal">
      <formula>"Not Met"</formula>
    </cfRule>
    <cfRule type="cellIs" dxfId="2478" priority="168" stopIfTrue="1" operator="equal">
      <formula>"N/A"</formula>
    </cfRule>
  </conditionalFormatting>
  <conditionalFormatting sqref="BA16:BA17">
    <cfRule type="cellIs" dxfId="2477" priority="165" operator="equal">
      <formula>"NO"</formula>
    </cfRule>
    <cfRule type="cellIs" dxfId="2476" priority="166" operator="equal">
      <formula>"MET"</formula>
    </cfRule>
  </conditionalFormatting>
  <conditionalFormatting sqref="BA2:BJ2">
    <cfRule type="cellIs" dxfId="2475" priority="163" operator="equal">
      <formula>"NO"</formula>
    </cfRule>
    <cfRule type="cellIs" dxfId="2474" priority="164" operator="equal">
      <formula>"MET"</formula>
    </cfRule>
  </conditionalFormatting>
  <conditionalFormatting sqref="BA3:BJ4">
    <cfRule type="cellIs" dxfId="2473" priority="161" operator="equal">
      <formula>"NO"</formula>
    </cfRule>
    <cfRule type="cellIs" dxfId="2472" priority="162" operator="equal">
      <formula>"MET"</formula>
    </cfRule>
  </conditionalFormatting>
  <conditionalFormatting sqref="BK10:BT15">
    <cfRule type="cellIs" dxfId="2471" priority="159" stopIfTrue="1" operator="equal">
      <formula>"Not Met"</formula>
    </cfRule>
    <cfRule type="cellIs" dxfId="2470" priority="160" stopIfTrue="1" operator="equal">
      <formula>"N/A"</formula>
    </cfRule>
  </conditionalFormatting>
  <conditionalFormatting sqref="BK11:BT11">
    <cfRule type="expression" dxfId="2469" priority="158" stopIfTrue="1">
      <formula>AND(BK$10&lt;&gt;"",BK11="")</formula>
    </cfRule>
  </conditionalFormatting>
  <conditionalFormatting sqref="BK12:BT12">
    <cfRule type="cellIs" dxfId="2468" priority="156" stopIfTrue="1" operator="equal">
      <formula>"Not Met"</formula>
    </cfRule>
    <cfRule type="cellIs" dxfId="2467" priority="157" stopIfTrue="1" operator="equal">
      <formula>"N/A"</formula>
    </cfRule>
  </conditionalFormatting>
  <conditionalFormatting sqref="BK12:BT12">
    <cfRule type="expression" dxfId="2466" priority="155" stopIfTrue="1">
      <formula>AND(BK$10&lt;&gt;"",BK12="")</formula>
    </cfRule>
  </conditionalFormatting>
  <conditionalFormatting sqref="BK13:BT15">
    <cfRule type="expression" dxfId="2465" priority="154" stopIfTrue="1">
      <formula>AND(BK$10&lt;&gt;"",BK13="")</formula>
    </cfRule>
  </conditionalFormatting>
  <conditionalFormatting sqref="BK10:BT15">
    <cfRule type="cellIs" dxfId="2464" priority="152" operator="equal">
      <formula>"NO"</formula>
    </cfRule>
    <cfRule type="cellIs" dxfId="2463" priority="153" operator="equal">
      <formula>"MET"</formula>
    </cfRule>
  </conditionalFormatting>
  <conditionalFormatting sqref="BK1:BT1 BK7:BT9 BK21:BT28 BK5:BT5">
    <cfRule type="cellIs" dxfId="2462" priority="150" operator="equal">
      <formula>"NO"</formula>
    </cfRule>
    <cfRule type="cellIs" dxfId="2461" priority="151" operator="equal">
      <formula>"MET"</formula>
    </cfRule>
  </conditionalFormatting>
  <conditionalFormatting sqref="BK10:BT15">
    <cfRule type="expression" dxfId="2460" priority="148">
      <formula>AND(BK$10&lt;&gt;"",BK10="")</formula>
    </cfRule>
  </conditionalFormatting>
  <conditionalFormatting sqref="BK6">
    <cfRule type="cellIs" dxfId="2459" priority="146" operator="equal">
      <formula>"NO"</formula>
    </cfRule>
    <cfRule type="cellIs" dxfId="2458" priority="147" operator="equal">
      <formula>"MET"</formula>
    </cfRule>
  </conditionalFormatting>
  <conditionalFormatting sqref="BK10:BT11">
    <cfRule type="cellIs" dxfId="2457" priority="144" stopIfTrue="1" operator="equal">
      <formula>"Not Met"</formula>
    </cfRule>
    <cfRule type="cellIs" dxfId="2456" priority="145" stopIfTrue="1" operator="equal">
      <formula>"N/A"</formula>
    </cfRule>
  </conditionalFormatting>
  <conditionalFormatting sqref="BK10:BT11">
    <cfRule type="expression" dxfId="2455" priority="143" stopIfTrue="1">
      <formula>AND(BK$10&lt;&gt;"",BK10="")</formula>
    </cfRule>
  </conditionalFormatting>
  <conditionalFormatting sqref="BK10:BT10">
    <cfRule type="cellIs" dxfId="2454" priority="141" stopIfTrue="1" operator="equal">
      <formula>"Not Met"</formula>
    </cfRule>
    <cfRule type="cellIs" dxfId="2453" priority="142" stopIfTrue="1" operator="equal">
      <formula>"N/A"</formula>
    </cfRule>
  </conditionalFormatting>
  <conditionalFormatting sqref="BK10:BT10">
    <cfRule type="expression" dxfId="2452" priority="140" stopIfTrue="1">
      <formula>AND(BK$10&lt;&gt;"",BK10="")</formula>
    </cfRule>
  </conditionalFormatting>
  <conditionalFormatting sqref="BK11:BT11">
    <cfRule type="cellIs" dxfId="2451" priority="138" stopIfTrue="1" operator="equal">
      <formula>"Not Met"</formula>
    </cfRule>
    <cfRule type="cellIs" dxfId="2450" priority="139" stopIfTrue="1" operator="equal">
      <formula>"N/A"</formula>
    </cfRule>
  </conditionalFormatting>
  <conditionalFormatting sqref="BK11:BT11">
    <cfRule type="expression" dxfId="2449" priority="137" stopIfTrue="1">
      <formula>AND(BK$10&lt;&gt;"",BK11="")</formula>
    </cfRule>
  </conditionalFormatting>
  <conditionalFormatting sqref="BK18:BT20">
    <cfRule type="cellIs" dxfId="2448" priority="135" stopIfTrue="1" operator="equal">
      <formula>"Not Met"</formula>
    </cfRule>
    <cfRule type="cellIs" dxfId="2447" priority="136" stopIfTrue="1" operator="equal">
      <formula>"N/A"</formula>
    </cfRule>
  </conditionalFormatting>
  <conditionalFormatting sqref="BL16:BT17">
    <cfRule type="cellIs" dxfId="2446" priority="133" stopIfTrue="1" operator="equal">
      <formula>"Not Met"</formula>
    </cfRule>
    <cfRule type="cellIs" dxfId="2445" priority="134" stopIfTrue="1" operator="equal">
      <formula>"N/A"</formula>
    </cfRule>
  </conditionalFormatting>
  <conditionalFormatting sqref="BK18:BT20 BL16:BT17">
    <cfRule type="cellIs" dxfId="2444" priority="131" stopIfTrue="1" operator="equal">
      <formula>"Not Met"</formula>
    </cfRule>
    <cfRule type="cellIs" dxfId="2443" priority="132" stopIfTrue="1" operator="equal">
      <formula>"N/A"</formula>
    </cfRule>
  </conditionalFormatting>
  <conditionalFormatting sqref="BK18:BT20 BL16:BT17">
    <cfRule type="cellIs" dxfId="2442" priority="129" operator="equal">
      <formula>"NO"</formula>
    </cfRule>
    <cfRule type="cellIs" dxfId="2441" priority="130" operator="equal">
      <formula>"MET"</formula>
    </cfRule>
  </conditionalFormatting>
  <conditionalFormatting sqref="BK16:BK17">
    <cfRule type="cellIs" dxfId="2440" priority="127" stopIfTrue="1" operator="equal">
      <formula>"Not Met"</formula>
    </cfRule>
    <cfRule type="cellIs" dxfId="2439" priority="128" stopIfTrue="1" operator="equal">
      <formula>"N/A"</formula>
    </cfRule>
  </conditionalFormatting>
  <conditionalFormatting sqref="BK16:BK17">
    <cfRule type="cellIs" dxfId="2438" priority="125" operator="equal">
      <formula>"NO"</formula>
    </cfRule>
    <cfRule type="cellIs" dxfId="2437" priority="126" operator="equal">
      <formula>"MET"</formula>
    </cfRule>
  </conditionalFormatting>
  <conditionalFormatting sqref="BK2:BT2">
    <cfRule type="cellIs" dxfId="2436" priority="123" operator="equal">
      <formula>"NO"</formula>
    </cfRule>
    <cfRule type="cellIs" dxfId="2435" priority="124" operator="equal">
      <formula>"MET"</formula>
    </cfRule>
  </conditionalFormatting>
  <conditionalFormatting sqref="BK3:BT4">
    <cfRule type="cellIs" dxfId="2434" priority="121" operator="equal">
      <formula>"NO"</formula>
    </cfRule>
    <cfRule type="cellIs" dxfId="2433" priority="122" operator="equal">
      <formula>"MET"</formula>
    </cfRule>
  </conditionalFormatting>
  <conditionalFormatting sqref="BU10:CD15">
    <cfRule type="cellIs" dxfId="2432" priority="119" stopIfTrue="1" operator="equal">
      <formula>"Not Met"</formula>
    </cfRule>
    <cfRule type="cellIs" dxfId="2431" priority="120" stopIfTrue="1" operator="equal">
      <formula>"N/A"</formula>
    </cfRule>
  </conditionalFormatting>
  <conditionalFormatting sqref="BU11:CD11">
    <cfRule type="expression" dxfId="2430" priority="118" stopIfTrue="1">
      <formula>AND(BU$10&lt;&gt;"",BU11="")</formula>
    </cfRule>
  </conditionalFormatting>
  <conditionalFormatting sqref="BU12:CD12">
    <cfRule type="cellIs" dxfId="2429" priority="116" stopIfTrue="1" operator="equal">
      <formula>"Not Met"</formula>
    </cfRule>
    <cfRule type="cellIs" dxfId="2428" priority="117" stopIfTrue="1" operator="equal">
      <formula>"N/A"</formula>
    </cfRule>
  </conditionalFormatting>
  <conditionalFormatting sqref="BU12:CD12">
    <cfRule type="expression" dxfId="2427" priority="115" stopIfTrue="1">
      <formula>AND(BU$10&lt;&gt;"",BU12="")</formula>
    </cfRule>
  </conditionalFormatting>
  <conditionalFormatting sqref="BU13:CD15">
    <cfRule type="expression" dxfId="2426" priority="114" stopIfTrue="1">
      <formula>AND(BU$10&lt;&gt;"",BU13="")</formula>
    </cfRule>
  </conditionalFormatting>
  <conditionalFormatting sqref="BU10:CD15">
    <cfRule type="cellIs" dxfId="2425" priority="112" operator="equal">
      <formula>"NO"</formula>
    </cfRule>
    <cfRule type="cellIs" dxfId="2424" priority="113" operator="equal">
      <formula>"MET"</formula>
    </cfRule>
  </conditionalFormatting>
  <conditionalFormatting sqref="BU1:CD1 BU7:CD9 BU21:CD28 BU5:CD5">
    <cfRule type="cellIs" dxfId="2423" priority="110" operator="equal">
      <formula>"NO"</formula>
    </cfRule>
    <cfRule type="cellIs" dxfId="2422" priority="111" operator="equal">
      <formula>"MET"</formula>
    </cfRule>
  </conditionalFormatting>
  <conditionalFormatting sqref="BU10:CD15">
    <cfRule type="expression" dxfId="2421" priority="108">
      <formula>AND(BU$10&lt;&gt;"",BU10="")</formula>
    </cfRule>
  </conditionalFormatting>
  <conditionalFormatting sqref="BU6">
    <cfRule type="cellIs" dxfId="2420" priority="106" operator="equal">
      <formula>"NO"</formula>
    </cfRule>
    <cfRule type="cellIs" dxfId="2419" priority="107" operator="equal">
      <formula>"MET"</formula>
    </cfRule>
  </conditionalFormatting>
  <conditionalFormatting sqref="BU10:CD11">
    <cfRule type="cellIs" dxfId="2418" priority="104" stopIfTrue="1" operator="equal">
      <formula>"Not Met"</formula>
    </cfRule>
    <cfRule type="cellIs" dxfId="2417" priority="105" stopIfTrue="1" operator="equal">
      <formula>"N/A"</formula>
    </cfRule>
  </conditionalFormatting>
  <conditionalFormatting sqref="BU10:CD11">
    <cfRule type="expression" dxfId="2416" priority="103" stopIfTrue="1">
      <formula>AND(BU$10&lt;&gt;"",BU10="")</formula>
    </cfRule>
  </conditionalFormatting>
  <conditionalFormatting sqref="BU10:CD10">
    <cfRule type="cellIs" dxfId="2415" priority="101" stopIfTrue="1" operator="equal">
      <formula>"Not Met"</formula>
    </cfRule>
    <cfRule type="cellIs" dxfId="2414" priority="102" stopIfTrue="1" operator="equal">
      <formula>"N/A"</formula>
    </cfRule>
  </conditionalFormatting>
  <conditionalFormatting sqref="BU10:CD10">
    <cfRule type="expression" dxfId="2413" priority="100" stopIfTrue="1">
      <formula>AND(BU$10&lt;&gt;"",BU10="")</formula>
    </cfRule>
  </conditionalFormatting>
  <conditionalFormatting sqref="BU11:CD11">
    <cfRule type="cellIs" dxfId="2412" priority="98" stopIfTrue="1" operator="equal">
      <formula>"Not Met"</formula>
    </cfRule>
    <cfRule type="cellIs" dxfId="2411" priority="99" stopIfTrue="1" operator="equal">
      <formula>"N/A"</formula>
    </cfRule>
  </conditionalFormatting>
  <conditionalFormatting sqref="BU11:CD11">
    <cfRule type="expression" dxfId="2410" priority="97" stopIfTrue="1">
      <formula>AND(BU$10&lt;&gt;"",BU11="")</formula>
    </cfRule>
  </conditionalFormatting>
  <conditionalFormatting sqref="BU18:CD20">
    <cfRule type="cellIs" dxfId="2409" priority="95" stopIfTrue="1" operator="equal">
      <formula>"Not Met"</formula>
    </cfRule>
    <cfRule type="cellIs" dxfId="2408" priority="96" stopIfTrue="1" operator="equal">
      <formula>"N/A"</formula>
    </cfRule>
  </conditionalFormatting>
  <conditionalFormatting sqref="BV16:CD17">
    <cfRule type="cellIs" dxfId="2407" priority="93" stopIfTrue="1" operator="equal">
      <formula>"Not Met"</formula>
    </cfRule>
    <cfRule type="cellIs" dxfId="2406" priority="94" stopIfTrue="1" operator="equal">
      <formula>"N/A"</formula>
    </cfRule>
  </conditionalFormatting>
  <conditionalFormatting sqref="BU18:CD20 BV16:CD17">
    <cfRule type="cellIs" dxfId="2405" priority="91" stopIfTrue="1" operator="equal">
      <formula>"Not Met"</formula>
    </cfRule>
    <cfRule type="cellIs" dxfId="2404" priority="92" stopIfTrue="1" operator="equal">
      <formula>"N/A"</formula>
    </cfRule>
  </conditionalFormatting>
  <conditionalFormatting sqref="BU18:CD20 BV16:CD17">
    <cfRule type="cellIs" dxfId="2403" priority="89" operator="equal">
      <formula>"NO"</formula>
    </cfRule>
    <cfRule type="cellIs" dxfId="2402" priority="90" operator="equal">
      <formula>"MET"</formula>
    </cfRule>
  </conditionalFormatting>
  <conditionalFormatting sqref="BU16:BU17">
    <cfRule type="cellIs" dxfId="2401" priority="87" stopIfTrue="1" operator="equal">
      <formula>"Not Met"</formula>
    </cfRule>
    <cfRule type="cellIs" dxfId="2400" priority="88" stopIfTrue="1" operator="equal">
      <formula>"N/A"</formula>
    </cfRule>
  </conditionalFormatting>
  <conditionalFormatting sqref="BU16:BU17">
    <cfRule type="cellIs" dxfId="2399" priority="85" operator="equal">
      <formula>"NO"</formula>
    </cfRule>
    <cfRule type="cellIs" dxfId="2398" priority="86" operator="equal">
      <formula>"MET"</formula>
    </cfRule>
  </conditionalFormatting>
  <conditionalFormatting sqref="BU2:CD2">
    <cfRule type="cellIs" dxfId="2397" priority="83" operator="equal">
      <formula>"NO"</formula>
    </cfRule>
    <cfRule type="cellIs" dxfId="2396" priority="84" operator="equal">
      <formula>"MET"</formula>
    </cfRule>
  </conditionalFormatting>
  <conditionalFormatting sqref="BU3:CD4">
    <cfRule type="cellIs" dxfId="2395" priority="81" operator="equal">
      <formula>"NO"</formula>
    </cfRule>
    <cfRule type="cellIs" dxfId="2394" priority="82" operator="equal">
      <formula>"MET"</formula>
    </cfRule>
  </conditionalFormatting>
  <conditionalFormatting sqref="CE10:CN15">
    <cfRule type="cellIs" dxfId="2393" priority="79" stopIfTrue="1" operator="equal">
      <formula>"Not Met"</formula>
    </cfRule>
    <cfRule type="cellIs" dxfId="2392" priority="80" stopIfTrue="1" operator="equal">
      <formula>"N/A"</formula>
    </cfRule>
  </conditionalFormatting>
  <conditionalFormatting sqref="CE11:CN11">
    <cfRule type="expression" dxfId="2391" priority="78" stopIfTrue="1">
      <formula>AND(CE$10&lt;&gt;"",CE11="")</formula>
    </cfRule>
  </conditionalFormatting>
  <conditionalFormatting sqref="CE12:CN12">
    <cfRule type="cellIs" dxfId="2390" priority="76" stopIfTrue="1" operator="equal">
      <formula>"Not Met"</formula>
    </cfRule>
    <cfRule type="cellIs" dxfId="2389" priority="77" stopIfTrue="1" operator="equal">
      <formula>"N/A"</formula>
    </cfRule>
  </conditionalFormatting>
  <conditionalFormatting sqref="CE12:CN12">
    <cfRule type="expression" dxfId="2388" priority="75" stopIfTrue="1">
      <formula>AND(CE$10&lt;&gt;"",CE12="")</formula>
    </cfRule>
  </conditionalFormatting>
  <conditionalFormatting sqref="CE13:CN15">
    <cfRule type="expression" dxfId="2387" priority="74" stopIfTrue="1">
      <formula>AND(CE$10&lt;&gt;"",CE13="")</formula>
    </cfRule>
  </conditionalFormatting>
  <conditionalFormatting sqref="CE10:CN15">
    <cfRule type="cellIs" dxfId="2386" priority="72" operator="equal">
      <formula>"NO"</formula>
    </cfRule>
    <cfRule type="cellIs" dxfId="2385" priority="73" operator="equal">
      <formula>"MET"</formula>
    </cfRule>
  </conditionalFormatting>
  <conditionalFormatting sqref="CE1:CN1 CE7:CN9 CE21:CN28 CE5:CN5">
    <cfRule type="cellIs" dxfId="2384" priority="70" operator="equal">
      <formula>"NO"</formula>
    </cfRule>
    <cfRule type="cellIs" dxfId="2383" priority="71" operator="equal">
      <formula>"MET"</formula>
    </cfRule>
  </conditionalFormatting>
  <conditionalFormatting sqref="CE10:CN15">
    <cfRule type="expression" dxfId="2382" priority="68">
      <formula>AND(CE$10&lt;&gt;"",CE10="")</formula>
    </cfRule>
  </conditionalFormatting>
  <conditionalFormatting sqref="CE6">
    <cfRule type="cellIs" dxfId="2381" priority="66" operator="equal">
      <formula>"NO"</formula>
    </cfRule>
    <cfRule type="cellIs" dxfId="2380" priority="67" operator="equal">
      <formula>"MET"</formula>
    </cfRule>
  </conditionalFormatting>
  <conditionalFormatting sqref="CE10:CN11">
    <cfRule type="cellIs" dxfId="2379" priority="64" stopIfTrue="1" operator="equal">
      <formula>"Not Met"</formula>
    </cfRule>
    <cfRule type="cellIs" dxfId="2378" priority="65" stopIfTrue="1" operator="equal">
      <formula>"N/A"</formula>
    </cfRule>
  </conditionalFormatting>
  <conditionalFormatting sqref="CE10:CN11">
    <cfRule type="expression" dxfId="2377" priority="63" stopIfTrue="1">
      <formula>AND(CE$10&lt;&gt;"",CE10="")</formula>
    </cfRule>
  </conditionalFormatting>
  <conditionalFormatting sqref="CE10:CN10">
    <cfRule type="cellIs" dxfId="2376" priority="61" stopIfTrue="1" operator="equal">
      <formula>"Not Met"</formula>
    </cfRule>
    <cfRule type="cellIs" dxfId="2375" priority="62" stopIfTrue="1" operator="equal">
      <formula>"N/A"</formula>
    </cfRule>
  </conditionalFormatting>
  <conditionalFormatting sqref="CE10:CN10">
    <cfRule type="expression" dxfId="2374" priority="60" stopIfTrue="1">
      <formula>AND(CE$10&lt;&gt;"",CE10="")</formula>
    </cfRule>
  </conditionalFormatting>
  <conditionalFormatting sqref="CE11:CN11">
    <cfRule type="cellIs" dxfId="2373" priority="58" stopIfTrue="1" operator="equal">
      <formula>"Not Met"</formula>
    </cfRule>
    <cfRule type="cellIs" dxfId="2372" priority="59" stopIfTrue="1" operator="equal">
      <formula>"N/A"</formula>
    </cfRule>
  </conditionalFormatting>
  <conditionalFormatting sqref="CE11:CN11">
    <cfRule type="expression" dxfId="2371" priority="57" stopIfTrue="1">
      <formula>AND(CE$10&lt;&gt;"",CE11="")</formula>
    </cfRule>
  </conditionalFormatting>
  <conditionalFormatting sqref="CE18:CN20">
    <cfRule type="cellIs" dxfId="2370" priority="55" stopIfTrue="1" operator="equal">
      <formula>"Not Met"</formula>
    </cfRule>
    <cfRule type="cellIs" dxfId="2369" priority="56" stopIfTrue="1" operator="equal">
      <formula>"N/A"</formula>
    </cfRule>
  </conditionalFormatting>
  <conditionalFormatting sqref="CF16:CN17">
    <cfRule type="cellIs" dxfId="2368" priority="53" stopIfTrue="1" operator="equal">
      <formula>"Not Met"</formula>
    </cfRule>
    <cfRule type="cellIs" dxfId="2367" priority="54" stopIfTrue="1" operator="equal">
      <formula>"N/A"</formula>
    </cfRule>
  </conditionalFormatting>
  <conditionalFormatting sqref="CE18:CN20 CF16:CN17">
    <cfRule type="cellIs" dxfId="2366" priority="51" stopIfTrue="1" operator="equal">
      <formula>"Not Met"</formula>
    </cfRule>
    <cfRule type="cellIs" dxfId="2365" priority="52" stopIfTrue="1" operator="equal">
      <formula>"N/A"</formula>
    </cfRule>
  </conditionalFormatting>
  <conditionalFormatting sqref="CE18:CN20 CF16:CN17">
    <cfRule type="cellIs" dxfId="2364" priority="49" operator="equal">
      <formula>"NO"</formula>
    </cfRule>
    <cfRule type="cellIs" dxfId="2363" priority="50" operator="equal">
      <formula>"MET"</formula>
    </cfRule>
  </conditionalFormatting>
  <conditionalFormatting sqref="CE16:CE17">
    <cfRule type="cellIs" dxfId="2362" priority="47" stopIfTrue="1" operator="equal">
      <formula>"Not Met"</formula>
    </cfRule>
    <cfRule type="cellIs" dxfId="2361" priority="48" stopIfTrue="1" operator="equal">
      <formula>"N/A"</formula>
    </cfRule>
  </conditionalFormatting>
  <conditionalFormatting sqref="CE16:CE17">
    <cfRule type="cellIs" dxfId="2360" priority="45" operator="equal">
      <formula>"NO"</formula>
    </cfRule>
    <cfRule type="cellIs" dxfId="2359" priority="46" operator="equal">
      <formula>"MET"</formula>
    </cfRule>
  </conditionalFormatting>
  <conditionalFormatting sqref="CE2:CN2">
    <cfRule type="cellIs" dxfId="2358" priority="43" operator="equal">
      <formula>"NO"</formula>
    </cfRule>
    <cfRule type="cellIs" dxfId="2357" priority="44" operator="equal">
      <formula>"MET"</formula>
    </cfRule>
  </conditionalFormatting>
  <conditionalFormatting sqref="CE3:CN4">
    <cfRule type="cellIs" dxfId="2356" priority="41" operator="equal">
      <formula>"NO"</formula>
    </cfRule>
    <cfRule type="cellIs" dxfId="2355" priority="42" operator="equal">
      <formula>"MET"</formula>
    </cfRule>
  </conditionalFormatting>
  <conditionalFormatting sqref="CO10:CX15">
    <cfRule type="cellIs" dxfId="2354" priority="39" stopIfTrue="1" operator="equal">
      <formula>"Not Met"</formula>
    </cfRule>
    <cfRule type="cellIs" dxfId="2353" priority="40" stopIfTrue="1" operator="equal">
      <formula>"N/A"</formula>
    </cfRule>
  </conditionalFormatting>
  <conditionalFormatting sqref="CO11:CX11">
    <cfRule type="expression" dxfId="2352" priority="38" stopIfTrue="1">
      <formula>AND(CO$10&lt;&gt;"",CO11="")</formula>
    </cfRule>
  </conditionalFormatting>
  <conditionalFormatting sqref="CO12:CX12">
    <cfRule type="cellIs" dxfId="2351" priority="36" stopIfTrue="1" operator="equal">
      <formula>"Not Met"</formula>
    </cfRule>
    <cfRule type="cellIs" dxfId="2350" priority="37" stopIfTrue="1" operator="equal">
      <formula>"N/A"</formula>
    </cfRule>
  </conditionalFormatting>
  <conditionalFormatting sqref="CO12:CX12">
    <cfRule type="expression" dxfId="2349" priority="35" stopIfTrue="1">
      <formula>AND(CO$10&lt;&gt;"",CO12="")</formula>
    </cfRule>
  </conditionalFormatting>
  <conditionalFormatting sqref="CO13:CX15">
    <cfRule type="expression" dxfId="2348" priority="34" stopIfTrue="1">
      <formula>AND(CO$10&lt;&gt;"",CO13="")</formula>
    </cfRule>
  </conditionalFormatting>
  <conditionalFormatting sqref="CO10:CX15">
    <cfRule type="cellIs" dxfId="2347" priority="32" operator="equal">
      <formula>"NO"</formula>
    </cfRule>
    <cfRule type="cellIs" dxfId="2346" priority="33" operator="equal">
      <formula>"MET"</formula>
    </cfRule>
  </conditionalFormatting>
  <conditionalFormatting sqref="CO1:CX1 CO7:CX9 CO21:CX28 CO5:CX5">
    <cfRule type="cellIs" dxfId="2345" priority="30" operator="equal">
      <formula>"NO"</formula>
    </cfRule>
    <cfRule type="cellIs" dxfId="2344" priority="31" operator="equal">
      <formula>"MET"</formula>
    </cfRule>
  </conditionalFormatting>
  <conditionalFormatting sqref="CO10:CX15">
    <cfRule type="expression" dxfId="2343" priority="28">
      <formula>AND(CO$10&lt;&gt;"",CO10="")</formula>
    </cfRule>
  </conditionalFormatting>
  <conditionalFormatting sqref="CO6">
    <cfRule type="cellIs" dxfId="2342" priority="26" operator="equal">
      <formula>"NO"</formula>
    </cfRule>
    <cfRule type="cellIs" dxfId="2341" priority="27" operator="equal">
      <formula>"MET"</formula>
    </cfRule>
  </conditionalFormatting>
  <conditionalFormatting sqref="CO10:CX11">
    <cfRule type="cellIs" dxfId="2340" priority="24" stopIfTrue="1" operator="equal">
      <formula>"Not Met"</formula>
    </cfRule>
    <cfRule type="cellIs" dxfId="2339" priority="25" stopIfTrue="1" operator="equal">
      <formula>"N/A"</formula>
    </cfRule>
  </conditionalFormatting>
  <conditionalFormatting sqref="CO10:CX11">
    <cfRule type="expression" dxfId="2338" priority="23" stopIfTrue="1">
      <formula>AND(CO$10&lt;&gt;"",CO10="")</formula>
    </cfRule>
  </conditionalFormatting>
  <conditionalFormatting sqref="CO10:CX10">
    <cfRule type="cellIs" dxfId="2337" priority="21" stopIfTrue="1" operator="equal">
      <formula>"Not Met"</formula>
    </cfRule>
    <cfRule type="cellIs" dxfId="2336" priority="22" stopIfTrue="1" operator="equal">
      <formula>"N/A"</formula>
    </cfRule>
  </conditionalFormatting>
  <conditionalFormatting sqref="CO10:CX10">
    <cfRule type="expression" dxfId="2335" priority="20" stopIfTrue="1">
      <formula>AND(CO$10&lt;&gt;"",CO10="")</formula>
    </cfRule>
  </conditionalFormatting>
  <conditionalFormatting sqref="CO11:CX11">
    <cfRule type="cellIs" dxfId="2334" priority="18" stopIfTrue="1" operator="equal">
      <formula>"Not Met"</formula>
    </cfRule>
    <cfRule type="cellIs" dxfId="2333" priority="19" stopIfTrue="1" operator="equal">
      <formula>"N/A"</formula>
    </cfRule>
  </conditionalFormatting>
  <conditionalFormatting sqref="CO11:CX11">
    <cfRule type="expression" dxfId="2332" priority="17" stopIfTrue="1">
      <formula>AND(CO$10&lt;&gt;"",CO11="")</formula>
    </cfRule>
  </conditionalFormatting>
  <conditionalFormatting sqref="CO18:CX20">
    <cfRule type="cellIs" dxfId="2331" priority="15" stopIfTrue="1" operator="equal">
      <formula>"Not Met"</formula>
    </cfRule>
    <cfRule type="cellIs" dxfId="2330" priority="16" stopIfTrue="1" operator="equal">
      <formula>"N/A"</formula>
    </cfRule>
  </conditionalFormatting>
  <conditionalFormatting sqref="CP16:CX17">
    <cfRule type="cellIs" dxfId="2329" priority="13" stopIfTrue="1" operator="equal">
      <formula>"Not Met"</formula>
    </cfRule>
    <cfRule type="cellIs" dxfId="2328" priority="14" stopIfTrue="1" operator="equal">
      <formula>"N/A"</formula>
    </cfRule>
  </conditionalFormatting>
  <conditionalFormatting sqref="CO18:CX20 CP16:CX17">
    <cfRule type="cellIs" dxfId="2327" priority="11" stopIfTrue="1" operator="equal">
      <formula>"Not Met"</formula>
    </cfRule>
    <cfRule type="cellIs" dxfId="2326" priority="12" stopIfTrue="1" operator="equal">
      <formula>"N/A"</formula>
    </cfRule>
  </conditionalFormatting>
  <conditionalFormatting sqref="CO18:CX20 CP16:CX17">
    <cfRule type="cellIs" dxfId="2325" priority="9" operator="equal">
      <formula>"NO"</formula>
    </cfRule>
    <cfRule type="cellIs" dxfId="2324" priority="10" operator="equal">
      <formula>"MET"</formula>
    </cfRule>
  </conditionalFormatting>
  <conditionalFormatting sqref="CO16:CO17">
    <cfRule type="cellIs" dxfId="2323" priority="7" stopIfTrue="1" operator="equal">
      <formula>"Not Met"</formula>
    </cfRule>
    <cfRule type="cellIs" dxfId="2322" priority="8" stopIfTrue="1" operator="equal">
      <formula>"N/A"</formula>
    </cfRule>
  </conditionalFormatting>
  <conditionalFormatting sqref="CO16:CO17">
    <cfRule type="cellIs" dxfId="2321" priority="5" operator="equal">
      <formula>"NO"</formula>
    </cfRule>
    <cfRule type="cellIs" dxfId="2320" priority="6" operator="equal">
      <formula>"MET"</formula>
    </cfRule>
  </conditionalFormatting>
  <conditionalFormatting sqref="CO2:CX2">
    <cfRule type="cellIs" dxfId="2319" priority="3" operator="equal">
      <formula>"NO"</formula>
    </cfRule>
    <cfRule type="cellIs" dxfId="2318" priority="4" operator="equal">
      <formula>"MET"</formula>
    </cfRule>
  </conditionalFormatting>
  <conditionalFormatting sqref="CO3:CX4">
    <cfRule type="cellIs" dxfId="2317" priority="1" operator="equal">
      <formula>"NO"</formula>
    </cfRule>
    <cfRule type="cellIs" dxfId="2316" priority="2" operator="equal">
      <formula>"MET"</formula>
    </cfRule>
  </conditionalFormatting>
  <dataValidations count="4">
    <dataValidation type="list" allowBlank="1" showInputMessage="1" showErrorMessage="1" sqref="C7 M7 W7 AG7 AQ7 BA7 BK7 BU7 CE7 CO7" xr:uid="{00000000-0002-0000-0D00-000000000000}">
      <formula1>"YES, NO"</formula1>
    </dataValidation>
    <dataValidation type="list" allowBlank="1" showInputMessage="1" showErrorMessage="1" sqref="C5:CX5" xr:uid="{00000000-0002-0000-0D00-000001000000}">
      <formula1>JJSAMPH2018</formula1>
    </dataValidation>
    <dataValidation type="list" allowBlank="1" showInputMessage="1" showErrorMessage="1" sqref="C16:CX20" xr:uid="{00000000-0002-0000-0D00-000002000000}">
      <formula1>"YES,NO,N/A"</formula1>
    </dataValidation>
    <dataValidation type="list" allowBlank="1" showInputMessage="1" showErrorMessage="1" sqref="C10:CX14" xr:uid="{00000000-0002-0000-0D00-000003000000}">
      <formula1>"Met, Not Met, N/A"</formula1>
    </dataValidation>
  </dataValidations>
  <printOptions horizontalCentered="1"/>
  <pageMargins left="0.2" right="0.2" top="0.3" bottom="0.25" header="0.25" footer="0"/>
  <pageSetup paperSize="5" scale="75" orientation="landscape" r:id="rId2"/>
  <headerFooter alignWithMargins="0">
    <oddFooter>&amp;LJUVENILE JUSTICE SUBSTANCE ABUSE MENTAL HEALTH PARTNERSHIP (JJSAMHP) PROGRAM MONITORING&amp;R&amp;8&amp;K000000&amp;P</oddFooter>
  </headerFooter>
  <rowBreaks count="1" manualBreakCount="1">
    <brk id="27" max="16383"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249977111117893"/>
  </sheetPr>
  <dimension ref="A1:EQ59"/>
  <sheetViews>
    <sheetView zoomScaleNormal="100" zoomScaleSheetLayoutView="50" workbookViewId="0">
      <pane xSplit="2" topLeftCell="C1" activePane="topRight" state="frozen"/>
      <selection pane="topRight" activeCell="C5" sqref="C5:L5"/>
    </sheetView>
  </sheetViews>
  <sheetFormatPr defaultColWidth="8.85546875" defaultRowHeight="12.75"/>
  <cols>
    <col min="1" max="1" width="3.28515625" style="601" customWidth="1"/>
    <col min="2" max="2" width="75.7109375" style="61" customWidth="1"/>
    <col min="3" max="102" width="7.7109375" style="62" customWidth="1"/>
    <col min="103" max="107" width="7.7109375" style="63" customWidth="1"/>
    <col min="108" max="16384" width="8.85546875" style="3"/>
  </cols>
  <sheetData>
    <row r="1" spans="1:107" ht="36.75" customHeight="1">
      <c r="A1" s="90"/>
      <c r="B1" s="91"/>
      <c r="C1" s="223" t="s">
        <v>621</v>
      </c>
      <c r="D1" s="222"/>
      <c r="E1" s="222"/>
      <c r="F1" s="222"/>
      <c r="G1" s="222"/>
      <c r="H1" s="222"/>
      <c r="I1" s="222"/>
      <c r="J1" s="222"/>
      <c r="K1" s="222"/>
      <c r="L1" s="272"/>
      <c r="M1" s="223" t="s">
        <v>621</v>
      </c>
      <c r="N1" s="222"/>
      <c r="O1" s="222"/>
      <c r="P1" s="222"/>
      <c r="Q1" s="222"/>
      <c r="R1" s="222"/>
      <c r="S1" s="222"/>
      <c r="T1" s="222"/>
      <c r="U1" s="222"/>
      <c r="V1" s="272"/>
      <c r="W1" s="223" t="s">
        <v>621</v>
      </c>
      <c r="X1" s="222"/>
      <c r="Y1" s="222"/>
      <c r="Z1" s="222"/>
      <c r="AA1" s="222"/>
      <c r="AB1" s="222"/>
      <c r="AC1" s="222"/>
      <c r="AD1" s="222"/>
      <c r="AE1" s="222"/>
      <c r="AF1" s="272"/>
      <c r="AG1" s="223" t="s">
        <v>621</v>
      </c>
      <c r="AH1" s="222"/>
      <c r="AI1" s="222"/>
      <c r="AJ1" s="222"/>
      <c r="AK1" s="222"/>
      <c r="AL1" s="222"/>
      <c r="AM1" s="222"/>
      <c r="AN1" s="222"/>
      <c r="AO1" s="222"/>
      <c r="AP1" s="272"/>
      <c r="AQ1" s="223" t="s">
        <v>621</v>
      </c>
      <c r="AR1" s="222"/>
      <c r="AS1" s="222"/>
      <c r="AT1" s="222"/>
      <c r="AU1" s="222"/>
      <c r="AV1" s="222"/>
      <c r="AW1" s="222"/>
      <c r="AX1" s="222"/>
      <c r="AY1" s="222"/>
      <c r="AZ1" s="272"/>
      <c r="BA1" s="223" t="s">
        <v>621</v>
      </c>
      <c r="BB1" s="222"/>
      <c r="BC1" s="222"/>
      <c r="BD1" s="222"/>
      <c r="BE1" s="222"/>
      <c r="BF1" s="222"/>
      <c r="BG1" s="222"/>
      <c r="BH1" s="222"/>
      <c r="BI1" s="222"/>
      <c r="BJ1" s="272"/>
      <c r="BK1" s="223" t="s">
        <v>621</v>
      </c>
      <c r="BL1" s="222"/>
      <c r="BM1" s="222"/>
      <c r="BN1" s="222"/>
      <c r="BO1" s="222"/>
      <c r="BP1" s="222"/>
      <c r="BQ1" s="222"/>
      <c r="BR1" s="222"/>
      <c r="BS1" s="222"/>
      <c r="BT1" s="272"/>
      <c r="BU1" s="223" t="s">
        <v>621</v>
      </c>
      <c r="BV1" s="222"/>
      <c r="BW1" s="222"/>
      <c r="BX1" s="222"/>
      <c r="BY1" s="222"/>
      <c r="BZ1" s="222"/>
      <c r="CA1" s="222"/>
      <c r="CB1" s="222"/>
      <c r="CC1" s="222"/>
      <c r="CD1" s="272"/>
      <c r="CE1" s="223" t="s">
        <v>621</v>
      </c>
      <c r="CF1" s="222"/>
      <c r="CG1" s="222"/>
      <c r="CH1" s="222"/>
      <c r="CI1" s="222"/>
      <c r="CJ1" s="222"/>
      <c r="CK1" s="222"/>
      <c r="CL1" s="222"/>
      <c r="CM1" s="222"/>
      <c r="CN1" s="272"/>
      <c r="CO1" s="223" t="s">
        <v>621</v>
      </c>
      <c r="CP1" s="222"/>
      <c r="CQ1" s="222"/>
      <c r="CR1" s="222"/>
      <c r="CS1" s="222"/>
      <c r="CT1" s="222"/>
      <c r="CU1" s="222"/>
      <c r="CV1" s="222"/>
      <c r="CW1" s="222"/>
      <c r="CX1" s="272"/>
      <c r="CY1" s="281"/>
      <c r="CZ1" s="281"/>
      <c r="DA1" s="281"/>
      <c r="DB1" s="281"/>
      <c r="DC1" s="282"/>
    </row>
    <row r="2" spans="1:107" ht="18" customHeight="1">
      <c r="A2" s="92"/>
      <c r="B2" s="107"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93"/>
      <c r="CZ2" s="93"/>
      <c r="DA2" s="93"/>
      <c r="DB2" s="93"/>
      <c r="DC2" s="101"/>
    </row>
    <row r="3" spans="1:107" ht="33"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249"/>
      <c r="CZ3" s="249"/>
      <c r="DA3" s="249"/>
      <c r="DB3" s="249"/>
      <c r="DC3" s="250"/>
    </row>
    <row r="4" spans="1:107"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97"/>
      <c r="CZ4" s="606"/>
      <c r="DA4" s="606"/>
      <c r="DB4" s="606"/>
      <c r="DC4" s="607"/>
    </row>
    <row r="5" spans="1:107" s="483" customFormat="1" ht="15" customHeight="1">
      <c r="A5" s="604"/>
      <c r="B5" s="501" t="s">
        <v>3</v>
      </c>
      <c r="C5" s="823"/>
      <c r="D5" s="824"/>
      <c r="E5" s="824"/>
      <c r="F5" s="824"/>
      <c r="G5" s="824"/>
      <c r="H5" s="824"/>
      <c r="I5" s="824"/>
      <c r="J5" s="824"/>
      <c r="K5" s="824"/>
      <c r="L5" s="825"/>
      <c r="M5" s="823"/>
      <c r="N5" s="824"/>
      <c r="O5" s="824"/>
      <c r="P5" s="824"/>
      <c r="Q5" s="824"/>
      <c r="R5" s="824"/>
      <c r="S5" s="824"/>
      <c r="T5" s="824"/>
      <c r="U5" s="824"/>
      <c r="V5" s="825"/>
      <c r="W5" s="823"/>
      <c r="X5" s="824"/>
      <c r="Y5" s="824"/>
      <c r="Z5" s="824"/>
      <c r="AA5" s="824"/>
      <c r="AB5" s="824"/>
      <c r="AC5" s="824"/>
      <c r="AD5" s="824"/>
      <c r="AE5" s="824"/>
      <c r="AF5" s="825"/>
      <c r="AG5" s="823"/>
      <c r="AH5" s="824"/>
      <c r="AI5" s="824"/>
      <c r="AJ5" s="824"/>
      <c r="AK5" s="824"/>
      <c r="AL5" s="824"/>
      <c r="AM5" s="824"/>
      <c r="AN5" s="824"/>
      <c r="AO5" s="824"/>
      <c r="AP5" s="825"/>
      <c r="AQ5" s="823"/>
      <c r="AR5" s="824"/>
      <c r="AS5" s="824"/>
      <c r="AT5" s="824"/>
      <c r="AU5" s="824"/>
      <c r="AV5" s="824"/>
      <c r="AW5" s="824"/>
      <c r="AX5" s="824"/>
      <c r="AY5" s="824"/>
      <c r="AZ5" s="825"/>
      <c r="BA5" s="823"/>
      <c r="BB5" s="824"/>
      <c r="BC5" s="824"/>
      <c r="BD5" s="824"/>
      <c r="BE5" s="824"/>
      <c r="BF5" s="824"/>
      <c r="BG5" s="824"/>
      <c r="BH5" s="824"/>
      <c r="BI5" s="824"/>
      <c r="BJ5" s="825"/>
      <c r="BK5" s="823"/>
      <c r="BL5" s="824"/>
      <c r="BM5" s="824"/>
      <c r="BN5" s="824"/>
      <c r="BO5" s="824"/>
      <c r="BP5" s="824"/>
      <c r="BQ5" s="824"/>
      <c r="BR5" s="824"/>
      <c r="BS5" s="824"/>
      <c r="BT5" s="825"/>
      <c r="BU5" s="823"/>
      <c r="BV5" s="824"/>
      <c r="BW5" s="824"/>
      <c r="BX5" s="824"/>
      <c r="BY5" s="824"/>
      <c r="BZ5" s="824"/>
      <c r="CA5" s="824"/>
      <c r="CB5" s="824"/>
      <c r="CC5" s="824"/>
      <c r="CD5" s="825"/>
      <c r="CE5" s="823"/>
      <c r="CF5" s="824"/>
      <c r="CG5" s="824"/>
      <c r="CH5" s="824"/>
      <c r="CI5" s="824"/>
      <c r="CJ5" s="824"/>
      <c r="CK5" s="824"/>
      <c r="CL5" s="824"/>
      <c r="CM5" s="824"/>
      <c r="CN5" s="825"/>
      <c r="CO5" s="823"/>
      <c r="CP5" s="824"/>
      <c r="CQ5" s="824"/>
      <c r="CR5" s="824"/>
      <c r="CS5" s="824"/>
      <c r="CT5" s="824"/>
      <c r="CU5" s="824"/>
      <c r="CV5" s="824"/>
      <c r="CW5" s="824"/>
      <c r="CX5" s="825"/>
      <c r="CY5" s="472"/>
      <c r="CZ5" s="473"/>
      <c r="DA5" s="473"/>
      <c r="DB5" s="473"/>
      <c r="DC5" s="474"/>
    </row>
    <row r="6" spans="1:10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475"/>
      <c r="CZ6" s="476"/>
      <c r="DA6" s="476"/>
      <c r="DB6" s="476"/>
      <c r="DC6" s="477"/>
    </row>
    <row r="7" spans="1:107" s="483" customFormat="1" ht="15" customHeight="1">
      <c r="A7" s="480"/>
      <c r="B7" s="512" t="s">
        <v>235</v>
      </c>
      <c r="C7" s="900"/>
      <c r="D7" s="901"/>
      <c r="E7" s="901"/>
      <c r="F7" s="901"/>
      <c r="G7" s="901"/>
      <c r="H7" s="901"/>
      <c r="I7" s="901"/>
      <c r="J7" s="901"/>
      <c r="K7" s="901"/>
      <c r="L7" s="902"/>
      <c r="M7" s="900"/>
      <c r="N7" s="901"/>
      <c r="O7" s="901"/>
      <c r="P7" s="901"/>
      <c r="Q7" s="901"/>
      <c r="R7" s="901"/>
      <c r="S7" s="901"/>
      <c r="T7" s="901"/>
      <c r="U7" s="901"/>
      <c r="V7" s="902"/>
      <c r="W7" s="900"/>
      <c r="X7" s="901"/>
      <c r="Y7" s="901"/>
      <c r="Z7" s="901"/>
      <c r="AA7" s="901"/>
      <c r="AB7" s="901"/>
      <c r="AC7" s="901"/>
      <c r="AD7" s="901"/>
      <c r="AE7" s="901"/>
      <c r="AF7" s="902"/>
      <c r="AG7" s="900"/>
      <c r="AH7" s="901"/>
      <c r="AI7" s="901"/>
      <c r="AJ7" s="901"/>
      <c r="AK7" s="901"/>
      <c r="AL7" s="901"/>
      <c r="AM7" s="901"/>
      <c r="AN7" s="901"/>
      <c r="AO7" s="901"/>
      <c r="AP7" s="902"/>
      <c r="AQ7" s="900"/>
      <c r="AR7" s="901"/>
      <c r="AS7" s="901"/>
      <c r="AT7" s="901"/>
      <c r="AU7" s="901"/>
      <c r="AV7" s="901"/>
      <c r="AW7" s="901"/>
      <c r="AX7" s="901"/>
      <c r="AY7" s="901"/>
      <c r="AZ7" s="902"/>
      <c r="BA7" s="900"/>
      <c r="BB7" s="901"/>
      <c r="BC7" s="901"/>
      <c r="BD7" s="901"/>
      <c r="BE7" s="901"/>
      <c r="BF7" s="901"/>
      <c r="BG7" s="901"/>
      <c r="BH7" s="901"/>
      <c r="BI7" s="901"/>
      <c r="BJ7" s="902"/>
      <c r="BK7" s="900"/>
      <c r="BL7" s="901"/>
      <c r="BM7" s="901"/>
      <c r="BN7" s="901"/>
      <c r="BO7" s="901"/>
      <c r="BP7" s="901"/>
      <c r="BQ7" s="901"/>
      <c r="BR7" s="901"/>
      <c r="BS7" s="901"/>
      <c r="BT7" s="902"/>
      <c r="BU7" s="900"/>
      <c r="BV7" s="901"/>
      <c r="BW7" s="901"/>
      <c r="BX7" s="901"/>
      <c r="BY7" s="901"/>
      <c r="BZ7" s="901"/>
      <c r="CA7" s="901"/>
      <c r="CB7" s="901"/>
      <c r="CC7" s="901"/>
      <c r="CD7" s="902"/>
      <c r="CE7" s="900"/>
      <c r="CF7" s="901"/>
      <c r="CG7" s="901"/>
      <c r="CH7" s="901"/>
      <c r="CI7" s="901"/>
      <c r="CJ7" s="901"/>
      <c r="CK7" s="901"/>
      <c r="CL7" s="901"/>
      <c r="CM7" s="901"/>
      <c r="CN7" s="902"/>
      <c r="CO7" s="900"/>
      <c r="CP7" s="901"/>
      <c r="CQ7" s="901"/>
      <c r="CR7" s="901"/>
      <c r="CS7" s="901"/>
      <c r="CT7" s="901"/>
      <c r="CU7" s="901"/>
      <c r="CV7" s="901"/>
      <c r="CW7" s="901"/>
      <c r="CX7" s="902"/>
      <c r="CY7" s="475"/>
      <c r="CZ7" s="476"/>
      <c r="DA7" s="476"/>
      <c r="DB7" s="476"/>
      <c r="DC7" s="477"/>
    </row>
    <row r="8" spans="1:107" s="569" customFormat="1" ht="15" customHeight="1">
      <c r="A8" s="568"/>
      <c r="B8" s="572" t="s">
        <v>246</v>
      </c>
      <c r="C8" s="903"/>
      <c r="D8" s="904"/>
      <c r="E8" s="904"/>
      <c r="F8" s="904"/>
      <c r="G8" s="904"/>
      <c r="H8" s="904"/>
      <c r="I8" s="904"/>
      <c r="J8" s="904"/>
      <c r="K8" s="904"/>
      <c r="L8" s="905"/>
      <c r="M8" s="903"/>
      <c r="N8" s="904"/>
      <c r="O8" s="904"/>
      <c r="P8" s="904"/>
      <c r="Q8" s="904"/>
      <c r="R8" s="904"/>
      <c r="S8" s="904"/>
      <c r="T8" s="904"/>
      <c r="U8" s="904"/>
      <c r="V8" s="905"/>
      <c r="W8" s="903"/>
      <c r="X8" s="904"/>
      <c r="Y8" s="904"/>
      <c r="Z8" s="904"/>
      <c r="AA8" s="904"/>
      <c r="AB8" s="904"/>
      <c r="AC8" s="904"/>
      <c r="AD8" s="904"/>
      <c r="AE8" s="904"/>
      <c r="AF8" s="905"/>
      <c r="AG8" s="903"/>
      <c r="AH8" s="904"/>
      <c r="AI8" s="904"/>
      <c r="AJ8" s="904"/>
      <c r="AK8" s="904"/>
      <c r="AL8" s="904"/>
      <c r="AM8" s="904"/>
      <c r="AN8" s="904"/>
      <c r="AO8" s="904"/>
      <c r="AP8" s="905"/>
      <c r="AQ8" s="903"/>
      <c r="AR8" s="904"/>
      <c r="AS8" s="904"/>
      <c r="AT8" s="904"/>
      <c r="AU8" s="904"/>
      <c r="AV8" s="904"/>
      <c r="AW8" s="904"/>
      <c r="AX8" s="904"/>
      <c r="AY8" s="904"/>
      <c r="AZ8" s="905"/>
      <c r="BA8" s="903"/>
      <c r="BB8" s="904"/>
      <c r="BC8" s="904"/>
      <c r="BD8" s="904"/>
      <c r="BE8" s="904"/>
      <c r="BF8" s="904"/>
      <c r="BG8" s="904"/>
      <c r="BH8" s="904"/>
      <c r="BI8" s="904"/>
      <c r="BJ8" s="905"/>
      <c r="BK8" s="903"/>
      <c r="BL8" s="904"/>
      <c r="BM8" s="904"/>
      <c r="BN8" s="904"/>
      <c r="BO8" s="904"/>
      <c r="BP8" s="904"/>
      <c r="BQ8" s="904"/>
      <c r="BR8" s="904"/>
      <c r="BS8" s="904"/>
      <c r="BT8" s="905"/>
      <c r="BU8" s="903"/>
      <c r="BV8" s="904"/>
      <c r="BW8" s="904"/>
      <c r="BX8" s="904"/>
      <c r="BY8" s="904"/>
      <c r="BZ8" s="904"/>
      <c r="CA8" s="904"/>
      <c r="CB8" s="904"/>
      <c r="CC8" s="904"/>
      <c r="CD8" s="905"/>
      <c r="CE8" s="903"/>
      <c r="CF8" s="904"/>
      <c r="CG8" s="904"/>
      <c r="CH8" s="904"/>
      <c r="CI8" s="904"/>
      <c r="CJ8" s="904"/>
      <c r="CK8" s="904"/>
      <c r="CL8" s="904"/>
      <c r="CM8" s="904"/>
      <c r="CN8" s="905"/>
      <c r="CO8" s="903"/>
      <c r="CP8" s="904"/>
      <c r="CQ8" s="904"/>
      <c r="CR8" s="904"/>
      <c r="CS8" s="904"/>
      <c r="CT8" s="904"/>
      <c r="CU8" s="904"/>
      <c r="CV8" s="904"/>
      <c r="CW8" s="904"/>
      <c r="CX8" s="905"/>
      <c r="CY8" s="492"/>
      <c r="CZ8" s="493"/>
      <c r="DA8" s="493"/>
      <c r="DB8" s="493"/>
      <c r="DC8" s="494"/>
    </row>
    <row r="9" spans="1:107" s="517" customFormat="1" ht="15" customHeight="1">
      <c r="A9" s="491"/>
      <c r="B9" s="567" t="s">
        <v>60</v>
      </c>
      <c r="C9" s="565"/>
      <c r="D9" s="564"/>
      <c r="E9" s="564"/>
      <c r="F9" s="564"/>
      <c r="G9" s="564"/>
      <c r="H9" s="564"/>
      <c r="I9" s="564"/>
      <c r="J9" s="564"/>
      <c r="K9" s="564"/>
      <c r="L9" s="608"/>
      <c r="M9" s="565"/>
      <c r="N9" s="564"/>
      <c r="O9" s="564"/>
      <c r="P9" s="564"/>
      <c r="Q9" s="564"/>
      <c r="R9" s="564"/>
      <c r="S9" s="564"/>
      <c r="T9" s="564"/>
      <c r="U9" s="564"/>
      <c r="V9" s="608"/>
      <c r="W9" s="565"/>
      <c r="X9" s="564"/>
      <c r="Y9" s="564"/>
      <c r="Z9" s="564"/>
      <c r="AA9" s="564"/>
      <c r="AB9" s="564"/>
      <c r="AC9" s="564"/>
      <c r="AD9" s="564"/>
      <c r="AE9" s="564"/>
      <c r="AF9" s="608"/>
      <c r="AG9" s="565"/>
      <c r="AH9" s="564"/>
      <c r="AI9" s="564"/>
      <c r="AJ9" s="564"/>
      <c r="AK9" s="564"/>
      <c r="AL9" s="564"/>
      <c r="AM9" s="564"/>
      <c r="AN9" s="564"/>
      <c r="AO9" s="564"/>
      <c r="AP9" s="608"/>
      <c r="AQ9" s="565"/>
      <c r="AR9" s="564"/>
      <c r="AS9" s="564"/>
      <c r="AT9" s="564"/>
      <c r="AU9" s="564"/>
      <c r="AV9" s="564"/>
      <c r="AW9" s="564"/>
      <c r="AX9" s="564"/>
      <c r="AY9" s="564"/>
      <c r="AZ9" s="608"/>
      <c r="BA9" s="565"/>
      <c r="BB9" s="564"/>
      <c r="BC9" s="564"/>
      <c r="BD9" s="564"/>
      <c r="BE9" s="564"/>
      <c r="BF9" s="564"/>
      <c r="BG9" s="564"/>
      <c r="BH9" s="564"/>
      <c r="BI9" s="564"/>
      <c r="BJ9" s="608"/>
      <c r="BK9" s="565"/>
      <c r="BL9" s="564"/>
      <c r="BM9" s="564"/>
      <c r="BN9" s="564"/>
      <c r="BO9" s="564"/>
      <c r="BP9" s="564"/>
      <c r="BQ9" s="564"/>
      <c r="BR9" s="564"/>
      <c r="BS9" s="564"/>
      <c r="BT9" s="608"/>
      <c r="BU9" s="565"/>
      <c r="BV9" s="564"/>
      <c r="BW9" s="564"/>
      <c r="BX9" s="564"/>
      <c r="BY9" s="564"/>
      <c r="BZ9" s="564"/>
      <c r="CA9" s="564"/>
      <c r="CB9" s="564"/>
      <c r="CC9" s="564"/>
      <c r="CD9" s="608"/>
      <c r="CE9" s="565"/>
      <c r="CF9" s="564"/>
      <c r="CG9" s="564"/>
      <c r="CH9" s="564"/>
      <c r="CI9" s="564"/>
      <c r="CJ9" s="564"/>
      <c r="CK9" s="564"/>
      <c r="CL9" s="564"/>
      <c r="CM9" s="564"/>
      <c r="CN9" s="608"/>
      <c r="CO9" s="565"/>
      <c r="CP9" s="564"/>
      <c r="CQ9" s="564"/>
      <c r="CR9" s="564"/>
      <c r="CS9" s="564"/>
      <c r="CT9" s="564"/>
      <c r="CU9" s="564"/>
      <c r="CV9" s="564"/>
      <c r="CW9" s="564"/>
      <c r="CX9" s="608"/>
      <c r="CY9" s="475"/>
      <c r="CZ9" s="476"/>
      <c r="DA9" s="476"/>
      <c r="DB9" s="476"/>
      <c r="DC9" s="477"/>
    </row>
    <row r="10" spans="1:107" s="483" customFormat="1" ht="15" customHeight="1" thickBot="1">
      <c r="A10" s="487"/>
      <c r="B10" s="566" t="s">
        <v>555</v>
      </c>
      <c r="C10" s="537"/>
      <c r="D10" s="538"/>
      <c r="E10" s="538"/>
      <c r="F10" s="538"/>
      <c r="G10" s="538"/>
      <c r="H10" s="538"/>
      <c r="I10" s="538"/>
      <c r="J10" s="538"/>
      <c r="K10" s="538"/>
      <c r="L10" s="539"/>
      <c r="M10" s="537"/>
      <c r="N10" s="538"/>
      <c r="O10" s="538"/>
      <c r="P10" s="538"/>
      <c r="Q10" s="538"/>
      <c r="R10" s="538"/>
      <c r="S10" s="538"/>
      <c r="T10" s="538"/>
      <c r="U10" s="538"/>
      <c r="V10" s="539"/>
      <c r="W10" s="537"/>
      <c r="X10" s="538"/>
      <c r="Y10" s="538"/>
      <c r="Z10" s="538"/>
      <c r="AA10" s="538"/>
      <c r="AB10" s="538"/>
      <c r="AC10" s="538"/>
      <c r="AD10" s="538"/>
      <c r="AE10" s="538"/>
      <c r="AF10" s="539"/>
      <c r="AG10" s="537"/>
      <c r="AH10" s="538"/>
      <c r="AI10" s="538"/>
      <c r="AJ10" s="538"/>
      <c r="AK10" s="538"/>
      <c r="AL10" s="538"/>
      <c r="AM10" s="538"/>
      <c r="AN10" s="538"/>
      <c r="AO10" s="538"/>
      <c r="AP10" s="539"/>
      <c r="AQ10" s="537"/>
      <c r="AR10" s="538"/>
      <c r="AS10" s="538"/>
      <c r="AT10" s="538"/>
      <c r="AU10" s="538"/>
      <c r="AV10" s="538"/>
      <c r="AW10" s="538"/>
      <c r="AX10" s="538"/>
      <c r="AY10" s="538"/>
      <c r="AZ10" s="539"/>
      <c r="BA10" s="537"/>
      <c r="BB10" s="538"/>
      <c r="BC10" s="538"/>
      <c r="BD10" s="538"/>
      <c r="BE10" s="538"/>
      <c r="BF10" s="538"/>
      <c r="BG10" s="538"/>
      <c r="BH10" s="538"/>
      <c r="BI10" s="538"/>
      <c r="BJ10" s="539"/>
      <c r="BK10" s="537"/>
      <c r="BL10" s="538"/>
      <c r="BM10" s="538"/>
      <c r="BN10" s="538"/>
      <c r="BO10" s="538"/>
      <c r="BP10" s="538"/>
      <c r="BQ10" s="538"/>
      <c r="BR10" s="538"/>
      <c r="BS10" s="538"/>
      <c r="BT10" s="539"/>
      <c r="BU10" s="537"/>
      <c r="BV10" s="538"/>
      <c r="BW10" s="538"/>
      <c r="BX10" s="538"/>
      <c r="BY10" s="538"/>
      <c r="BZ10" s="538"/>
      <c r="CA10" s="538"/>
      <c r="CB10" s="538"/>
      <c r="CC10" s="538"/>
      <c r="CD10" s="539"/>
      <c r="CE10" s="537"/>
      <c r="CF10" s="538"/>
      <c r="CG10" s="538"/>
      <c r="CH10" s="538"/>
      <c r="CI10" s="538"/>
      <c r="CJ10" s="538"/>
      <c r="CK10" s="538"/>
      <c r="CL10" s="538"/>
      <c r="CM10" s="538"/>
      <c r="CN10" s="539"/>
      <c r="CO10" s="537"/>
      <c r="CP10" s="538"/>
      <c r="CQ10" s="538"/>
      <c r="CR10" s="538"/>
      <c r="CS10" s="538"/>
      <c r="CT10" s="538"/>
      <c r="CU10" s="538"/>
      <c r="CV10" s="538"/>
      <c r="CW10" s="538"/>
      <c r="CX10" s="539"/>
      <c r="CY10" s="635" t="s">
        <v>12</v>
      </c>
      <c r="CZ10" s="639"/>
      <c r="DA10" s="639"/>
      <c r="DB10" s="639"/>
      <c r="DC10" s="640"/>
    </row>
    <row r="11" spans="1:10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8" t="s">
        <v>15</v>
      </c>
      <c r="CZ11" s="29" t="s">
        <v>16</v>
      </c>
      <c r="DA11" s="30" t="s">
        <v>17</v>
      </c>
      <c r="DB11" s="31" t="s">
        <v>18</v>
      </c>
      <c r="DC11" s="32" t="s">
        <v>19</v>
      </c>
    </row>
    <row r="12" spans="1:107" s="35" customFormat="1" ht="89.25">
      <c r="A12" s="225" t="s">
        <v>20</v>
      </c>
      <c r="B12" s="304" t="s">
        <v>674</v>
      </c>
      <c r="C12" s="399" t="str">
        <f t="shared" ref="C12:L12" si="0">IF(COUNTIF(C13:C17, "YES")&gt;=1, "MET", IF(COUNTIF(C13:C17, "NO")=3, "NOT MET",IF(COUNTIF(C13:C17,"=N/A")=3,"N/A","")))</f>
        <v/>
      </c>
      <c r="D12" s="399" t="str">
        <f t="shared" si="0"/>
        <v/>
      </c>
      <c r="E12" s="399" t="str">
        <f t="shared" si="0"/>
        <v/>
      </c>
      <c r="F12" s="399" t="str">
        <f t="shared" si="0"/>
        <v/>
      </c>
      <c r="G12" s="399" t="str">
        <f t="shared" si="0"/>
        <v/>
      </c>
      <c r="H12" s="399" t="str">
        <f t="shared" si="0"/>
        <v/>
      </c>
      <c r="I12" s="399" t="str">
        <f t="shared" si="0"/>
        <v/>
      </c>
      <c r="J12" s="399" t="str">
        <f t="shared" si="0"/>
        <v/>
      </c>
      <c r="K12" s="399" t="str">
        <f t="shared" si="0"/>
        <v/>
      </c>
      <c r="L12" s="446" t="str">
        <f t="shared" si="0"/>
        <v/>
      </c>
      <c r="M12" s="399" t="str">
        <f t="shared" ref="M12:CN12" si="1">IF(COUNTIF(M13:M17, "YES")&gt;=1, "MET", IF(COUNTIF(M13:M17, "NO")=3, "NOT MET",IF(COUNTIF(M13:M17,"=N/A")=3,"N/A","")))</f>
        <v/>
      </c>
      <c r="N12" s="399" t="str">
        <f t="shared" si="1"/>
        <v/>
      </c>
      <c r="O12" s="399" t="str">
        <f t="shared" si="1"/>
        <v/>
      </c>
      <c r="P12" s="399" t="str">
        <f t="shared" si="1"/>
        <v/>
      </c>
      <c r="Q12" s="399" t="str">
        <f t="shared" si="1"/>
        <v/>
      </c>
      <c r="R12" s="399" t="str">
        <f t="shared" si="1"/>
        <v/>
      </c>
      <c r="S12" s="399" t="str">
        <f t="shared" si="1"/>
        <v/>
      </c>
      <c r="T12" s="399" t="str">
        <f t="shared" si="1"/>
        <v/>
      </c>
      <c r="U12" s="399" t="str">
        <f t="shared" si="1"/>
        <v/>
      </c>
      <c r="V12" s="446" t="str">
        <f t="shared" si="1"/>
        <v/>
      </c>
      <c r="W12" s="399" t="str">
        <f t="shared" si="1"/>
        <v/>
      </c>
      <c r="X12" s="399" t="str">
        <f t="shared" si="1"/>
        <v/>
      </c>
      <c r="Y12" s="399" t="str">
        <f t="shared" si="1"/>
        <v/>
      </c>
      <c r="Z12" s="399" t="str">
        <f t="shared" si="1"/>
        <v/>
      </c>
      <c r="AA12" s="399" t="str">
        <f t="shared" si="1"/>
        <v/>
      </c>
      <c r="AB12" s="399" t="str">
        <f t="shared" si="1"/>
        <v/>
      </c>
      <c r="AC12" s="399" t="str">
        <f t="shared" si="1"/>
        <v/>
      </c>
      <c r="AD12" s="399" t="str">
        <f t="shared" si="1"/>
        <v/>
      </c>
      <c r="AE12" s="399" t="str">
        <f t="shared" si="1"/>
        <v/>
      </c>
      <c r="AF12" s="446" t="str">
        <f t="shared" si="1"/>
        <v/>
      </c>
      <c r="AG12" s="399" t="str">
        <f t="shared" ref="AG12:AP12" si="2">IF(COUNTIF(AG13:AG17, "YES")&gt;=1, "MET", IF(COUNTIF(AG13:AG17, "NO")=3, "NOT MET",IF(COUNTIF(AG13:AG17,"=N/A")=3,"N/A","")))</f>
        <v/>
      </c>
      <c r="AH12" s="399" t="str">
        <f t="shared" si="2"/>
        <v/>
      </c>
      <c r="AI12" s="399" t="str">
        <f t="shared" si="2"/>
        <v/>
      </c>
      <c r="AJ12" s="399" t="str">
        <f t="shared" si="2"/>
        <v/>
      </c>
      <c r="AK12" s="399" t="str">
        <f t="shared" si="2"/>
        <v/>
      </c>
      <c r="AL12" s="399" t="str">
        <f t="shared" si="2"/>
        <v/>
      </c>
      <c r="AM12" s="399" t="str">
        <f t="shared" si="2"/>
        <v/>
      </c>
      <c r="AN12" s="399" t="str">
        <f t="shared" si="2"/>
        <v/>
      </c>
      <c r="AO12" s="399" t="str">
        <f t="shared" si="2"/>
        <v/>
      </c>
      <c r="AP12" s="446" t="str">
        <f t="shared" si="2"/>
        <v/>
      </c>
      <c r="AQ12" s="399" t="str">
        <f t="shared" si="1"/>
        <v/>
      </c>
      <c r="AR12" s="399" t="str">
        <f t="shared" si="1"/>
        <v/>
      </c>
      <c r="AS12" s="399" t="str">
        <f t="shared" si="1"/>
        <v/>
      </c>
      <c r="AT12" s="399" t="str">
        <f t="shared" si="1"/>
        <v/>
      </c>
      <c r="AU12" s="399" t="str">
        <f t="shared" si="1"/>
        <v/>
      </c>
      <c r="AV12" s="399" t="str">
        <f t="shared" si="1"/>
        <v/>
      </c>
      <c r="AW12" s="399" t="str">
        <f t="shared" si="1"/>
        <v/>
      </c>
      <c r="AX12" s="399" t="str">
        <f t="shared" si="1"/>
        <v/>
      </c>
      <c r="AY12" s="399" t="str">
        <f t="shared" si="1"/>
        <v/>
      </c>
      <c r="AZ12" s="446" t="str">
        <f t="shared" si="1"/>
        <v/>
      </c>
      <c r="BA12" s="399" t="str">
        <f t="shared" ref="BA12:BJ12" si="3">IF(COUNTIF(BA13:BA17, "YES")&gt;=1, "MET", IF(COUNTIF(BA13:BA17, "NO")=3, "NOT MET",IF(COUNTIF(BA13:BA17,"=N/A")=3,"N/A","")))</f>
        <v/>
      </c>
      <c r="BB12" s="399" t="str">
        <f t="shared" si="3"/>
        <v/>
      </c>
      <c r="BC12" s="399" t="str">
        <f t="shared" si="3"/>
        <v/>
      </c>
      <c r="BD12" s="399" t="str">
        <f t="shared" si="3"/>
        <v/>
      </c>
      <c r="BE12" s="399" t="str">
        <f t="shared" si="3"/>
        <v/>
      </c>
      <c r="BF12" s="399" t="str">
        <f t="shared" si="3"/>
        <v/>
      </c>
      <c r="BG12" s="399" t="str">
        <f t="shared" si="3"/>
        <v/>
      </c>
      <c r="BH12" s="399" t="str">
        <f t="shared" si="3"/>
        <v/>
      </c>
      <c r="BI12" s="399" t="str">
        <f t="shared" si="3"/>
        <v/>
      </c>
      <c r="BJ12" s="446" t="str">
        <f t="shared" si="3"/>
        <v/>
      </c>
      <c r="BK12" s="399" t="str">
        <f t="shared" si="1"/>
        <v/>
      </c>
      <c r="BL12" s="399" t="str">
        <f t="shared" si="1"/>
        <v/>
      </c>
      <c r="BM12" s="399" t="str">
        <f t="shared" si="1"/>
        <v/>
      </c>
      <c r="BN12" s="399" t="str">
        <f t="shared" si="1"/>
        <v/>
      </c>
      <c r="BO12" s="399" t="str">
        <f t="shared" si="1"/>
        <v/>
      </c>
      <c r="BP12" s="399" t="str">
        <f t="shared" si="1"/>
        <v/>
      </c>
      <c r="BQ12" s="399" t="str">
        <f t="shared" si="1"/>
        <v/>
      </c>
      <c r="BR12" s="399" t="str">
        <f t="shared" si="1"/>
        <v/>
      </c>
      <c r="BS12" s="399" t="str">
        <f t="shared" si="1"/>
        <v/>
      </c>
      <c r="BT12" s="446" t="str">
        <f t="shared" si="1"/>
        <v/>
      </c>
      <c r="BU12" s="399" t="str">
        <f t="shared" ref="BU12:CD12" si="4">IF(COUNTIF(BU13:BU17, "YES")&gt;=1, "MET", IF(COUNTIF(BU13:BU17, "NO")=3, "NOT MET",IF(COUNTIF(BU13:BU17,"=N/A")=3,"N/A","")))</f>
        <v/>
      </c>
      <c r="BV12" s="399" t="str">
        <f t="shared" si="4"/>
        <v/>
      </c>
      <c r="BW12" s="399" t="str">
        <f t="shared" si="4"/>
        <v/>
      </c>
      <c r="BX12" s="399" t="str">
        <f t="shared" si="4"/>
        <v/>
      </c>
      <c r="BY12" s="399" t="str">
        <f t="shared" si="4"/>
        <v/>
      </c>
      <c r="BZ12" s="399" t="str">
        <f t="shared" si="4"/>
        <v/>
      </c>
      <c r="CA12" s="399" t="str">
        <f t="shared" si="4"/>
        <v/>
      </c>
      <c r="CB12" s="399" t="str">
        <f t="shared" si="4"/>
        <v/>
      </c>
      <c r="CC12" s="399" t="str">
        <f t="shared" si="4"/>
        <v/>
      </c>
      <c r="CD12" s="446" t="str">
        <f t="shared" si="4"/>
        <v/>
      </c>
      <c r="CE12" s="399" t="str">
        <f t="shared" si="1"/>
        <v/>
      </c>
      <c r="CF12" s="399" t="str">
        <f t="shared" si="1"/>
        <v/>
      </c>
      <c r="CG12" s="399" t="str">
        <f t="shared" si="1"/>
        <v/>
      </c>
      <c r="CH12" s="399" t="str">
        <f t="shared" si="1"/>
        <v/>
      </c>
      <c r="CI12" s="399" t="str">
        <f t="shared" si="1"/>
        <v/>
      </c>
      <c r="CJ12" s="399" t="str">
        <f t="shared" si="1"/>
        <v/>
      </c>
      <c r="CK12" s="399" t="str">
        <f t="shared" si="1"/>
        <v/>
      </c>
      <c r="CL12" s="399" t="str">
        <f t="shared" si="1"/>
        <v/>
      </c>
      <c r="CM12" s="399" t="str">
        <f t="shared" si="1"/>
        <v/>
      </c>
      <c r="CN12" s="446" t="str">
        <f t="shared" si="1"/>
        <v/>
      </c>
      <c r="CO12" s="399" t="str">
        <f t="shared" ref="CO12:CX12" si="5">IF(COUNTIF(CO13:CO17, "YES")&gt;=1, "MET", IF(COUNTIF(CO13:CO17, "NO")=3, "NOT MET",IF(COUNTIF(CO13:CO17,"=N/A")=3,"N/A","")))</f>
        <v/>
      </c>
      <c r="CP12" s="399" t="str">
        <f t="shared" si="5"/>
        <v/>
      </c>
      <c r="CQ12" s="399" t="str">
        <f t="shared" si="5"/>
        <v/>
      </c>
      <c r="CR12" s="399" t="str">
        <f t="shared" si="5"/>
        <v/>
      </c>
      <c r="CS12" s="399" t="str">
        <f t="shared" si="5"/>
        <v/>
      </c>
      <c r="CT12" s="399" t="str">
        <f t="shared" si="5"/>
        <v/>
      </c>
      <c r="CU12" s="399" t="str">
        <f t="shared" si="5"/>
        <v/>
      </c>
      <c r="CV12" s="399" t="str">
        <f t="shared" si="5"/>
        <v/>
      </c>
      <c r="CW12" s="399" t="str">
        <f t="shared" si="5"/>
        <v/>
      </c>
      <c r="CX12" s="446" t="str">
        <f t="shared" si="5"/>
        <v/>
      </c>
      <c r="CY12" s="283">
        <f>COUNTIF(C12:CX12,"=Met")</f>
        <v>0</v>
      </c>
      <c r="CZ12" s="284">
        <f t="shared" ref="CZ12" si="6">IF(SUM(CY12,DA12)=0,0,CY12/SUM(CY12,DA12))</f>
        <v>0</v>
      </c>
      <c r="DA12" s="285">
        <f>COUNTIF(C12:CX12,"=Not Met")</f>
        <v>0</v>
      </c>
      <c r="DB12" s="284">
        <f t="shared" ref="DB12" si="7">IF(SUM(CY12,DA12)=0,0,DA12/SUM(CY12,DA12))</f>
        <v>0</v>
      </c>
      <c r="DC12" s="291">
        <f>COUNTIF(C12:CX12,"=N/A")</f>
        <v>0</v>
      </c>
    </row>
    <row r="13" spans="1:107" s="35" customFormat="1">
      <c r="A13" s="693" t="s">
        <v>367</v>
      </c>
      <c r="B13" s="694" t="s">
        <v>622</v>
      </c>
      <c r="C13" s="33"/>
      <c r="D13" s="41"/>
      <c r="E13" s="41"/>
      <c r="F13" s="41"/>
      <c r="G13" s="41"/>
      <c r="H13" s="41"/>
      <c r="I13" s="41"/>
      <c r="J13" s="41"/>
      <c r="K13" s="41"/>
      <c r="L13" s="456"/>
      <c r="M13" s="33"/>
      <c r="N13" s="41"/>
      <c r="O13" s="41"/>
      <c r="P13" s="41"/>
      <c r="Q13" s="41"/>
      <c r="R13" s="41"/>
      <c r="S13" s="41"/>
      <c r="T13" s="41"/>
      <c r="U13" s="41"/>
      <c r="V13" s="456"/>
      <c r="W13" s="33"/>
      <c r="X13" s="41"/>
      <c r="Y13" s="41"/>
      <c r="Z13" s="41"/>
      <c r="AA13" s="41"/>
      <c r="AB13" s="41"/>
      <c r="AC13" s="41"/>
      <c r="AD13" s="41"/>
      <c r="AE13" s="41"/>
      <c r="AF13" s="456"/>
      <c r="AG13" s="33"/>
      <c r="AH13" s="41"/>
      <c r="AI13" s="41"/>
      <c r="AJ13" s="41"/>
      <c r="AK13" s="41"/>
      <c r="AL13" s="41"/>
      <c r="AM13" s="41"/>
      <c r="AN13" s="41"/>
      <c r="AO13" s="41"/>
      <c r="AP13" s="456"/>
      <c r="AQ13" s="33"/>
      <c r="AR13" s="41"/>
      <c r="AS13" s="41"/>
      <c r="AT13" s="41"/>
      <c r="AU13" s="41"/>
      <c r="AV13" s="41"/>
      <c r="AW13" s="41"/>
      <c r="AX13" s="41"/>
      <c r="AY13" s="41"/>
      <c r="AZ13" s="456"/>
      <c r="BA13" s="33"/>
      <c r="BB13" s="41"/>
      <c r="BC13" s="41"/>
      <c r="BD13" s="41"/>
      <c r="BE13" s="41"/>
      <c r="BF13" s="41"/>
      <c r="BG13" s="41"/>
      <c r="BH13" s="41"/>
      <c r="BI13" s="41"/>
      <c r="BJ13" s="456"/>
      <c r="BK13" s="33"/>
      <c r="BL13" s="41"/>
      <c r="BM13" s="41"/>
      <c r="BN13" s="41"/>
      <c r="BO13" s="41"/>
      <c r="BP13" s="41"/>
      <c r="BQ13" s="41"/>
      <c r="BR13" s="41"/>
      <c r="BS13" s="41"/>
      <c r="BT13" s="456"/>
      <c r="BU13" s="33"/>
      <c r="BV13" s="41"/>
      <c r="BW13" s="41"/>
      <c r="BX13" s="41"/>
      <c r="BY13" s="41"/>
      <c r="BZ13" s="41"/>
      <c r="CA13" s="41"/>
      <c r="CB13" s="41"/>
      <c r="CC13" s="41"/>
      <c r="CD13" s="456"/>
      <c r="CE13" s="33"/>
      <c r="CF13" s="41"/>
      <c r="CG13" s="41"/>
      <c r="CH13" s="41"/>
      <c r="CI13" s="41"/>
      <c r="CJ13" s="41"/>
      <c r="CK13" s="41"/>
      <c r="CL13" s="41"/>
      <c r="CM13" s="41"/>
      <c r="CN13" s="456"/>
      <c r="CO13" s="33"/>
      <c r="CP13" s="41"/>
      <c r="CQ13" s="41"/>
      <c r="CR13" s="41"/>
      <c r="CS13" s="41"/>
      <c r="CT13" s="41"/>
      <c r="CU13" s="41"/>
      <c r="CV13" s="41"/>
      <c r="CW13" s="41"/>
      <c r="CX13" s="456"/>
      <c r="CY13" s="395"/>
      <c r="CZ13" s="396"/>
      <c r="DA13" s="397"/>
      <c r="DB13" s="396"/>
      <c r="DC13" s="398"/>
    </row>
    <row r="14" spans="1:107" s="35" customFormat="1">
      <c r="A14" s="693" t="s">
        <v>618</v>
      </c>
      <c r="B14" s="694" t="s">
        <v>623</v>
      </c>
      <c r="C14" s="33"/>
      <c r="D14" s="41"/>
      <c r="E14" s="41"/>
      <c r="F14" s="41"/>
      <c r="G14" s="41"/>
      <c r="H14" s="41"/>
      <c r="I14" s="41"/>
      <c r="J14" s="41"/>
      <c r="K14" s="41"/>
      <c r="L14" s="456"/>
      <c r="M14" s="33"/>
      <c r="N14" s="41"/>
      <c r="O14" s="41"/>
      <c r="P14" s="41"/>
      <c r="Q14" s="41"/>
      <c r="R14" s="41"/>
      <c r="S14" s="41"/>
      <c r="T14" s="41"/>
      <c r="U14" s="41"/>
      <c r="V14" s="456"/>
      <c r="W14" s="33"/>
      <c r="X14" s="41"/>
      <c r="Y14" s="41"/>
      <c r="Z14" s="41"/>
      <c r="AA14" s="41"/>
      <c r="AB14" s="41"/>
      <c r="AC14" s="41"/>
      <c r="AD14" s="41"/>
      <c r="AE14" s="41"/>
      <c r="AF14" s="456"/>
      <c r="AG14" s="33"/>
      <c r="AH14" s="41"/>
      <c r="AI14" s="41"/>
      <c r="AJ14" s="41"/>
      <c r="AK14" s="41"/>
      <c r="AL14" s="41"/>
      <c r="AM14" s="41"/>
      <c r="AN14" s="41"/>
      <c r="AO14" s="41"/>
      <c r="AP14" s="456"/>
      <c r="AQ14" s="33"/>
      <c r="AR14" s="41"/>
      <c r="AS14" s="41"/>
      <c r="AT14" s="41"/>
      <c r="AU14" s="41"/>
      <c r="AV14" s="41"/>
      <c r="AW14" s="41"/>
      <c r="AX14" s="41"/>
      <c r="AY14" s="41"/>
      <c r="AZ14" s="456"/>
      <c r="BA14" s="33"/>
      <c r="BB14" s="41"/>
      <c r="BC14" s="41"/>
      <c r="BD14" s="41"/>
      <c r="BE14" s="41"/>
      <c r="BF14" s="41"/>
      <c r="BG14" s="41"/>
      <c r="BH14" s="41"/>
      <c r="BI14" s="41"/>
      <c r="BJ14" s="456"/>
      <c r="BK14" s="33"/>
      <c r="BL14" s="41"/>
      <c r="BM14" s="41"/>
      <c r="BN14" s="41"/>
      <c r="BO14" s="41"/>
      <c r="BP14" s="41"/>
      <c r="BQ14" s="41"/>
      <c r="BR14" s="41"/>
      <c r="BS14" s="41"/>
      <c r="BT14" s="456"/>
      <c r="BU14" s="33"/>
      <c r="BV14" s="41"/>
      <c r="BW14" s="41"/>
      <c r="BX14" s="41"/>
      <c r="BY14" s="41"/>
      <c r="BZ14" s="41"/>
      <c r="CA14" s="41"/>
      <c r="CB14" s="41"/>
      <c r="CC14" s="41"/>
      <c r="CD14" s="456"/>
      <c r="CE14" s="33"/>
      <c r="CF14" s="41"/>
      <c r="CG14" s="41"/>
      <c r="CH14" s="41"/>
      <c r="CI14" s="41"/>
      <c r="CJ14" s="41"/>
      <c r="CK14" s="41"/>
      <c r="CL14" s="41"/>
      <c r="CM14" s="41"/>
      <c r="CN14" s="456"/>
      <c r="CO14" s="33"/>
      <c r="CP14" s="41"/>
      <c r="CQ14" s="41"/>
      <c r="CR14" s="41"/>
      <c r="CS14" s="41"/>
      <c r="CT14" s="41"/>
      <c r="CU14" s="41"/>
      <c r="CV14" s="41"/>
      <c r="CW14" s="41"/>
      <c r="CX14" s="456"/>
      <c r="CY14" s="395"/>
      <c r="CZ14" s="396"/>
      <c r="DA14" s="397"/>
      <c r="DB14" s="396"/>
      <c r="DC14" s="398"/>
    </row>
    <row r="15" spans="1:107" s="35" customFormat="1">
      <c r="A15" s="693" t="s">
        <v>619</v>
      </c>
      <c r="B15" s="694" t="s">
        <v>624</v>
      </c>
      <c r="C15" s="33"/>
      <c r="D15" s="41"/>
      <c r="E15" s="41"/>
      <c r="F15" s="41"/>
      <c r="G15" s="41"/>
      <c r="H15" s="41"/>
      <c r="I15" s="41"/>
      <c r="J15" s="41"/>
      <c r="K15" s="41"/>
      <c r="L15" s="456"/>
      <c r="M15" s="33"/>
      <c r="N15" s="41"/>
      <c r="O15" s="41"/>
      <c r="P15" s="41"/>
      <c r="Q15" s="41"/>
      <c r="R15" s="41"/>
      <c r="S15" s="41"/>
      <c r="T15" s="41"/>
      <c r="U15" s="41"/>
      <c r="V15" s="456"/>
      <c r="W15" s="33"/>
      <c r="X15" s="41"/>
      <c r="Y15" s="41"/>
      <c r="Z15" s="41"/>
      <c r="AA15" s="41"/>
      <c r="AB15" s="41"/>
      <c r="AC15" s="41"/>
      <c r="AD15" s="41"/>
      <c r="AE15" s="41"/>
      <c r="AF15" s="456"/>
      <c r="AG15" s="33"/>
      <c r="AH15" s="41"/>
      <c r="AI15" s="41"/>
      <c r="AJ15" s="41"/>
      <c r="AK15" s="41"/>
      <c r="AL15" s="41"/>
      <c r="AM15" s="41"/>
      <c r="AN15" s="41"/>
      <c r="AO15" s="41"/>
      <c r="AP15" s="456"/>
      <c r="AQ15" s="33"/>
      <c r="AR15" s="41"/>
      <c r="AS15" s="41"/>
      <c r="AT15" s="41"/>
      <c r="AU15" s="41"/>
      <c r="AV15" s="41"/>
      <c r="AW15" s="41"/>
      <c r="AX15" s="41"/>
      <c r="AY15" s="41"/>
      <c r="AZ15" s="456"/>
      <c r="BA15" s="33"/>
      <c r="BB15" s="41"/>
      <c r="BC15" s="41"/>
      <c r="BD15" s="41"/>
      <c r="BE15" s="41"/>
      <c r="BF15" s="41"/>
      <c r="BG15" s="41"/>
      <c r="BH15" s="41"/>
      <c r="BI15" s="41"/>
      <c r="BJ15" s="456"/>
      <c r="BK15" s="33"/>
      <c r="BL15" s="41"/>
      <c r="BM15" s="41"/>
      <c r="BN15" s="41"/>
      <c r="BO15" s="41"/>
      <c r="BP15" s="41"/>
      <c r="BQ15" s="41"/>
      <c r="BR15" s="41"/>
      <c r="BS15" s="41"/>
      <c r="BT15" s="456"/>
      <c r="BU15" s="33"/>
      <c r="BV15" s="41"/>
      <c r="BW15" s="41"/>
      <c r="BX15" s="41"/>
      <c r="BY15" s="41"/>
      <c r="BZ15" s="41"/>
      <c r="CA15" s="41"/>
      <c r="CB15" s="41"/>
      <c r="CC15" s="41"/>
      <c r="CD15" s="456"/>
      <c r="CE15" s="33"/>
      <c r="CF15" s="41"/>
      <c r="CG15" s="41"/>
      <c r="CH15" s="41"/>
      <c r="CI15" s="41"/>
      <c r="CJ15" s="41"/>
      <c r="CK15" s="41"/>
      <c r="CL15" s="41"/>
      <c r="CM15" s="41"/>
      <c r="CN15" s="456"/>
      <c r="CO15" s="33"/>
      <c r="CP15" s="41"/>
      <c r="CQ15" s="41"/>
      <c r="CR15" s="41"/>
      <c r="CS15" s="41"/>
      <c r="CT15" s="41"/>
      <c r="CU15" s="41"/>
      <c r="CV15" s="41"/>
      <c r="CW15" s="41"/>
      <c r="CX15" s="456"/>
      <c r="CY15" s="395"/>
      <c r="CZ15" s="396"/>
      <c r="DA15" s="397"/>
      <c r="DB15" s="396"/>
      <c r="DC15" s="398"/>
    </row>
    <row r="16" spans="1:107" s="35" customFormat="1">
      <c r="A16" s="693" t="s">
        <v>620</v>
      </c>
      <c r="B16" s="694" t="s">
        <v>625</v>
      </c>
      <c r="C16" s="33"/>
      <c r="D16" s="41"/>
      <c r="E16" s="41"/>
      <c r="F16" s="41"/>
      <c r="G16" s="41"/>
      <c r="H16" s="41"/>
      <c r="I16" s="41"/>
      <c r="J16" s="41"/>
      <c r="K16" s="41"/>
      <c r="L16" s="456"/>
      <c r="M16" s="33"/>
      <c r="N16" s="41"/>
      <c r="O16" s="41"/>
      <c r="P16" s="41"/>
      <c r="Q16" s="41"/>
      <c r="R16" s="41"/>
      <c r="S16" s="41"/>
      <c r="T16" s="41"/>
      <c r="U16" s="41"/>
      <c r="V16" s="456"/>
      <c r="W16" s="33"/>
      <c r="X16" s="41"/>
      <c r="Y16" s="41"/>
      <c r="Z16" s="41"/>
      <c r="AA16" s="41"/>
      <c r="AB16" s="41"/>
      <c r="AC16" s="41"/>
      <c r="AD16" s="41"/>
      <c r="AE16" s="41"/>
      <c r="AF16" s="456"/>
      <c r="AG16" s="33"/>
      <c r="AH16" s="41"/>
      <c r="AI16" s="41"/>
      <c r="AJ16" s="41"/>
      <c r="AK16" s="41"/>
      <c r="AL16" s="41"/>
      <c r="AM16" s="41"/>
      <c r="AN16" s="41"/>
      <c r="AO16" s="41"/>
      <c r="AP16" s="456"/>
      <c r="AQ16" s="33"/>
      <c r="AR16" s="41"/>
      <c r="AS16" s="41"/>
      <c r="AT16" s="41"/>
      <c r="AU16" s="41"/>
      <c r="AV16" s="41"/>
      <c r="AW16" s="41"/>
      <c r="AX16" s="41"/>
      <c r="AY16" s="41"/>
      <c r="AZ16" s="456"/>
      <c r="BA16" s="33"/>
      <c r="BB16" s="41"/>
      <c r="BC16" s="41"/>
      <c r="BD16" s="41"/>
      <c r="BE16" s="41"/>
      <c r="BF16" s="41"/>
      <c r="BG16" s="41"/>
      <c r="BH16" s="41"/>
      <c r="BI16" s="41"/>
      <c r="BJ16" s="456"/>
      <c r="BK16" s="33"/>
      <c r="BL16" s="41"/>
      <c r="BM16" s="41"/>
      <c r="BN16" s="41"/>
      <c r="BO16" s="41"/>
      <c r="BP16" s="41"/>
      <c r="BQ16" s="41"/>
      <c r="BR16" s="41"/>
      <c r="BS16" s="41"/>
      <c r="BT16" s="456"/>
      <c r="BU16" s="33"/>
      <c r="BV16" s="41"/>
      <c r="BW16" s="41"/>
      <c r="BX16" s="41"/>
      <c r="BY16" s="41"/>
      <c r="BZ16" s="41"/>
      <c r="CA16" s="41"/>
      <c r="CB16" s="41"/>
      <c r="CC16" s="41"/>
      <c r="CD16" s="456"/>
      <c r="CE16" s="33"/>
      <c r="CF16" s="41"/>
      <c r="CG16" s="41"/>
      <c r="CH16" s="41"/>
      <c r="CI16" s="41"/>
      <c r="CJ16" s="41"/>
      <c r="CK16" s="41"/>
      <c r="CL16" s="41"/>
      <c r="CM16" s="41"/>
      <c r="CN16" s="456"/>
      <c r="CO16" s="33"/>
      <c r="CP16" s="41"/>
      <c r="CQ16" s="41"/>
      <c r="CR16" s="41"/>
      <c r="CS16" s="41"/>
      <c r="CT16" s="41"/>
      <c r="CU16" s="41"/>
      <c r="CV16" s="41"/>
      <c r="CW16" s="41"/>
      <c r="CX16" s="456"/>
      <c r="CY16" s="395"/>
      <c r="CZ16" s="396"/>
      <c r="DA16" s="397"/>
      <c r="DB16" s="396"/>
      <c r="DC16" s="398"/>
    </row>
    <row r="17" spans="1:147" s="35" customFormat="1">
      <c r="A17" s="693" t="s">
        <v>626</v>
      </c>
      <c r="B17" s="694" t="s">
        <v>627</v>
      </c>
      <c r="C17" s="33"/>
      <c r="D17" s="41"/>
      <c r="E17" s="41"/>
      <c r="F17" s="41"/>
      <c r="G17" s="41"/>
      <c r="H17" s="41"/>
      <c r="I17" s="41"/>
      <c r="J17" s="41"/>
      <c r="K17" s="41"/>
      <c r="L17" s="456"/>
      <c r="M17" s="33"/>
      <c r="N17" s="41"/>
      <c r="O17" s="41"/>
      <c r="P17" s="41"/>
      <c r="Q17" s="41"/>
      <c r="R17" s="41"/>
      <c r="S17" s="41"/>
      <c r="T17" s="41"/>
      <c r="U17" s="41"/>
      <c r="V17" s="456"/>
      <c r="W17" s="33"/>
      <c r="X17" s="41"/>
      <c r="Y17" s="41"/>
      <c r="Z17" s="41"/>
      <c r="AA17" s="41"/>
      <c r="AB17" s="41"/>
      <c r="AC17" s="41"/>
      <c r="AD17" s="41"/>
      <c r="AE17" s="41"/>
      <c r="AF17" s="456"/>
      <c r="AG17" s="33"/>
      <c r="AH17" s="41"/>
      <c r="AI17" s="41"/>
      <c r="AJ17" s="41"/>
      <c r="AK17" s="41"/>
      <c r="AL17" s="41"/>
      <c r="AM17" s="41"/>
      <c r="AN17" s="41"/>
      <c r="AO17" s="41"/>
      <c r="AP17" s="456"/>
      <c r="AQ17" s="33"/>
      <c r="AR17" s="41"/>
      <c r="AS17" s="41"/>
      <c r="AT17" s="41"/>
      <c r="AU17" s="41"/>
      <c r="AV17" s="41"/>
      <c r="AW17" s="41"/>
      <c r="AX17" s="41"/>
      <c r="AY17" s="41"/>
      <c r="AZ17" s="456"/>
      <c r="BA17" s="33"/>
      <c r="BB17" s="41"/>
      <c r="BC17" s="41"/>
      <c r="BD17" s="41"/>
      <c r="BE17" s="41"/>
      <c r="BF17" s="41"/>
      <c r="BG17" s="41"/>
      <c r="BH17" s="41"/>
      <c r="BI17" s="41"/>
      <c r="BJ17" s="456"/>
      <c r="BK17" s="33"/>
      <c r="BL17" s="41"/>
      <c r="BM17" s="41"/>
      <c r="BN17" s="41"/>
      <c r="BO17" s="41"/>
      <c r="BP17" s="41"/>
      <c r="BQ17" s="41"/>
      <c r="BR17" s="41"/>
      <c r="BS17" s="41"/>
      <c r="BT17" s="456"/>
      <c r="BU17" s="33"/>
      <c r="BV17" s="41"/>
      <c r="BW17" s="41"/>
      <c r="BX17" s="41"/>
      <c r="BY17" s="41"/>
      <c r="BZ17" s="41"/>
      <c r="CA17" s="41"/>
      <c r="CB17" s="41"/>
      <c r="CC17" s="41"/>
      <c r="CD17" s="456"/>
      <c r="CE17" s="33"/>
      <c r="CF17" s="41"/>
      <c r="CG17" s="41"/>
      <c r="CH17" s="41"/>
      <c r="CI17" s="41"/>
      <c r="CJ17" s="41"/>
      <c r="CK17" s="41"/>
      <c r="CL17" s="41"/>
      <c r="CM17" s="41"/>
      <c r="CN17" s="456"/>
      <c r="CO17" s="33"/>
      <c r="CP17" s="41"/>
      <c r="CQ17" s="41"/>
      <c r="CR17" s="41"/>
      <c r="CS17" s="41"/>
      <c r="CT17" s="41"/>
      <c r="CU17" s="41"/>
      <c r="CV17" s="41"/>
      <c r="CW17" s="41"/>
      <c r="CX17" s="456"/>
      <c r="CY17" s="395"/>
      <c r="CZ17" s="396"/>
      <c r="DA17" s="397"/>
      <c r="DB17" s="396"/>
      <c r="DC17" s="398"/>
    </row>
    <row r="18" spans="1:147" s="35" customFormat="1">
      <c r="A18" s="224" t="s">
        <v>21</v>
      </c>
      <c r="B18" s="304" t="s">
        <v>628</v>
      </c>
      <c r="C18" s="399" t="str">
        <f>IF(COUNTIF(C19:C23, "NO")&gt;=1, "NOT MET",IF(COUNTIF(C19:C23, "YES")&gt;=1, "MET",IF(COUNTIF(C19:C23,"=N/A")=5,"N/A","")))</f>
        <v/>
      </c>
      <c r="D18" s="399" t="str">
        <f t="shared" ref="D18:L18" si="8">IF(COUNTIF(D19:D24, "NO")&gt;=1, "NOT MET",IF(COUNTIF(D19:D23, "YES")&gt;=1, "MET",IF(COUNTIF(D19:D23,"=N/A")=5,"N/A","")))</f>
        <v/>
      </c>
      <c r="E18" s="399" t="str">
        <f t="shared" si="8"/>
        <v/>
      </c>
      <c r="F18" s="399" t="str">
        <f t="shared" si="8"/>
        <v/>
      </c>
      <c r="G18" s="399" t="str">
        <f t="shared" si="8"/>
        <v/>
      </c>
      <c r="H18" s="399" t="str">
        <f t="shared" si="8"/>
        <v/>
      </c>
      <c r="I18" s="399" t="str">
        <f t="shared" si="8"/>
        <v/>
      </c>
      <c r="J18" s="399" t="str">
        <f t="shared" si="8"/>
        <v/>
      </c>
      <c r="K18" s="399" t="str">
        <f t="shared" si="8"/>
        <v/>
      </c>
      <c r="L18" s="452" t="str">
        <f t="shared" si="8"/>
        <v/>
      </c>
      <c r="M18" s="399" t="str">
        <f>IF(COUNTIF(M19:M23, "NO")&gt;=1, "NOT MET",IF(COUNTIF(M19:M23, "YES")&gt;=1, "MET",IF(COUNTIF(M19:M23,"=N/A")=5,"N/A","")))</f>
        <v/>
      </c>
      <c r="N18" s="399" t="str">
        <f t="shared" ref="N18:V18" si="9">IF(COUNTIF(N19:N24, "NO")&gt;=1, "NOT MET",IF(COUNTIF(N19:N23, "YES")&gt;=1, "MET",IF(COUNTIF(N19:N23,"=N/A")=5,"N/A","")))</f>
        <v/>
      </c>
      <c r="O18" s="399" t="str">
        <f t="shared" si="9"/>
        <v/>
      </c>
      <c r="P18" s="399" t="str">
        <f t="shared" si="9"/>
        <v/>
      </c>
      <c r="Q18" s="399" t="str">
        <f t="shared" si="9"/>
        <v/>
      </c>
      <c r="R18" s="399" t="str">
        <f t="shared" si="9"/>
        <v/>
      </c>
      <c r="S18" s="399" t="str">
        <f t="shared" si="9"/>
        <v/>
      </c>
      <c r="T18" s="399" t="str">
        <f t="shared" si="9"/>
        <v/>
      </c>
      <c r="U18" s="399" t="str">
        <f t="shared" si="9"/>
        <v/>
      </c>
      <c r="V18" s="452" t="str">
        <f t="shared" si="9"/>
        <v/>
      </c>
      <c r="W18" s="399" t="str">
        <f>IF(COUNTIF(W19:W23, "NO")&gt;=1, "NOT MET",IF(COUNTIF(W19:W23, "YES")&gt;=1, "MET",IF(COUNTIF(W19:W23,"=N/A")=5,"N/A","")))</f>
        <v/>
      </c>
      <c r="X18" s="399" t="str">
        <f t="shared" ref="X18:AF18" si="10">IF(COUNTIF(X19:X24, "NO")&gt;=1, "NOT MET",IF(COUNTIF(X19:X23, "YES")&gt;=1, "MET",IF(COUNTIF(X19:X23,"=N/A")=5,"N/A","")))</f>
        <v/>
      </c>
      <c r="Y18" s="399" t="str">
        <f t="shared" si="10"/>
        <v/>
      </c>
      <c r="Z18" s="399" t="str">
        <f t="shared" si="10"/>
        <v/>
      </c>
      <c r="AA18" s="399" t="str">
        <f t="shared" si="10"/>
        <v/>
      </c>
      <c r="AB18" s="399" t="str">
        <f t="shared" si="10"/>
        <v/>
      </c>
      <c r="AC18" s="399" t="str">
        <f t="shared" si="10"/>
        <v/>
      </c>
      <c r="AD18" s="399" t="str">
        <f t="shared" si="10"/>
        <v/>
      </c>
      <c r="AE18" s="399" t="str">
        <f t="shared" si="10"/>
        <v/>
      </c>
      <c r="AF18" s="452" t="str">
        <f t="shared" si="10"/>
        <v/>
      </c>
      <c r="AG18" s="399" t="str">
        <f>IF(COUNTIF(AG19:AG23, "NO")&gt;=1, "NOT MET",IF(COUNTIF(AG19:AG23, "YES")&gt;=1, "MET",IF(COUNTIF(AG19:AG23,"=N/A")=5,"N/A","")))</f>
        <v/>
      </c>
      <c r="AH18" s="399" t="str">
        <f t="shared" ref="AH18:AP18" si="11">IF(COUNTIF(AH19:AH24, "NO")&gt;=1, "NOT MET",IF(COUNTIF(AH19:AH23, "YES")&gt;=1, "MET",IF(COUNTIF(AH19:AH23,"=N/A")=5,"N/A","")))</f>
        <v/>
      </c>
      <c r="AI18" s="399" t="str">
        <f t="shared" si="11"/>
        <v/>
      </c>
      <c r="AJ18" s="399" t="str">
        <f t="shared" si="11"/>
        <v/>
      </c>
      <c r="AK18" s="399" t="str">
        <f t="shared" si="11"/>
        <v/>
      </c>
      <c r="AL18" s="399" t="str">
        <f t="shared" si="11"/>
        <v/>
      </c>
      <c r="AM18" s="399" t="str">
        <f t="shared" si="11"/>
        <v/>
      </c>
      <c r="AN18" s="399" t="str">
        <f t="shared" si="11"/>
        <v/>
      </c>
      <c r="AO18" s="399" t="str">
        <f t="shared" si="11"/>
        <v/>
      </c>
      <c r="AP18" s="452" t="str">
        <f t="shared" si="11"/>
        <v/>
      </c>
      <c r="AQ18" s="399" t="str">
        <f>IF(COUNTIF(AQ19:AQ23, "NO")&gt;=1, "NOT MET",IF(COUNTIF(AQ19:AQ23, "YES")&gt;=1, "MET",IF(COUNTIF(AQ19:AQ23,"=N/A")=5,"N/A","")))</f>
        <v/>
      </c>
      <c r="AR18" s="399" t="str">
        <f t="shared" ref="AR18:AZ18" si="12">IF(COUNTIF(AR19:AR24, "NO")&gt;=1, "NOT MET",IF(COUNTIF(AR19:AR23, "YES")&gt;=1, "MET",IF(COUNTIF(AR19:AR23,"=N/A")=5,"N/A","")))</f>
        <v/>
      </c>
      <c r="AS18" s="399" t="str">
        <f t="shared" si="12"/>
        <v/>
      </c>
      <c r="AT18" s="399" t="str">
        <f t="shared" si="12"/>
        <v/>
      </c>
      <c r="AU18" s="399" t="str">
        <f t="shared" si="12"/>
        <v/>
      </c>
      <c r="AV18" s="399" t="str">
        <f t="shared" si="12"/>
        <v/>
      </c>
      <c r="AW18" s="399" t="str">
        <f t="shared" si="12"/>
        <v/>
      </c>
      <c r="AX18" s="399" t="str">
        <f t="shared" si="12"/>
        <v/>
      </c>
      <c r="AY18" s="399" t="str">
        <f t="shared" si="12"/>
        <v/>
      </c>
      <c r="AZ18" s="452" t="str">
        <f t="shared" si="12"/>
        <v/>
      </c>
      <c r="BA18" s="399" t="str">
        <f>IF(COUNTIF(BA19:BA23, "NO")&gt;=1, "NOT MET",IF(COUNTIF(BA19:BA23, "YES")&gt;=1, "MET",IF(COUNTIF(BA19:BA23,"=N/A")=5,"N/A","")))</f>
        <v/>
      </c>
      <c r="BB18" s="399" t="str">
        <f t="shared" ref="BB18:BJ18" si="13">IF(COUNTIF(BB19:BB24, "NO")&gt;=1, "NOT MET",IF(COUNTIF(BB19:BB23, "YES")&gt;=1, "MET",IF(COUNTIF(BB19:BB23,"=N/A")=5,"N/A","")))</f>
        <v/>
      </c>
      <c r="BC18" s="399" t="str">
        <f t="shared" si="13"/>
        <v/>
      </c>
      <c r="BD18" s="399" t="str">
        <f t="shared" si="13"/>
        <v/>
      </c>
      <c r="BE18" s="399" t="str">
        <f t="shared" si="13"/>
        <v/>
      </c>
      <c r="BF18" s="399" t="str">
        <f t="shared" si="13"/>
        <v/>
      </c>
      <c r="BG18" s="399" t="str">
        <f t="shared" si="13"/>
        <v/>
      </c>
      <c r="BH18" s="399" t="str">
        <f t="shared" si="13"/>
        <v/>
      </c>
      <c r="BI18" s="399" t="str">
        <f t="shared" si="13"/>
        <v/>
      </c>
      <c r="BJ18" s="452" t="str">
        <f t="shared" si="13"/>
        <v/>
      </c>
      <c r="BK18" s="399" t="str">
        <f>IF(COUNTIF(BK19:BK23, "NO")&gt;=1, "NOT MET",IF(COUNTIF(BK19:BK23, "YES")&gt;=1, "MET",IF(COUNTIF(BK19:BK23,"=N/A")=5,"N/A","")))</f>
        <v/>
      </c>
      <c r="BL18" s="399" t="str">
        <f t="shared" ref="BL18:BT18" si="14">IF(COUNTIF(BL19:BL24, "NO")&gt;=1, "NOT MET",IF(COUNTIF(BL19:BL23, "YES")&gt;=1, "MET",IF(COUNTIF(BL19:BL23,"=N/A")=5,"N/A","")))</f>
        <v/>
      </c>
      <c r="BM18" s="399" t="str">
        <f t="shared" si="14"/>
        <v/>
      </c>
      <c r="BN18" s="399" t="str">
        <f t="shared" si="14"/>
        <v/>
      </c>
      <c r="BO18" s="399" t="str">
        <f t="shared" si="14"/>
        <v/>
      </c>
      <c r="BP18" s="399" t="str">
        <f t="shared" si="14"/>
        <v/>
      </c>
      <c r="BQ18" s="399" t="str">
        <f t="shared" si="14"/>
        <v/>
      </c>
      <c r="BR18" s="399" t="str">
        <f t="shared" si="14"/>
        <v/>
      </c>
      <c r="BS18" s="399" t="str">
        <f t="shared" si="14"/>
        <v/>
      </c>
      <c r="BT18" s="452" t="str">
        <f t="shared" si="14"/>
        <v/>
      </c>
      <c r="BU18" s="399" t="str">
        <f>IF(COUNTIF(BU19:BU23, "NO")&gt;=1, "NOT MET",IF(COUNTIF(BU19:BU23, "YES")&gt;=1, "MET",IF(COUNTIF(BU19:BU23,"=N/A")=5,"N/A","")))</f>
        <v/>
      </c>
      <c r="BV18" s="399" t="str">
        <f t="shared" ref="BV18:CD18" si="15">IF(COUNTIF(BV19:BV24, "NO")&gt;=1, "NOT MET",IF(COUNTIF(BV19:BV23, "YES")&gt;=1, "MET",IF(COUNTIF(BV19:BV23,"=N/A")=5,"N/A","")))</f>
        <v/>
      </c>
      <c r="BW18" s="399" t="str">
        <f t="shared" si="15"/>
        <v/>
      </c>
      <c r="BX18" s="399" t="str">
        <f t="shared" si="15"/>
        <v/>
      </c>
      <c r="BY18" s="399" t="str">
        <f t="shared" si="15"/>
        <v/>
      </c>
      <c r="BZ18" s="399" t="str">
        <f t="shared" si="15"/>
        <v/>
      </c>
      <c r="CA18" s="399" t="str">
        <f t="shared" si="15"/>
        <v/>
      </c>
      <c r="CB18" s="399" t="str">
        <f t="shared" si="15"/>
        <v/>
      </c>
      <c r="CC18" s="399" t="str">
        <f t="shared" si="15"/>
        <v/>
      </c>
      <c r="CD18" s="452" t="str">
        <f t="shared" si="15"/>
        <v/>
      </c>
      <c r="CE18" s="399" t="str">
        <f>IF(COUNTIF(CE19:CE23, "NO")&gt;=1, "NOT MET",IF(COUNTIF(CE19:CE23, "YES")&gt;=1, "MET",IF(COUNTIF(CE19:CE23,"=N/A")=5,"N/A","")))</f>
        <v/>
      </c>
      <c r="CF18" s="399" t="str">
        <f t="shared" ref="CF18:CN18" si="16">IF(COUNTIF(CF19:CF24, "NO")&gt;=1, "NOT MET",IF(COUNTIF(CF19:CF23, "YES")&gt;=1, "MET",IF(COUNTIF(CF19:CF23,"=N/A")=5,"N/A","")))</f>
        <v/>
      </c>
      <c r="CG18" s="399" t="str">
        <f t="shared" si="16"/>
        <v/>
      </c>
      <c r="CH18" s="399" t="str">
        <f t="shared" si="16"/>
        <v/>
      </c>
      <c r="CI18" s="399" t="str">
        <f t="shared" si="16"/>
        <v/>
      </c>
      <c r="CJ18" s="399" t="str">
        <f t="shared" si="16"/>
        <v/>
      </c>
      <c r="CK18" s="399" t="str">
        <f t="shared" si="16"/>
        <v/>
      </c>
      <c r="CL18" s="399" t="str">
        <f t="shared" si="16"/>
        <v/>
      </c>
      <c r="CM18" s="399" t="str">
        <f t="shared" si="16"/>
        <v/>
      </c>
      <c r="CN18" s="452" t="str">
        <f t="shared" si="16"/>
        <v/>
      </c>
      <c r="CO18" s="399" t="str">
        <f>IF(COUNTIF(CO19:CO23, "NO")&gt;=1, "NOT MET",IF(COUNTIF(CO19:CO23, "YES")&gt;=1, "MET",IF(COUNTIF(CO19:CO23,"=N/A")=5,"N/A","")))</f>
        <v/>
      </c>
      <c r="CP18" s="399" t="str">
        <f t="shared" ref="CP18:CX18" si="17">IF(COUNTIF(CP19:CP24, "NO")&gt;=1, "NOT MET",IF(COUNTIF(CP19:CP23, "YES")&gt;=1, "MET",IF(COUNTIF(CP19:CP23,"=N/A")=5,"N/A","")))</f>
        <v/>
      </c>
      <c r="CQ18" s="399" t="str">
        <f t="shared" si="17"/>
        <v/>
      </c>
      <c r="CR18" s="399" t="str">
        <f t="shared" si="17"/>
        <v/>
      </c>
      <c r="CS18" s="399" t="str">
        <f t="shared" si="17"/>
        <v/>
      </c>
      <c r="CT18" s="399" t="str">
        <f t="shared" si="17"/>
        <v/>
      </c>
      <c r="CU18" s="399" t="str">
        <f t="shared" si="17"/>
        <v/>
      </c>
      <c r="CV18" s="399" t="str">
        <f t="shared" si="17"/>
        <v/>
      </c>
      <c r="CW18" s="399" t="str">
        <f t="shared" si="17"/>
        <v/>
      </c>
      <c r="CX18" s="452" t="str">
        <f t="shared" si="17"/>
        <v/>
      </c>
      <c r="CY18" s="283">
        <f>COUNTIF(C18:CX18,"=Met")</f>
        <v>0</v>
      </c>
      <c r="CZ18" s="284">
        <f t="shared" ref="CZ18" si="18">IF(SUM(CY18,DA18)=0,0,CY18/SUM(CY18,DA18))</f>
        <v>0</v>
      </c>
      <c r="DA18" s="285">
        <f>COUNTIF(C18:CX18,"=Not Met")</f>
        <v>0</v>
      </c>
      <c r="DB18" s="284">
        <f t="shared" ref="DB18" si="19">IF(SUM(CY18,DA18)=0,0,DA18/SUM(CY18,DA18))</f>
        <v>0</v>
      </c>
      <c r="DC18" s="291">
        <f>COUNTIF(C18:CX18,"=N/A")</f>
        <v>0</v>
      </c>
    </row>
    <row r="19" spans="1:147" s="457" customFormat="1" ht="12.75" customHeight="1">
      <c r="A19" s="695"/>
      <c r="B19" s="696" t="s">
        <v>198</v>
      </c>
      <c r="C19" s="33"/>
      <c r="D19" s="41"/>
      <c r="E19" s="41"/>
      <c r="F19" s="41"/>
      <c r="G19" s="41"/>
      <c r="H19" s="41"/>
      <c r="I19" s="41"/>
      <c r="J19" s="41"/>
      <c r="K19" s="41"/>
      <c r="L19" s="456"/>
      <c r="M19" s="33"/>
      <c r="N19" s="41"/>
      <c r="O19" s="41"/>
      <c r="P19" s="41"/>
      <c r="Q19" s="41"/>
      <c r="R19" s="41"/>
      <c r="S19" s="41"/>
      <c r="T19" s="41"/>
      <c r="U19" s="41"/>
      <c r="V19" s="456"/>
      <c r="W19" s="33"/>
      <c r="X19" s="41"/>
      <c r="Y19" s="41"/>
      <c r="Z19" s="41"/>
      <c r="AA19" s="41"/>
      <c r="AB19" s="41"/>
      <c r="AC19" s="41"/>
      <c r="AD19" s="41"/>
      <c r="AE19" s="41"/>
      <c r="AF19" s="456"/>
      <c r="AG19" s="33"/>
      <c r="AH19" s="41"/>
      <c r="AI19" s="41"/>
      <c r="AJ19" s="41"/>
      <c r="AK19" s="41"/>
      <c r="AL19" s="41"/>
      <c r="AM19" s="41"/>
      <c r="AN19" s="41"/>
      <c r="AO19" s="41"/>
      <c r="AP19" s="456"/>
      <c r="AQ19" s="33"/>
      <c r="AR19" s="41"/>
      <c r="AS19" s="41"/>
      <c r="AT19" s="41"/>
      <c r="AU19" s="41"/>
      <c r="AV19" s="41"/>
      <c r="AW19" s="41"/>
      <c r="AX19" s="41"/>
      <c r="AY19" s="41"/>
      <c r="AZ19" s="456"/>
      <c r="BA19" s="33"/>
      <c r="BB19" s="41"/>
      <c r="BC19" s="41"/>
      <c r="BD19" s="41"/>
      <c r="BE19" s="41"/>
      <c r="BF19" s="41"/>
      <c r="BG19" s="41"/>
      <c r="BH19" s="41"/>
      <c r="BI19" s="41"/>
      <c r="BJ19" s="456"/>
      <c r="BK19" s="33"/>
      <c r="BL19" s="41"/>
      <c r="BM19" s="41"/>
      <c r="BN19" s="41"/>
      <c r="BO19" s="41"/>
      <c r="BP19" s="41"/>
      <c r="BQ19" s="41"/>
      <c r="BR19" s="41"/>
      <c r="BS19" s="41"/>
      <c r="BT19" s="456"/>
      <c r="BU19" s="33"/>
      <c r="BV19" s="41"/>
      <c r="BW19" s="41"/>
      <c r="BX19" s="41"/>
      <c r="BY19" s="41"/>
      <c r="BZ19" s="41"/>
      <c r="CA19" s="41"/>
      <c r="CB19" s="41"/>
      <c r="CC19" s="41"/>
      <c r="CD19" s="456"/>
      <c r="CE19" s="33"/>
      <c r="CF19" s="41"/>
      <c r="CG19" s="41"/>
      <c r="CH19" s="41"/>
      <c r="CI19" s="41"/>
      <c r="CJ19" s="41"/>
      <c r="CK19" s="41"/>
      <c r="CL19" s="41"/>
      <c r="CM19" s="41"/>
      <c r="CN19" s="456"/>
      <c r="CO19" s="33"/>
      <c r="CP19" s="41"/>
      <c r="CQ19" s="41"/>
      <c r="CR19" s="41"/>
      <c r="CS19" s="41"/>
      <c r="CT19" s="41"/>
      <c r="CU19" s="41"/>
      <c r="CV19" s="41"/>
      <c r="CW19" s="41"/>
      <c r="CX19" s="456"/>
      <c r="CY19" s="395"/>
      <c r="CZ19" s="396"/>
      <c r="DA19" s="397"/>
      <c r="DB19" s="396"/>
      <c r="DC19" s="398"/>
    </row>
    <row r="20" spans="1:147" s="457" customFormat="1" ht="12.75" customHeight="1">
      <c r="A20" s="695"/>
      <c r="B20" s="697" t="s">
        <v>629</v>
      </c>
      <c r="C20" s="33"/>
      <c r="D20" s="41"/>
      <c r="E20" s="41"/>
      <c r="F20" s="41"/>
      <c r="G20" s="41"/>
      <c r="H20" s="41"/>
      <c r="I20" s="41"/>
      <c r="J20" s="41"/>
      <c r="K20" s="41"/>
      <c r="L20" s="456"/>
      <c r="M20" s="33"/>
      <c r="N20" s="41"/>
      <c r="O20" s="41"/>
      <c r="P20" s="41"/>
      <c r="Q20" s="41"/>
      <c r="R20" s="41"/>
      <c r="S20" s="41"/>
      <c r="T20" s="41"/>
      <c r="U20" s="41"/>
      <c r="V20" s="456"/>
      <c r="W20" s="33"/>
      <c r="X20" s="41"/>
      <c r="Y20" s="41"/>
      <c r="Z20" s="41"/>
      <c r="AA20" s="41"/>
      <c r="AB20" s="41"/>
      <c r="AC20" s="41"/>
      <c r="AD20" s="41"/>
      <c r="AE20" s="41"/>
      <c r="AF20" s="456"/>
      <c r="AG20" s="33"/>
      <c r="AH20" s="41"/>
      <c r="AI20" s="41"/>
      <c r="AJ20" s="41"/>
      <c r="AK20" s="41"/>
      <c r="AL20" s="41"/>
      <c r="AM20" s="41"/>
      <c r="AN20" s="41"/>
      <c r="AO20" s="41"/>
      <c r="AP20" s="456"/>
      <c r="AQ20" s="33"/>
      <c r="AR20" s="41"/>
      <c r="AS20" s="41"/>
      <c r="AT20" s="41"/>
      <c r="AU20" s="41"/>
      <c r="AV20" s="41"/>
      <c r="AW20" s="41"/>
      <c r="AX20" s="41"/>
      <c r="AY20" s="41"/>
      <c r="AZ20" s="456"/>
      <c r="BA20" s="33"/>
      <c r="BB20" s="41"/>
      <c r="BC20" s="41"/>
      <c r="BD20" s="41"/>
      <c r="BE20" s="41"/>
      <c r="BF20" s="41"/>
      <c r="BG20" s="41"/>
      <c r="BH20" s="41"/>
      <c r="BI20" s="41"/>
      <c r="BJ20" s="456"/>
      <c r="BK20" s="33"/>
      <c r="BL20" s="41"/>
      <c r="BM20" s="41"/>
      <c r="BN20" s="41"/>
      <c r="BO20" s="41"/>
      <c r="BP20" s="41"/>
      <c r="BQ20" s="41"/>
      <c r="BR20" s="41"/>
      <c r="BS20" s="41"/>
      <c r="BT20" s="456"/>
      <c r="BU20" s="33"/>
      <c r="BV20" s="41"/>
      <c r="BW20" s="41"/>
      <c r="BX20" s="41"/>
      <c r="BY20" s="41"/>
      <c r="BZ20" s="41"/>
      <c r="CA20" s="41"/>
      <c r="CB20" s="41"/>
      <c r="CC20" s="41"/>
      <c r="CD20" s="456"/>
      <c r="CE20" s="33"/>
      <c r="CF20" s="41"/>
      <c r="CG20" s="41"/>
      <c r="CH20" s="41"/>
      <c r="CI20" s="41"/>
      <c r="CJ20" s="41"/>
      <c r="CK20" s="41"/>
      <c r="CL20" s="41"/>
      <c r="CM20" s="41"/>
      <c r="CN20" s="456"/>
      <c r="CO20" s="33"/>
      <c r="CP20" s="41"/>
      <c r="CQ20" s="41"/>
      <c r="CR20" s="41"/>
      <c r="CS20" s="41"/>
      <c r="CT20" s="41"/>
      <c r="CU20" s="41"/>
      <c r="CV20" s="41"/>
      <c r="CW20" s="41"/>
      <c r="CX20" s="456"/>
      <c r="CY20" s="395"/>
      <c r="CZ20" s="396"/>
      <c r="DA20" s="397"/>
      <c r="DB20" s="396"/>
      <c r="DC20" s="398"/>
    </row>
    <row r="21" spans="1:147" s="457" customFormat="1" ht="12.75" customHeight="1">
      <c r="A21" s="695"/>
      <c r="B21" s="697" t="s">
        <v>630</v>
      </c>
      <c r="C21" s="33"/>
      <c r="D21" s="41"/>
      <c r="E21" s="41"/>
      <c r="F21" s="41"/>
      <c r="G21" s="41"/>
      <c r="H21" s="41"/>
      <c r="I21" s="41"/>
      <c r="J21" s="41"/>
      <c r="K21" s="41"/>
      <c r="L21" s="456"/>
      <c r="M21" s="33"/>
      <c r="N21" s="41"/>
      <c r="O21" s="41"/>
      <c r="P21" s="41"/>
      <c r="Q21" s="41"/>
      <c r="R21" s="41"/>
      <c r="S21" s="41"/>
      <c r="T21" s="41"/>
      <c r="U21" s="41"/>
      <c r="V21" s="456"/>
      <c r="W21" s="33"/>
      <c r="X21" s="41"/>
      <c r="Y21" s="41"/>
      <c r="Z21" s="41"/>
      <c r="AA21" s="41"/>
      <c r="AB21" s="41"/>
      <c r="AC21" s="41"/>
      <c r="AD21" s="41"/>
      <c r="AE21" s="41"/>
      <c r="AF21" s="456"/>
      <c r="AG21" s="33"/>
      <c r="AH21" s="41"/>
      <c r="AI21" s="41"/>
      <c r="AJ21" s="41"/>
      <c r="AK21" s="41"/>
      <c r="AL21" s="41"/>
      <c r="AM21" s="41"/>
      <c r="AN21" s="41"/>
      <c r="AO21" s="41"/>
      <c r="AP21" s="456"/>
      <c r="AQ21" s="33"/>
      <c r="AR21" s="41"/>
      <c r="AS21" s="41"/>
      <c r="AT21" s="41"/>
      <c r="AU21" s="41"/>
      <c r="AV21" s="41"/>
      <c r="AW21" s="41"/>
      <c r="AX21" s="41"/>
      <c r="AY21" s="41"/>
      <c r="AZ21" s="456"/>
      <c r="BA21" s="33"/>
      <c r="BB21" s="41"/>
      <c r="BC21" s="41"/>
      <c r="BD21" s="41"/>
      <c r="BE21" s="41"/>
      <c r="BF21" s="41"/>
      <c r="BG21" s="41"/>
      <c r="BH21" s="41"/>
      <c r="BI21" s="41"/>
      <c r="BJ21" s="456"/>
      <c r="BK21" s="33"/>
      <c r="BL21" s="41"/>
      <c r="BM21" s="41"/>
      <c r="BN21" s="41"/>
      <c r="BO21" s="41"/>
      <c r="BP21" s="41"/>
      <c r="BQ21" s="41"/>
      <c r="BR21" s="41"/>
      <c r="BS21" s="41"/>
      <c r="BT21" s="456"/>
      <c r="BU21" s="33"/>
      <c r="BV21" s="41"/>
      <c r="BW21" s="41"/>
      <c r="BX21" s="41"/>
      <c r="BY21" s="41"/>
      <c r="BZ21" s="41"/>
      <c r="CA21" s="41"/>
      <c r="CB21" s="41"/>
      <c r="CC21" s="41"/>
      <c r="CD21" s="456"/>
      <c r="CE21" s="33"/>
      <c r="CF21" s="41"/>
      <c r="CG21" s="41"/>
      <c r="CH21" s="41"/>
      <c r="CI21" s="41"/>
      <c r="CJ21" s="41"/>
      <c r="CK21" s="41"/>
      <c r="CL21" s="41"/>
      <c r="CM21" s="41"/>
      <c r="CN21" s="456"/>
      <c r="CO21" s="33"/>
      <c r="CP21" s="41"/>
      <c r="CQ21" s="41"/>
      <c r="CR21" s="41"/>
      <c r="CS21" s="41"/>
      <c r="CT21" s="41"/>
      <c r="CU21" s="41"/>
      <c r="CV21" s="41"/>
      <c r="CW21" s="41"/>
      <c r="CX21" s="456"/>
      <c r="CY21" s="395"/>
      <c r="CZ21" s="396"/>
      <c r="DA21" s="397"/>
      <c r="DB21" s="396"/>
      <c r="DC21" s="398"/>
    </row>
    <row r="22" spans="1:147" s="457" customFormat="1" ht="12.75" customHeight="1">
      <c r="A22" s="695"/>
      <c r="B22" s="697" t="s">
        <v>631</v>
      </c>
      <c r="C22" s="33"/>
      <c r="D22" s="41"/>
      <c r="E22" s="41"/>
      <c r="F22" s="41"/>
      <c r="G22" s="41"/>
      <c r="H22" s="41"/>
      <c r="I22" s="41"/>
      <c r="J22" s="41"/>
      <c r="K22" s="41"/>
      <c r="L22" s="456"/>
      <c r="M22" s="33"/>
      <c r="N22" s="41"/>
      <c r="O22" s="41"/>
      <c r="P22" s="41"/>
      <c r="Q22" s="41"/>
      <c r="R22" s="41"/>
      <c r="S22" s="41"/>
      <c r="T22" s="41"/>
      <c r="U22" s="41"/>
      <c r="V22" s="456"/>
      <c r="W22" s="33"/>
      <c r="X22" s="41"/>
      <c r="Y22" s="41"/>
      <c r="Z22" s="41"/>
      <c r="AA22" s="41"/>
      <c r="AB22" s="41"/>
      <c r="AC22" s="41"/>
      <c r="AD22" s="41"/>
      <c r="AE22" s="41"/>
      <c r="AF22" s="456"/>
      <c r="AG22" s="33"/>
      <c r="AH22" s="41"/>
      <c r="AI22" s="41"/>
      <c r="AJ22" s="41"/>
      <c r="AK22" s="41"/>
      <c r="AL22" s="41"/>
      <c r="AM22" s="41"/>
      <c r="AN22" s="41"/>
      <c r="AO22" s="41"/>
      <c r="AP22" s="456"/>
      <c r="AQ22" s="33"/>
      <c r="AR22" s="41"/>
      <c r="AS22" s="41"/>
      <c r="AT22" s="41"/>
      <c r="AU22" s="41"/>
      <c r="AV22" s="41"/>
      <c r="AW22" s="41"/>
      <c r="AX22" s="41"/>
      <c r="AY22" s="41"/>
      <c r="AZ22" s="456"/>
      <c r="BA22" s="33"/>
      <c r="BB22" s="41"/>
      <c r="BC22" s="41"/>
      <c r="BD22" s="41"/>
      <c r="BE22" s="41"/>
      <c r="BF22" s="41"/>
      <c r="BG22" s="41"/>
      <c r="BH22" s="41"/>
      <c r="BI22" s="41"/>
      <c r="BJ22" s="456"/>
      <c r="BK22" s="33"/>
      <c r="BL22" s="41"/>
      <c r="BM22" s="41"/>
      <c r="BN22" s="41"/>
      <c r="BO22" s="41"/>
      <c r="BP22" s="41"/>
      <c r="BQ22" s="41"/>
      <c r="BR22" s="41"/>
      <c r="BS22" s="41"/>
      <c r="BT22" s="456"/>
      <c r="BU22" s="33"/>
      <c r="BV22" s="41"/>
      <c r="BW22" s="41"/>
      <c r="BX22" s="41"/>
      <c r="BY22" s="41"/>
      <c r="BZ22" s="41"/>
      <c r="CA22" s="41"/>
      <c r="CB22" s="41"/>
      <c r="CC22" s="41"/>
      <c r="CD22" s="456"/>
      <c r="CE22" s="33"/>
      <c r="CF22" s="41"/>
      <c r="CG22" s="41"/>
      <c r="CH22" s="41"/>
      <c r="CI22" s="41"/>
      <c r="CJ22" s="41"/>
      <c r="CK22" s="41"/>
      <c r="CL22" s="41"/>
      <c r="CM22" s="41"/>
      <c r="CN22" s="456"/>
      <c r="CO22" s="33"/>
      <c r="CP22" s="41"/>
      <c r="CQ22" s="41"/>
      <c r="CR22" s="41"/>
      <c r="CS22" s="41"/>
      <c r="CT22" s="41"/>
      <c r="CU22" s="41"/>
      <c r="CV22" s="41"/>
      <c r="CW22" s="41"/>
      <c r="CX22" s="456"/>
      <c r="CY22" s="395"/>
      <c r="CZ22" s="396"/>
      <c r="DA22" s="397"/>
      <c r="DB22" s="396"/>
      <c r="DC22" s="398"/>
    </row>
    <row r="23" spans="1:147" s="457" customFormat="1" ht="12.75" customHeight="1">
      <c r="A23" s="695"/>
      <c r="B23" s="697" t="s">
        <v>174</v>
      </c>
      <c r="C23" s="33"/>
      <c r="D23" s="41"/>
      <c r="E23" s="41"/>
      <c r="F23" s="41"/>
      <c r="G23" s="41"/>
      <c r="H23" s="41"/>
      <c r="I23" s="41"/>
      <c r="J23" s="41"/>
      <c r="K23" s="41"/>
      <c r="L23" s="456"/>
      <c r="M23" s="33"/>
      <c r="N23" s="41"/>
      <c r="O23" s="41"/>
      <c r="P23" s="41"/>
      <c r="Q23" s="41"/>
      <c r="R23" s="41"/>
      <c r="S23" s="41"/>
      <c r="T23" s="41"/>
      <c r="U23" s="41"/>
      <c r="V23" s="456"/>
      <c r="W23" s="33"/>
      <c r="X23" s="41"/>
      <c r="Y23" s="41"/>
      <c r="Z23" s="41"/>
      <c r="AA23" s="41"/>
      <c r="AB23" s="41"/>
      <c r="AC23" s="41"/>
      <c r="AD23" s="41"/>
      <c r="AE23" s="41"/>
      <c r="AF23" s="456"/>
      <c r="AG23" s="33"/>
      <c r="AH23" s="41"/>
      <c r="AI23" s="41"/>
      <c r="AJ23" s="41"/>
      <c r="AK23" s="41"/>
      <c r="AL23" s="41"/>
      <c r="AM23" s="41"/>
      <c r="AN23" s="41"/>
      <c r="AO23" s="41"/>
      <c r="AP23" s="456"/>
      <c r="AQ23" s="33"/>
      <c r="AR23" s="41"/>
      <c r="AS23" s="41"/>
      <c r="AT23" s="41"/>
      <c r="AU23" s="41"/>
      <c r="AV23" s="41"/>
      <c r="AW23" s="41"/>
      <c r="AX23" s="41"/>
      <c r="AY23" s="41"/>
      <c r="AZ23" s="456"/>
      <c r="BA23" s="33"/>
      <c r="BB23" s="41"/>
      <c r="BC23" s="41"/>
      <c r="BD23" s="41"/>
      <c r="BE23" s="41"/>
      <c r="BF23" s="41"/>
      <c r="BG23" s="41"/>
      <c r="BH23" s="41"/>
      <c r="BI23" s="41"/>
      <c r="BJ23" s="456"/>
      <c r="BK23" s="33"/>
      <c r="BL23" s="41"/>
      <c r="BM23" s="41"/>
      <c r="BN23" s="41"/>
      <c r="BO23" s="41"/>
      <c r="BP23" s="41"/>
      <c r="BQ23" s="41"/>
      <c r="BR23" s="41"/>
      <c r="BS23" s="41"/>
      <c r="BT23" s="456"/>
      <c r="BU23" s="33"/>
      <c r="BV23" s="41"/>
      <c r="BW23" s="41"/>
      <c r="BX23" s="41"/>
      <c r="BY23" s="41"/>
      <c r="BZ23" s="41"/>
      <c r="CA23" s="41"/>
      <c r="CB23" s="41"/>
      <c r="CC23" s="41"/>
      <c r="CD23" s="456"/>
      <c r="CE23" s="33"/>
      <c r="CF23" s="41"/>
      <c r="CG23" s="41"/>
      <c r="CH23" s="41"/>
      <c r="CI23" s="41"/>
      <c r="CJ23" s="41"/>
      <c r="CK23" s="41"/>
      <c r="CL23" s="41"/>
      <c r="CM23" s="41"/>
      <c r="CN23" s="456"/>
      <c r="CO23" s="33"/>
      <c r="CP23" s="41"/>
      <c r="CQ23" s="41"/>
      <c r="CR23" s="41"/>
      <c r="CS23" s="41"/>
      <c r="CT23" s="41"/>
      <c r="CU23" s="41"/>
      <c r="CV23" s="41"/>
      <c r="CW23" s="41"/>
      <c r="CX23" s="456"/>
      <c r="CY23" s="395"/>
      <c r="CZ23" s="396"/>
      <c r="DA23" s="397"/>
      <c r="DB23" s="396"/>
      <c r="DC23" s="398"/>
    </row>
    <row r="24" spans="1:147" s="39" customFormat="1" ht="38.25">
      <c r="A24" s="226" t="s">
        <v>22</v>
      </c>
      <c r="B24" s="304" t="s">
        <v>672</v>
      </c>
      <c r="C24" s="399" t="str">
        <f>IF(COUNTIF(C25:C34, "YES")=10, "MET", IF(COUNTIF(C25:C34, "NO")&gt;=1, "NOT MET",IF(COUNTIF(C25:C34,"=N/A")=10,"N/A","")))</f>
        <v/>
      </c>
      <c r="D24" s="399" t="str">
        <f t="shared" ref="D24:L24" si="20">IF(COUNTIF(D25:D34, "YES")=10, "MET", IF(COUNTIF(D25:D34, "NO")&gt;=1, "NOT MET",IF(COUNTIF(D25:D34,"=N/A")=10,"N/A","")))</f>
        <v/>
      </c>
      <c r="E24" s="399" t="str">
        <f t="shared" si="20"/>
        <v/>
      </c>
      <c r="F24" s="399" t="str">
        <f t="shared" si="20"/>
        <v/>
      </c>
      <c r="G24" s="399" t="str">
        <f t="shared" si="20"/>
        <v/>
      </c>
      <c r="H24" s="399" t="str">
        <f t="shared" si="20"/>
        <v/>
      </c>
      <c r="I24" s="399" t="str">
        <f t="shared" si="20"/>
        <v/>
      </c>
      <c r="J24" s="399" t="str">
        <f t="shared" si="20"/>
        <v/>
      </c>
      <c r="K24" s="399" t="str">
        <f t="shared" si="20"/>
        <v/>
      </c>
      <c r="L24" s="401" t="str">
        <f t="shared" si="20"/>
        <v/>
      </c>
      <c r="M24" s="399" t="str">
        <f>IF(COUNTIF(M25:M34, "YES")=10, "MET", IF(COUNTIF(M25:M34, "NO")&gt;=1, "NOT MET",IF(COUNTIF(M25:M34,"=N/A")=10,"N/A","")))</f>
        <v/>
      </c>
      <c r="N24" s="399" t="str">
        <f t="shared" ref="N24:V24" si="21">IF(COUNTIF(N25:N34, "YES")=10, "MET", IF(COUNTIF(N25:N34, "NO")&gt;=1, "NOT MET",IF(COUNTIF(N25:N34,"=N/A")=10,"N/A","")))</f>
        <v/>
      </c>
      <c r="O24" s="399" t="str">
        <f t="shared" si="21"/>
        <v/>
      </c>
      <c r="P24" s="399" t="str">
        <f t="shared" si="21"/>
        <v/>
      </c>
      <c r="Q24" s="399" t="str">
        <f t="shared" si="21"/>
        <v/>
      </c>
      <c r="R24" s="399" t="str">
        <f t="shared" si="21"/>
        <v/>
      </c>
      <c r="S24" s="399" t="str">
        <f t="shared" si="21"/>
        <v/>
      </c>
      <c r="T24" s="399" t="str">
        <f t="shared" si="21"/>
        <v/>
      </c>
      <c r="U24" s="399" t="str">
        <f t="shared" si="21"/>
        <v/>
      </c>
      <c r="V24" s="401" t="str">
        <f t="shared" si="21"/>
        <v/>
      </c>
      <c r="W24" s="399" t="str">
        <f>IF(COUNTIF(W25:W34, "YES")=10, "MET", IF(COUNTIF(W25:W34, "NO")&gt;=1, "NOT MET",IF(COUNTIF(W25:W34,"=N/A")=10,"N/A","")))</f>
        <v/>
      </c>
      <c r="X24" s="399" t="str">
        <f t="shared" ref="X24:AF24" si="22">IF(COUNTIF(X25:X34, "YES")=10, "MET", IF(COUNTIF(X25:X34, "NO")&gt;=1, "NOT MET",IF(COUNTIF(X25:X34,"=N/A")=10,"N/A","")))</f>
        <v/>
      </c>
      <c r="Y24" s="399" t="str">
        <f t="shared" si="22"/>
        <v/>
      </c>
      <c r="Z24" s="399" t="str">
        <f t="shared" si="22"/>
        <v/>
      </c>
      <c r="AA24" s="399" t="str">
        <f t="shared" si="22"/>
        <v/>
      </c>
      <c r="AB24" s="399" t="str">
        <f t="shared" si="22"/>
        <v/>
      </c>
      <c r="AC24" s="399" t="str">
        <f t="shared" si="22"/>
        <v/>
      </c>
      <c r="AD24" s="399" t="str">
        <f t="shared" si="22"/>
        <v/>
      </c>
      <c r="AE24" s="399" t="str">
        <f t="shared" si="22"/>
        <v/>
      </c>
      <c r="AF24" s="401" t="str">
        <f t="shared" si="22"/>
        <v/>
      </c>
      <c r="AG24" s="399" t="str">
        <f>IF(COUNTIF(AG25:AG34, "YES")=10, "MET", IF(COUNTIF(AG25:AG34, "NO")&gt;=1, "NOT MET",IF(COUNTIF(AG25:AG34,"=N/A")=10,"N/A","")))</f>
        <v/>
      </c>
      <c r="AH24" s="399" t="str">
        <f t="shared" ref="AH24:AP24" si="23">IF(COUNTIF(AH25:AH34, "YES")=10, "MET", IF(COUNTIF(AH25:AH34, "NO")&gt;=1, "NOT MET",IF(COUNTIF(AH25:AH34,"=N/A")=10,"N/A","")))</f>
        <v/>
      </c>
      <c r="AI24" s="399" t="str">
        <f t="shared" si="23"/>
        <v/>
      </c>
      <c r="AJ24" s="399" t="str">
        <f t="shared" si="23"/>
        <v/>
      </c>
      <c r="AK24" s="399" t="str">
        <f t="shared" si="23"/>
        <v/>
      </c>
      <c r="AL24" s="399" t="str">
        <f t="shared" si="23"/>
        <v/>
      </c>
      <c r="AM24" s="399" t="str">
        <f t="shared" si="23"/>
        <v/>
      </c>
      <c r="AN24" s="399" t="str">
        <f t="shared" si="23"/>
        <v/>
      </c>
      <c r="AO24" s="399" t="str">
        <f t="shared" si="23"/>
        <v/>
      </c>
      <c r="AP24" s="401" t="str">
        <f t="shared" si="23"/>
        <v/>
      </c>
      <c r="AQ24" s="399" t="str">
        <f>IF(COUNTIF(AQ25:AQ34, "YES")=10, "MET", IF(COUNTIF(AQ25:AQ34, "NO")&gt;=1, "NOT MET",IF(COUNTIF(AQ25:AQ34,"=N/A")=10,"N/A","")))</f>
        <v/>
      </c>
      <c r="AR24" s="399" t="str">
        <f t="shared" ref="AR24:AZ24" si="24">IF(COUNTIF(AR25:AR34, "YES")=10, "MET", IF(COUNTIF(AR25:AR34, "NO")&gt;=1, "NOT MET",IF(COUNTIF(AR25:AR34,"=N/A")=10,"N/A","")))</f>
        <v/>
      </c>
      <c r="AS24" s="399" t="str">
        <f t="shared" si="24"/>
        <v/>
      </c>
      <c r="AT24" s="399" t="str">
        <f t="shared" si="24"/>
        <v/>
      </c>
      <c r="AU24" s="399" t="str">
        <f t="shared" si="24"/>
        <v/>
      </c>
      <c r="AV24" s="399" t="str">
        <f t="shared" si="24"/>
        <v/>
      </c>
      <c r="AW24" s="399" t="str">
        <f t="shared" si="24"/>
        <v/>
      </c>
      <c r="AX24" s="399" t="str">
        <f t="shared" si="24"/>
        <v/>
      </c>
      <c r="AY24" s="399" t="str">
        <f t="shared" si="24"/>
        <v/>
      </c>
      <c r="AZ24" s="401" t="str">
        <f t="shared" si="24"/>
        <v/>
      </c>
      <c r="BA24" s="399" t="str">
        <f>IF(COUNTIF(BA25:BA34, "YES")=10, "MET", IF(COUNTIF(BA25:BA34, "NO")&gt;=1, "NOT MET",IF(COUNTIF(BA25:BA34,"=N/A")=10,"N/A","")))</f>
        <v/>
      </c>
      <c r="BB24" s="399" t="str">
        <f t="shared" ref="BB24:BJ24" si="25">IF(COUNTIF(BB25:BB34, "YES")=10, "MET", IF(COUNTIF(BB25:BB34, "NO")&gt;=1, "NOT MET",IF(COUNTIF(BB25:BB34,"=N/A")=10,"N/A","")))</f>
        <v/>
      </c>
      <c r="BC24" s="399" t="str">
        <f t="shared" si="25"/>
        <v/>
      </c>
      <c r="BD24" s="399" t="str">
        <f t="shared" si="25"/>
        <v/>
      </c>
      <c r="BE24" s="399" t="str">
        <f t="shared" si="25"/>
        <v/>
      </c>
      <c r="BF24" s="399" t="str">
        <f t="shared" si="25"/>
        <v/>
      </c>
      <c r="BG24" s="399" t="str">
        <f t="shared" si="25"/>
        <v/>
      </c>
      <c r="BH24" s="399" t="str">
        <f t="shared" si="25"/>
        <v/>
      </c>
      <c r="BI24" s="399" t="str">
        <f t="shared" si="25"/>
        <v/>
      </c>
      <c r="BJ24" s="401" t="str">
        <f t="shared" si="25"/>
        <v/>
      </c>
      <c r="BK24" s="399" t="str">
        <f>IF(COUNTIF(BK25:BK34, "YES")=10, "MET", IF(COUNTIF(BK25:BK34, "NO")&gt;=1, "NOT MET",IF(COUNTIF(BK25:BK34,"=N/A")=10,"N/A","")))</f>
        <v/>
      </c>
      <c r="BL24" s="399" t="str">
        <f t="shared" ref="BL24:BT24" si="26">IF(COUNTIF(BL25:BL34, "YES")=10, "MET", IF(COUNTIF(BL25:BL34, "NO")&gt;=1, "NOT MET",IF(COUNTIF(BL25:BL34,"=N/A")=10,"N/A","")))</f>
        <v/>
      </c>
      <c r="BM24" s="399" t="str">
        <f t="shared" si="26"/>
        <v/>
      </c>
      <c r="BN24" s="399" t="str">
        <f t="shared" si="26"/>
        <v/>
      </c>
      <c r="BO24" s="399" t="str">
        <f t="shared" si="26"/>
        <v/>
      </c>
      <c r="BP24" s="399" t="str">
        <f t="shared" si="26"/>
        <v/>
      </c>
      <c r="BQ24" s="399" t="str">
        <f t="shared" si="26"/>
        <v/>
      </c>
      <c r="BR24" s="399" t="str">
        <f t="shared" si="26"/>
        <v/>
      </c>
      <c r="BS24" s="399" t="str">
        <f t="shared" si="26"/>
        <v/>
      </c>
      <c r="BT24" s="401" t="str">
        <f t="shared" si="26"/>
        <v/>
      </c>
      <c r="BU24" s="399" t="str">
        <f>IF(COUNTIF(BU25:BU34, "YES")=10, "MET", IF(COUNTIF(BU25:BU34, "NO")&gt;=1, "NOT MET",IF(COUNTIF(BU25:BU34,"=N/A")=10,"N/A","")))</f>
        <v/>
      </c>
      <c r="BV24" s="399" t="str">
        <f t="shared" ref="BV24:CD24" si="27">IF(COUNTIF(BV25:BV34, "YES")=10, "MET", IF(COUNTIF(BV25:BV34, "NO")&gt;=1, "NOT MET",IF(COUNTIF(BV25:BV34,"=N/A")=10,"N/A","")))</f>
        <v/>
      </c>
      <c r="BW24" s="399" t="str">
        <f t="shared" si="27"/>
        <v/>
      </c>
      <c r="BX24" s="399" t="str">
        <f t="shared" si="27"/>
        <v/>
      </c>
      <c r="BY24" s="399" t="str">
        <f t="shared" si="27"/>
        <v/>
      </c>
      <c r="BZ24" s="399" t="str">
        <f t="shared" si="27"/>
        <v/>
      </c>
      <c r="CA24" s="399" t="str">
        <f t="shared" si="27"/>
        <v/>
      </c>
      <c r="CB24" s="399" t="str">
        <f t="shared" si="27"/>
        <v/>
      </c>
      <c r="CC24" s="399" t="str">
        <f t="shared" si="27"/>
        <v/>
      </c>
      <c r="CD24" s="401" t="str">
        <f t="shared" si="27"/>
        <v/>
      </c>
      <c r="CE24" s="399" t="str">
        <f>IF(COUNTIF(CE25:CE34, "YES")=10, "MET", IF(COUNTIF(CE25:CE34, "NO")&gt;=1, "NOT MET",IF(COUNTIF(CE25:CE34,"=N/A")=10,"N/A","")))</f>
        <v/>
      </c>
      <c r="CF24" s="399" t="str">
        <f t="shared" ref="CF24:CN24" si="28">IF(COUNTIF(CF25:CF34, "YES")=10, "MET", IF(COUNTIF(CF25:CF34, "NO")&gt;=1, "NOT MET",IF(COUNTIF(CF25:CF34,"=N/A")=10,"N/A","")))</f>
        <v/>
      </c>
      <c r="CG24" s="399" t="str">
        <f t="shared" si="28"/>
        <v/>
      </c>
      <c r="CH24" s="399" t="str">
        <f t="shared" si="28"/>
        <v/>
      </c>
      <c r="CI24" s="399" t="str">
        <f t="shared" si="28"/>
        <v/>
      </c>
      <c r="CJ24" s="399" t="str">
        <f t="shared" si="28"/>
        <v/>
      </c>
      <c r="CK24" s="399" t="str">
        <f t="shared" si="28"/>
        <v/>
      </c>
      <c r="CL24" s="399" t="str">
        <f t="shared" si="28"/>
        <v/>
      </c>
      <c r="CM24" s="399" t="str">
        <f t="shared" si="28"/>
        <v/>
      </c>
      <c r="CN24" s="401" t="str">
        <f t="shared" si="28"/>
        <v/>
      </c>
      <c r="CO24" s="399" t="str">
        <f>IF(COUNTIF(CO25:CO34, "YES")=10, "MET", IF(COUNTIF(CO25:CO34, "NO")&gt;=1, "NOT MET",IF(COUNTIF(CO25:CO34,"=N/A")=10,"N/A","")))</f>
        <v/>
      </c>
      <c r="CP24" s="399" t="str">
        <f t="shared" ref="CP24:CX24" si="29">IF(COUNTIF(CP25:CP34, "YES")=10, "MET", IF(COUNTIF(CP25:CP34, "NO")&gt;=1, "NOT MET",IF(COUNTIF(CP25:CP34,"=N/A")=10,"N/A","")))</f>
        <v/>
      </c>
      <c r="CQ24" s="399" t="str">
        <f t="shared" si="29"/>
        <v/>
      </c>
      <c r="CR24" s="399" t="str">
        <f t="shared" si="29"/>
        <v/>
      </c>
      <c r="CS24" s="399" t="str">
        <f t="shared" si="29"/>
        <v/>
      </c>
      <c r="CT24" s="399" t="str">
        <f t="shared" si="29"/>
        <v/>
      </c>
      <c r="CU24" s="399" t="str">
        <f t="shared" si="29"/>
        <v/>
      </c>
      <c r="CV24" s="399" t="str">
        <f t="shared" si="29"/>
        <v/>
      </c>
      <c r="CW24" s="399" t="str">
        <f t="shared" si="29"/>
        <v/>
      </c>
      <c r="CX24" s="401" t="str">
        <f t="shared" si="29"/>
        <v/>
      </c>
      <c r="CY24" s="283">
        <f>COUNTIF(C24:CX24,"=Met")</f>
        <v>0</v>
      </c>
      <c r="CZ24" s="284">
        <f t="shared" ref="CZ24" si="30">IF(SUM(CY24,DA24)=0,0,CY24/SUM(CY24,DA24))</f>
        <v>0</v>
      </c>
      <c r="DA24" s="285">
        <f>COUNTIF(C24:CX24,"=Not Met")</f>
        <v>0</v>
      </c>
      <c r="DB24" s="284">
        <f t="shared" ref="DB24" si="31">IF(SUM(CY24,DA24)=0,0,DA24/SUM(CY24,DA24))</f>
        <v>0</v>
      </c>
      <c r="DC24" s="291">
        <f>COUNTIF(C24:CX24,"=N/A")</f>
        <v>0</v>
      </c>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row>
    <row r="25" spans="1:147" s="459" customFormat="1" ht="14.1" customHeight="1">
      <c r="A25" s="695"/>
      <c r="B25" s="698" t="s">
        <v>562</v>
      </c>
      <c r="C25" s="191"/>
      <c r="D25" s="41"/>
      <c r="E25" s="41"/>
      <c r="F25" s="41"/>
      <c r="G25" s="41"/>
      <c r="H25" s="41"/>
      <c r="I25" s="41"/>
      <c r="J25" s="41"/>
      <c r="K25" s="41"/>
      <c r="L25" s="456"/>
      <c r="M25" s="191"/>
      <c r="N25" s="41"/>
      <c r="O25" s="41"/>
      <c r="P25" s="41"/>
      <c r="Q25" s="41"/>
      <c r="R25" s="41"/>
      <c r="S25" s="41"/>
      <c r="T25" s="41"/>
      <c r="U25" s="41"/>
      <c r="V25" s="456"/>
      <c r="W25" s="191"/>
      <c r="X25" s="41"/>
      <c r="Y25" s="41"/>
      <c r="Z25" s="41"/>
      <c r="AA25" s="41"/>
      <c r="AB25" s="41"/>
      <c r="AC25" s="41"/>
      <c r="AD25" s="41"/>
      <c r="AE25" s="41"/>
      <c r="AF25" s="456"/>
      <c r="AG25" s="191"/>
      <c r="AH25" s="41"/>
      <c r="AI25" s="41"/>
      <c r="AJ25" s="41"/>
      <c r="AK25" s="41"/>
      <c r="AL25" s="41"/>
      <c r="AM25" s="41"/>
      <c r="AN25" s="41"/>
      <c r="AO25" s="41"/>
      <c r="AP25" s="456"/>
      <c r="AQ25" s="191"/>
      <c r="AR25" s="41"/>
      <c r="AS25" s="41"/>
      <c r="AT25" s="41"/>
      <c r="AU25" s="41"/>
      <c r="AV25" s="41"/>
      <c r="AW25" s="41"/>
      <c r="AX25" s="41"/>
      <c r="AY25" s="41"/>
      <c r="AZ25" s="456"/>
      <c r="BA25" s="191"/>
      <c r="BB25" s="41"/>
      <c r="BC25" s="41"/>
      <c r="BD25" s="41"/>
      <c r="BE25" s="41"/>
      <c r="BF25" s="41"/>
      <c r="BG25" s="41"/>
      <c r="BH25" s="41"/>
      <c r="BI25" s="41"/>
      <c r="BJ25" s="456"/>
      <c r="BK25" s="191"/>
      <c r="BL25" s="41"/>
      <c r="BM25" s="41"/>
      <c r="BN25" s="41"/>
      <c r="BO25" s="41"/>
      <c r="BP25" s="41"/>
      <c r="BQ25" s="41"/>
      <c r="BR25" s="41"/>
      <c r="BS25" s="41"/>
      <c r="BT25" s="456"/>
      <c r="BU25" s="191"/>
      <c r="BV25" s="41"/>
      <c r="BW25" s="41"/>
      <c r="BX25" s="41"/>
      <c r="BY25" s="41"/>
      <c r="BZ25" s="41"/>
      <c r="CA25" s="41"/>
      <c r="CB25" s="41"/>
      <c r="CC25" s="41"/>
      <c r="CD25" s="456"/>
      <c r="CE25" s="191"/>
      <c r="CF25" s="41"/>
      <c r="CG25" s="41"/>
      <c r="CH25" s="41"/>
      <c r="CI25" s="41"/>
      <c r="CJ25" s="41"/>
      <c r="CK25" s="41"/>
      <c r="CL25" s="41"/>
      <c r="CM25" s="41"/>
      <c r="CN25" s="456"/>
      <c r="CO25" s="191"/>
      <c r="CP25" s="41"/>
      <c r="CQ25" s="41"/>
      <c r="CR25" s="41"/>
      <c r="CS25" s="41"/>
      <c r="CT25" s="41"/>
      <c r="CU25" s="41"/>
      <c r="CV25" s="41"/>
      <c r="CW25" s="41"/>
      <c r="CX25" s="456"/>
      <c r="CY25" s="395"/>
      <c r="CZ25" s="396"/>
      <c r="DA25" s="397"/>
      <c r="DB25" s="396"/>
      <c r="DC25" s="398"/>
      <c r="DD25" s="458"/>
      <c r="DE25" s="458"/>
      <c r="DF25" s="458"/>
      <c r="DG25" s="458"/>
      <c r="DH25" s="458"/>
      <c r="DI25" s="458"/>
      <c r="DJ25" s="458"/>
      <c r="DK25" s="458"/>
      <c r="DL25" s="458"/>
      <c r="DM25" s="458"/>
      <c r="DN25" s="458"/>
      <c r="DO25" s="458"/>
      <c r="DP25" s="458"/>
      <c r="DQ25" s="458"/>
      <c r="DR25" s="458"/>
      <c r="DS25" s="458"/>
      <c r="DT25" s="458"/>
      <c r="DU25" s="458"/>
      <c r="DV25" s="458"/>
      <c r="DW25" s="458"/>
      <c r="DX25" s="458"/>
      <c r="DY25" s="458"/>
      <c r="DZ25" s="458"/>
      <c r="EA25" s="458"/>
      <c r="EB25" s="458"/>
      <c r="EC25" s="458"/>
      <c r="ED25" s="458"/>
      <c r="EE25" s="458"/>
      <c r="EF25" s="458"/>
      <c r="EG25" s="458"/>
      <c r="EH25" s="458"/>
      <c r="EI25" s="458"/>
      <c r="EJ25" s="458"/>
      <c r="EK25" s="458"/>
      <c r="EL25" s="458"/>
      <c r="EM25" s="458"/>
      <c r="EN25" s="458"/>
      <c r="EO25" s="458"/>
      <c r="EP25" s="458"/>
      <c r="EQ25" s="458"/>
    </row>
    <row r="26" spans="1:147" s="459" customFormat="1" ht="14.1" customHeight="1">
      <c r="A26" s="695"/>
      <c r="B26" s="698" t="s">
        <v>563</v>
      </c>
      <c r="C26" s="191"/>
      <c r="D26" s="41"/>
      <c r="E26" s="41"/>
      <c r="F26" s="41"/>
      <c r="G26" s="41"/>
      <c r="H26" s="41"/>
      <c r="I26" s="41"/>
      <c r="J26" s="41"/>
      <c r="K26" s="41"/>
      <c r="L26" s="456"/>
      <c r="M26" s="191"/>
      <c r="N26" s="41"/>
      <c r="O26" s="41"/>
      <c r="P26" s="41"/>
      <c r="Q26" s="41"/>
      <c r="R26" s="41"/>
      <c r="S26" s="41"/>
      <c r="T26" s="41"/>
      <c r="U26" s="41"/>
      <c r="V26" s="456"/>
      <c r="W26" s="191"/>
      <c r="X26" s="41"/>
      <c r="Y26" s="41"/>
      <c r="Z26" s="41"/>
      <c r="AA26" s="41"/>
      <c r="AB26" s="41"/>
      <c r="AC26" s="41"/>
      <c r="AD26" s="41"/>
      <c r="AE26" s="41"/>
      <c r="AF26" s="456"/>
      <c r="AG26" s="191"/>
      <c r="AH26" s="41"/>
      <c r="AI26" s="41"/>
      <c r="AJ26" s="41"/>
      <c r="AK26" s="41"/>
      <c r="AL26" s="41"/>
      <c r="AM26" s="41"/>
      <c r="AN26" s="41"/>
      <c r="AO26" s="41"/>
      <c r="AP26" s="456"/>
      <c r="AQ26" s="191"/>
      <c r="AR26" s="41"/>
      <c r="AS26" s="41"/>
      <c r="AT26" s="41"/>
      <c r="AU26" s="41"/>
      <c r="AV26" s="41"/>
      <c r="AW26" s="41"/>
      <c r="AX26" s="41"/>
      <c r="AY26" s="41"/>
      <c r="AZ26" s="456"/>
      <c r="BA26" s="191"/>
      <c r="BB26" s="41"/>
      <c r="BC26" s="41"/>
      <c r="BD26" s="41"/>
      <c r="BE26" s="41"/>
      <c r="BF26" s="41"/>
      <c r="BG26" s="41"/>
      <c r="BH26" s="41"/>
      <c r="BI26" s="41"/>
      <c r="BJ26" s="456"/>
      <c r="BK26" s="191"/>
      <c r="BL26" s="41"/>
      <c r="BM26" s="41"/>
      <c r="BN26" s="41"/>
      <c r="BO26" s="41"/>
      <c r="BP26" s="41"/>
      <c r="BQ26" s="41"/>
      <c r="BR26" s="41"/>
      <c r="BS26" s="41"/>
      <c r="BT26" s="456"/>
      <c r="BU26" s="191"/>
      <c r="BV26" s="41"/>
      <c r="BW26" s="41"/>
      <c r="BX26" s="41"/>
      <c r="BY26" s="41"/>
      <c r="BZ26" s="41"/>
      <c r="CA26" s="41"/>
      <c r="CB26" s="41"/>
      <c r="CC26" s="41"/>
      <c r="CD26" s="456"/>
      <c r="CE26" s="191"/>
      <c r="CF26" s="41"/>
      <c r="CG26" s="41"/>
      <c r="CH26" s="41"/>
      <c r="CI26" s="41"/>
      <c r="CJ26" s="41"/>
      <c r="CK26" s="41"/>
      <c r="CL26" s="41"/>
      <c r="CM26" s="41"/>
      <c r="CN26" s="456"/>
      <c r="CO26" s="191"/>
      <c r="CP26" s="41"/>
      <c r="CQ26" s="41"/>
      <c r="CR26" s="41"/>
      <c r="CS26" s="41"/>
      <c r="CT26" s="41"/>
      <c r="CU26" s="41"/>
      <c r="CV26" s="41"/>
      <c r="CW26" s="41"/>
      <c r="CX26" s="456"/>
      <c r="CY26" s="395"/>
      <c r="CZ26" s="396"/>
      <c r="DA26" s="397"/>
      <c r="DB26" s="396"/>
      <c r="DC26" s="398"/>
      <c r="DD26" s="458"/>
      <c r="DE26" s="458"/>
      <c r="DF26" s="458"/>
      <c r="DG26" s="458"/>
      <c r="DH26" s="458"/>
      <c r="DI26" s="458"/>
      <c r="DJ26" s="458"/>
      <c r="DK26" s="458"/>
      <c r="DL26" s="458"/>
      <c r="DM26" s="458"/>
      <c r="DN26" s="458"/>
      <c r="DO26" s="458"/>
      <c r="DP26" s="458"/>
      <c r="DQ26" s="458"/>
      <c r="DR26" s="458"/>
      <c r="DS26" s="458"/>
      <c r="DT26" s="458"/>
      <c r="DU26" s="458"/>
      <c r="DV26" s="458"/>
      <c r="DW26" s="458"/>
      <c r="DX26" s="458"/>
      <c r="DY26" s="458"/>
      <c r="DZ26" s="458"/>
      <c r="EA26" s="458"/>
      <c r="EB26" s="458"/>
      <c r="EC26" s="458"/>
      <c r="ED26" s="458"/>
      <c r="EE26" s="458"/>
      <c r="EF26" s="458"/>
      <c r="EG26" s="458"/>
      <c r="EH26" s="458"/>
      <c r="EI26" s="458"/>
      <c r="EJ26" s="458"/>
      <c r="EK26" s="458"/>
      <c r="EL26" s="458"/>
      <c r="EM26" s="458"/>
      <c r="EN26" s="458"/>
      <c r="EO26" s="458"/>
      <c r="EP26" s="458"/>
      <c r="EQ26" s="458"/>
    </row>
    <row r="27" spans="1:147" s="459" customFormat="1" ht="14.1" customHeight="1">
      <c r="A27" s="695"/>
      <c r="B27" s="698" t="s">
        <v>564</v>
      </c>
      <c r="C27" s="191"/>
      <c r="D27" s="41"/>
      <c r="E27" s="41"/>
      <c r="F27" s="41"/>
      <c r="G27" s="41"/>
      <c r="H27" s="41"/>
      <c r="I27" s="41"/>
      <c r="J27" s="41"/>
      <c r="K27" s="41"/>
      <c r="L27" s="456"/>
      <c r="M27" s="191"/>
      <c r="N27" s="41"/>
      <c r="O27" s="41"/>
      <c r="P27" s="41"/>
      <c r="Q27" s="41"/>
      <c r="R27" s="41"/>
      <c r="S27" s="41"/>
      <c r="T27" s="41"/>
      <c r="U27" s="41"/>
      <c r="V27" s="456"/>
      <c r="W27" s="191"/>
      <c r="X27" s="41"/>
      <c r="Y27" s="41"/>
      <c r="Z27" s="41"/>
      <c r="AA27" s="41"/>
      <c r="AB27" s="41"/>
      <c r="AC27" s="41"/>
      <c r="AD27" s="41"/>
      <c r="AE27" s="41"/>
      <c r="AF27" s="456"/>
      <c r="AG27" s="191"/>
      <c r="AH27" s="41"/>
      <c r="AI27" s="41"/>
      <c r="AJ27" s="41"/>
      <c r="AK27" s="41"/>
      <c r="AL27" s="41"/>
      <c r="AM27" s="41"/>
      <c r="AN27" s="41"/>
      <c r="AO27" s="41"/>
      <c r="AP27" s="456"/>
      <c r="AQ27" s="191"/>
      <c r="AR27" s="41"/>
      <c r="AS27" s="41"/>
      <c r="AT27" s="41"/>
      <c r="AU27" s="41"/>
      <c r="AV27" s="41"/>
      <c r="AW27" s="41"/>
      <c r="AX27" s="41"/>
      <c r="AY27" s="41"/>
      <c r="AZ27" s="456"/>
      <c r="BA27" s="191"/>
      <c r="BB27" s="41"/>
      <c r="BC27" s="41"/>
      <c r="BD27" s="41"/>
      <c r="BE27" s="41"/>
      <c r="BF27" s="41"/>
      <c r="BG27" s="41"/>
      <c r="BH27" s="41"/>
      <c r="BI27" s="41"/>
      <c r="BJ27" s="456"/>
      <c r="BK27" s="191"/>
      <c r="BL27" s="41"/>
      <c r="BM27" s="41"/>
      <c r="BN27" s="41"/>
      <c r="BO27" s="41"/>
      <c r="BP27" s="41"/>
      <c r="BQ27" s="41"/>
      <c r="BR27" s="41"/>
      <c r="BS27" s="41"/>
      <c r="BT27" s="456"/>
      <c r="BU27" s="191"/>
      <c r="BV27" s="41"/>
      <c r="BW27" s="41"/>
      <c r="BX27" s="41"/>
      <c r="BY27" s="41"/>
      <c r="BZ27" s="41"/>
      <c r="CA27" s="41"/>
      <c r="CB27" s="41"/>
      <c r="CC27" s="41"/>
      <c r="CD27" s="456"/>
      <c r="CE27" s="191"/>
      <c r="CF27" s="41"/>
      <c r="CG27" s="41"/>
      <c r="CH27" s="41"/>
      <c r="CI27" s="41"/>
      <c r="CJ27" s="41"/>
      <c r="CK27" s="41"/>
      <c r="CL27" s="41"/>
      <c r="CM27" s="41"/>
      <c r="CN27" s="456"/>
      <c r="CO27" s="191"/>
      <c r="CP27" s="41"/>
      <c r="CQ27" s="41"/>
      <c r="CR27" s="41"/>
      <c r="CS27" s="41"/>
      <c r="CT27" s="41"/>
      <c r="CU27" s="41"/>
      <c r="CV27" s="41"/>
      <c r="CW27" s="41"/>
      <c r="CX27" s="456"/>
      <c r="CY27" s="395"/>
      <c r="CZ27" s="396"/>
      <c r="DA27" s="397"/>
      <c r="DB27" s="396"/>
      <c r="DC27" s="398"/>
      <c r="DD27" s="458"/>
      <c r="DE27" s="458"/>
      <c r="DF27" s="458"/>
      <c r="DG27" s="458"/>
      <c r="DH27" s="458"/>
      <c r="DI27" s="458"/>
      <c r="DJ27" s="458"/>
      <c r="DK27" s="458"/>
      <c r="DL27" s="458"/>
      <c r="DM27" s="458"/>
      <c r="DN27" s="458"/>
      <c r="DO27" s="458"/>
      <c r="DP27" s="458"/>
      <c r="DQ27" s="458"/>
      <c r="DR27" s="458"/>
      <c r="DS27" s="458"/>
      <c r="DT27" s="458"/>
      <c r="DU27" s="458"/>
      <c r="DV27" s="458"/>
      <c r="DW27" s="458"/>
      <c r="DX27" s="458"/>
      <c r="DY27" s="458"/>
      <c r="DZ27" s="458"/>
      <c r="EA27" s="458"/>
      <c r="EB27" s="458"/>
      <c r="EC27" s="458"/>
      <c r="ED27" s="458"/>
      <c r="EE27" s="458"/>
      <c r="EF27" s="458"/>
      <c r="EG27" s="458"/>
      <c r="EH27" s="458"/>
      <c r="EI27" s="458"/>
      <c r="EJ27" s="458"/>
      <c r="EK27" s="458"/>
      <c r="EL27" s="458"/>
      <c r="EM27" s="458"/>
      <c r="EN27" s="458"/>
      <c r="EO27" s="458"/>
      <c r="EP27" s="458"/>
      <c r="EQ27" s="458"/>
    </row>
    <row r="28" spans="1:147" s="459" customFormat="1" ht="14.1" customHeight="1">
      <c r="A28" s="695"/>
      <c r="B28" s="698" t="s">
        <v>565</v>
      </c>
      <c r="C28" s="191"/>
      <c r="D28" s="41"/>
      <c r="E28" s="41"/>
      <c r="F28" s="41"/>
      <c r="G28" s="41"/>
      <c r="H28" s="41"/>
      <c r="I28" s="41"/>
      <c r="J28" s="41"/>
      <c r="K28" s="41"/>
      <c r="L28" s="456"/>
      <c r="M28" s="191"/>
      <c r="N28" s="41"/>
      <c r="O28" s="41"/>
      <c r="P28" s="41"/>
      <c r="Q28" s="41"/>
      <c r="R28" s="41"/>
      <c r="S28" s="41"/>
      <c r="T28" s="41"/>
      <c r="U28" s="41"/>
      <c r="V28" s="456"/>
      <c r="W28" s="191"/>
      <c r="X28" s="41"/>
      <c r="Y28" s="41"/>
      <c r="Z28" s="41"/>
      <c r="AA28" s="41"/>
      <c r="AB28" s="41"/>
      <c r="AC28" s="41"/>
      <c r="AD28" s="41"/>
      <c r="AE28" s="41"/>
      <c r="AF28" s="456"/>
      <c r="AG28" s="191"/>
      <c r="AH28" s="41"/>
      <c r="AI28" s="41"/>
      <c r="AJ28" s="41"/>
      <c r="AK28" s="41"/>
      <c r="AL28" s="41"/>
      <c r="AM28" s="41"/>
      <c r="AN28" s="41"/>
      <c r="AO28" s="41"/>
      <c r="AP28" s="456"/>
      <c r="AQ28" s="191"/>
      <c r="AR28" s="41"/>
      <c r="AS28" s="41"/>
      <c r="AT28" s="41"/>
      <c r="AU28" s="41"/>
      <c r="AV28" s="41"/>
      <c r="AW28" s="41"/>
      <c r="AX28" s="41"/>
      <c r="AY28" s="41"/>
      <c r="AZ28" s="456"/>
      <c r="BA28" s="191"/>
      <c r="BB28" s="41"/>
      <c r="BC28" s="41"/>
      <c r="BD28" s="41"/>
      <c r="BE28" s="41"/>
      <c r="BF28" s="41"/>
      <c r="BG28" s="41"/>
      <c r="BH28" s="41"/>
      <c r="BI28" s="41"/>
      <c r="BJ28" s="456"/>
      <c r="BK28" s="191"/>
      <c r="BL28" s="41"/>
      <c r="BM28" s="41"/>
      <c r="BN28" s="41"/>
      <c r="BO28" s="41"/>
      <c r="BP28" s="41"/>
      <c r="BQ28" s="41"/>
      <c r="BR28" s="41"/>
      <c r="BS28" s="41"/>
      <c r="BT28" s="456"/>
      <c r="BU28" s="191"/>
      <c r="BV28" s="41"/>
      <c r="BW28" s="41"/>
      <c r="BX28" s="41"/>
      <c r="BY28" s="41"/>
      <c r="BZ28" s="41"/>
      <c r="CA28" s="41"/>
      <c r="CB28" s="41"/>
      <c r="CC28" s="41"/>
      <c r="CD28" s="456"/>
      <c r="CE28" s="191"/>
      <c r="CF28" s="41"/>
      <c r="CG28" s="41"/>
      <c r="CH28" s="41"/>
      <c r="CI28" s="41"/>
      <c r="CJ28" s="41"/>
      <c r="CK28" s="41"/>
      <c r="CL28" s="41"/>
      <c r="CM28" s="41"/>
      <c r="CN28" s="456"/>
      <c r="CO28" s="191"/>
      <c r="CP28" s="41"/>
      <c r="CQ28" s="41"/>
      <c r="CR28" s="41"/>
      <c r="CS28" s="41"/>
      <c r="CT28" s="41"/>
      <c r="CU28" s="41"/>
      <c r="CV28" s="41"/>
      <c r="CW28" s="41"/>
      <c r="CX28" s="456"/>
      <c r="CY28" s="395"/>
      <c r="CZ28" s="396"/>
      <c r="DA28" s="397"/>
      <c r="DB28" s="396"/>
      <c r="DC28" s="398"/>
      <c r="DD28" s="458"/>
      <c r="DE28" s="458"/>
      <c r="DF28" s="458"/>
      <c r="DG28" s="458"/>
      <c r="DH28" s="458"/>
      <c r="DI28" s="458"/>
      <c r="DJ28" s="458"/>
      <c r="DK28" s="458"/>
      <c r="DL28" s="458"/>
      <c r="DM28" s="458"/>
      <c r="DN28" s="458"/>
      <c r="DO28" s="458"/>
      <c r="DP28" s="458"/>
      <c r="DQ28" s="458"/>
      <c r="DR28" s="458"/>
      <c r="DS28" s="458"/>
      <c r="DT28" s="458"/>
      <c r="DU28" s="458"/>
      <c r="DV28" s="458"/>
      <c r="DW28" s="458"/>
      <c r="DX28" s="458"/>
      <c r="DY28" s="458"/>
      <c r="DZ28" s="458"/>
      <c r="EA28" s="458"/>
      <c r="EB28" s="458"/>
      <c r="EC28" s="458"/>
      <c r="ED28" s="458"/>
      <c r="EE28" s="458"/>
      <c r="EF28" s="458"/>
      <c r="EG28" s="458"/>
      <c r="EH28" s="458"/>
      <c r="EI28" s="458"/>
      <c r="EJ28" s="458"/>
      <c r="EK28" s="458"/>
      <c r="EL28" s="458"/>
      <c r="EM28" s="458"/>
      <c r="EN28" s="458"/>
      <c r="EO28" s="458"/>
      <c r="EP28" s="458"/>
      <c r="EQ28" s="458"/>
    </row>
    <row r="29" spans="1:147" s="459" customFormat="1" ht="14.1" customHeight="1">
      <c r="A29" s="695"/>
      <c r="B29" s="698" t="s">
        <v>566</v>
      </c>
      <c r="C29" s="191"/>
      <c r="D29" s="41"/>
      <c r="E29" s="41"/>
      <c r="F29" s="41"/>
      <c r="G29" s="41"/>
      <c r="H29" s="41"/>
      <c r="I29" s="41"/>
      <c r="J29" s="41"/>
      <c r="K29" s="41"/>
      <c r="L29" s="456"/>
      <c r="M29" s="191"/>
      <c r="N29" s="41"/>
      <c r="O29" s="41"/>
      <c r="P29" s="41"/>
      <c r="Q29" s="41"/>
      <c r="R29" s="41"/>
      <c r="S29" s="41"/>
      <c r="T29" s="41"/>
      <c r="U29" s="41"/>
      <c r="V29" s="456"/>
      <c r="W29" s="191"/>
      <c r="X29" s="41"/>
      <c r="Y29" s="41"/>
      <c r="Z29" s="41"/>
      <c r="AA29" s="41"/>
      <c r="AB29" s="41"/>
      <c r="AC29" s="41"/>
      <c r="AD29" s="41"/>
      <c r="AE29" s="41"/>
      <c r="AF29" s="456"/>
      <c r="AG29" s="191"/>
      <c r="AH29" s="41"/>
      <c r="AI29" s="41"/>
      <c r="AJ29" s="41"/>
      <c r="AK29" s="41"/>
      <c r="AL29" s="41"/>
      <c r="AM29" s="41"/>
      <c r="AN29" s="41"/>
      <c r="AO29" s="41"/>
      <c r="AP29" s="456"/>
      <c r="AQ29" s="191"/>
      <c r="AR29" s="41"/>
      <c r="AS29" s="41"/>
      <c r="AT29" s="41"/>
      <c r="AU29" s="41"/>
      <c r="AV29" s="41"/>
      <c r="AW29" s="41"/>
      <c r="AX29" s="41"/>
      <c r="AY29" s="41"/>
      <c r="AZ29" s="456"/>
      <c r="BA29" s="191"/>
      <c r="BB29" s="41"/>
      <c r="BC29" s="41"/>
      <c r="BD29" s="41"/>
      <c r="BE29" s="41"/>
      <c r="BF29" s="41"/>
      <c r="BG29" s="41"/>
      <c r="BH29" s="41"/>
      <c r="BI29" s="41"/>
      <c r="BJ29" s="456"/>
      <c r="BK29" s="191"/>
      <c r="BL29" s="41"/>
      <c r="BM29" s="41"/>
      <c r="BN29" s="41"/>
      <c r="BO29" s="41"/>
      <c r="BP29" s="41"/>
      <c r="BQ29" s="41"/>
      <c r="BR29" s="41"/>
      <c r="BS29" s="41"/>
      <c r="BT29" s="456"/>
      <c r="BU29" s="191"/>
      <c r="BV29" s="41"/>
      <c r="BW29" s="41"/>
      <c r="BX29" s="41"/>
      <c r="BY29" s="41"/>
      <c r="BZ29" s="41"/>
      <c r="CA29" s="41"/>
      <c r="CB29" s="41"/>
      <c r="CC29" s="41"/>
      <c r="CD29" s="456"/>
      <c r="CE29" s="191"/>
      <c r="CF29" s="41"/>
      <c r="CG29" s="41"/>
      <c r="CH29" s="41"/>
      <c r="CI29" s="41"/>
      <c r="CJ29" s="41"/>
      <c r="CK29" s="41"/>
      <c r="CL29" s="41"/>
      <c r="CM29" s="41"/>
      <c r="CN29" s="456"/>
      <c r="CO29" s="191"/>
      <c r="CP29" s="41"/>
      <c r="CQ29" s="41"/>
      <c r="CR29" s="41"/>
      <c r="CS29" s="41"/>
      <c r="CT29" s="41"/>
      <c r="CU29" s="41"/>
      <c r="CV29" s="41"/>
      <c r="CW29" s="41"/>
      <c r="CX29" s="456"/>
      <c r="CY29" s="395"/>
      <c r="CZ29" s="396"/>
      <c r="DA29" s="397"/>
      <c r="DB29" s="396"/>
      <c r="DC29" s="398"/>
      <c r="DD29" s="458"/>
      <c r="DE29" s="458"/>
      <c r="DF29" s="458"/>
      <c r="DG29" s="458"/>
      <c r="DH29" s="458"/>
      <c r="DI29" s="458"/>
      <c r="DJ29" s="458"/>
      <c r="DK29" s="458"/>
      <c r="DL29" s="458"/>
      <c r="DM29" s="458"/>
      <c r="DN29" s="458"/>
      <c r="DO29" s="458"/>
      <c r="DP29" s="458"/>
      <c r="DQ29" s="458"/>
      <c r="DR29" s="458"/>
      <c r="DS29" s="458"/>
      <c r="DT29" s="458"/>
      <c r="DU29" s="458"/>
      <c r="DV29" s="458"/>
      <c r="DW29" s="458"/>
      <c r="DX29" s="458"/>
      <c r="DY29" s="458"/>
      <c r="DZ29" s="458"/>
      <c r="EA29" s="458"/>
      <c r="EB29" s="458"/>
      <c r="EC29" s="458"/>
      <c r="ED29" s="458"/>
      <c r="EE29" s="458"/>
      <c r="EF29" s="458"/>
      <c r="EG29" s="458"/>
      <c r="EH29" s="458"/>
      <c r="EI29" s="458"/>
      <c r="EJ29" s="458"/>
      <c r="EK29" s="458"/>
      <c r="EL29" s="458"/>
      <c r="EM29" s="458"/>
      <c r="EN29" s="458"/>
      <c r="EO29" s="458"/>
      <c r="EP29" s="458"/>
      <c r="EQ29" s="458"/>
    </row>
    <row r="30" spans="1:147" s="459" customFormat="1" ht="14.1" customHeight="1">
      <c r="A30" s="695"/>
      <c r="B30" s="698" t="s">
        <v>567</v>
      </c>
      <c r="C30" s="191"/>
      <c r="D30" s="41"/>
      <c r="E30" s="41"/>
      <c r="F30" s="41"/>
      <c r="G30" s="41"/>
      <c r="H30" s="41"/>
      <c r="I30" s="41"/>
      <c r="J30" s="41"/>
      <c r="K30" s="41"/>
      <c r="L30" s="456"/>
      <c r="M30" s="191"/>
      <c r="N30" s="41"/>
      <c r="O30" s="41"/>
      <c r="P30" s="41"/>
      <c r="Q30" s="41"/>
      <c r="R30" s="41"/>
      <c r="S30" s="41"/>
      <c r="T30" s="41"/>
      <c r="U30" s="41"/>
      <c r="V30" s="456"/>
      <c r="W30" s="191"/>
      <c r="X30" s="41"/>
      <c r="Y30" s="41"/>
      <c r="Z30" s="41"/>
      <c r="AA30" s="41"/>
      <c r="AB30" s="41"/>
      <c r="AC30" s="41"/>
      <c r="AD30" s="41"/>
      <c r="AE30" s="41"/>
      <c r="AF30" s="456"/>
      <c r="AG30" s="191"/>
      <c r="AH30" s="41"/>
      <c r="AI30" s="41"/>
      <c r="AJ30" s="41"/>
      <c r="AK30" s="41"/>
      <c r="AL30" s="41"/>
      <c r="AM30" s="41"/>
      <c r="AN30" s="41"/>
      <c r="AO30" s="41"/>
      <c r="AP30" s="456"/>
      <c r="AQ30" s="191"/>
      <c r="AR30" s="41"/>
      <c r="AS30" s="41"/>
      <c r="AT30" s="41"/>
      <c r="AU30" s="41"/>
      <c r="AV30" s="41"/>
      <c r="AW30" s="41"/>
      <c r="AX30" s="41"/>
      <c r="AY30" s="41"/>
      <c r="AZ30" s="456"/>
      <c r="BA30" s="191"/>
      <c r="BB30" s="41"/>
      <c r="BC30" s="41"/>
      <c r="BD30" s="41"/>
      <c r="BE30" s="41"/>
      <c r="BF30" s="41"/>
      <c r="BG30" s="41"/>
      <c r="BH30" s="41"/>
      <c r="BI30" s="41"/>
      <c r="BJ30" s="456"/>
      <c r="BK30" s="191"/>
      <c r="BL30" s="41"/>
      <c r="BM30" s="41"/>
      <c r="BN30" s="41"/>
      <c r="BO30" s="41"/>
      <c r="BP30" s="41"/>
      <c r="BQ30" s="41"/>
      <c r="BR30" s="41"/>
      <c r="BS30" s="41"/>
      <c r="BT30" s="456"/>
      <c r="BU30" s="191"/>
      <c r="BV30" s="41"/>
      <c r="BW30" s="41"/>
      <c r="BX30" s="41"/>
      <c r="BY30" s="41"/>
      <c r="BZ30" s="41"/>
      <c r="CA30" s="41"/>
      <c r="CB30" s="41"/>
      <c r="CC30" s="41"/>
      <c r="CD30" s="456"/>
      <c r="CE30" s="191"/>
      <c r="CF30" s="41"/>
      <c r="CG30" s="41"/>
      <c r="CH30" s="41"/>
      <c r="CI30" s="41"/>
      <c r="CJ30" s="41"/>
      <c r="CK30" s="41"/>
      <c r="CL30" s="41"/>
      <c r="CM30" s="41"/>
      <c r="CN30" s="456"/>
      <c r="CO30" s="191"/>
      <c r="CP30" s="41"/>
      <c r="CQ30" s="41"/>
      <c r="CR30" s="41"/>
      <c r="CS30" s="41"/>
      <c r="CT30" s="41"/>
      <c r="CU30" s="41"/>
      <c r="CV30" s="41"/>
      <c r="CW30" s="41"/>
      <c r="CX30" s="456"/>
      <c r="CY30" s="395"/>
      <c r="CZ30" s="396"/>
      <c r="DA30" s="397"/>
      <c r="DB30" s="396"/>
      <c r="DC30" s="398"/>
      <c r="DD30" s="458"/>
      <c r="DE30" s="458"/>
      <c r="DF30" s="458"/>
      <c r="DG30" s="458"/>
      <c r="DH30" s="458"/>
      <c r="DI30" s="458"/>
      <c r="DJ30" s="458"/>
      <c r="DK30" s="458"/>
      <c r="DL30" s="458"/>
      <c r="DM30" s="458"/>
      <c r="DN30" s="458"/>
      <c r="DO30" s="458"/>
      <c r="DP30" s="458"/>
      <c r="DQ30" s="458"/>
      <c r="DR30" s="458"/>
      <c r="DS30" s="458"/>
      <c r="DT30" s="458"/>
      <c r="DU30" s="458"/>
      <c r="DV30" s="458"/>
      <c r="DW30" s="458"/>
      <c r="DX30" s="458"/>
      <c r="DY30" s="458"/>
      <c r="DZ30" s="458"/>
      <c r="EA30" s="458"/>
      <c r="EB30" s="458"/>
      <c r="EC30" s="458"/>
      <c r="ED30" s="458"/>
      <c r="EE30" s="458"/>
      <c r="EF30" s="458"/>
      <c r="EG30" s="458"/>
      <c r="EH30" s="458"/>
      <c r="EI30" s="458"/>
      <c r="EJ30" s="458"/>
      <c r="EK30" s="458"/>
      <c r="EL30" s="458"/>
      <c r="EM30" s="458"/>
      <c r="EN30" s="458"/>
      <c r="EO30" s="458"/>
      <c r="EP30" s="458"/>
      <c r="EQ30" s="458"/>
    </row>
    <row r="31" spans="1:147" s="459" customFormat="1" ht="25.5">
      <c r="A31" s="695"/>
      <c r="B31" s="698" t="s">
        <v>568</v>
      </c>
      <c r="C31" s="191"/>
      <c r="D31" s="41"/>
      <c r="E31" s="41"/>
      <c r="F31" s="41"/>
      <c r="G31" s="41"/>
      <c r="H31" s="41"/>
      <c r="I31" s="41"/>
      <c r="J31" s="41"/>
      <c r="K31" s="41"/>
      <c r="L31" s="456"/>
      <c r="M31" s="191"/>
      <c r="N31" s="41"/>
      <c r="O31" s="41"/>
      <c r="P31" s="41"/>
      <c r="Q31" s="41"/>
      <c r="R31" s="41"/>
      <c r="S31" s="41"/>
      <c r="T31" s="41"/>
      <c r="U31" s="41"/>
      <c r="V31" s="456"/>
      <c r="W31" s="191"/>
      <c r="X31" s="41"/>
      <c r="Y31" s="41"/>
      <c r="Z31" s="41"/>
      <c r="AA31" s="41"/>
      <c r="AB31" s="41"/>
      <c r="AC31" s="41"/>
      <c r="AD31" s="41"/>
      <c r="AE31" s="41"/>
      <c r="AF31" s="456"/>
      <c r="AG31" s="191"/>
      <c r="AH31" s="41"/>
      <c r="AI31" s="41"/>
      <c r="AJ31" s="41"/>
      <c r="AK31" s="41"/>
      <c r="AL31" s="41"/>
      <c r="AM31" s="41"/>
      <c r="AN31" s="41"/>
      <c r="AO31" s="41"/>
      <c r="AP31" s="456"/>
      <c r="AQ31" s="191"/>
      <c r="AR31" s="41"/>
      <c r="AS31" s="41"/>
      <c r="AT31" s="41"/>
      <c r="AU31" s="41"/>
      <c r="AV31" s="41"/>
      <c r="AW31" s="41"/>
      <c r="AX31" s="41"/>
      <c r="AY31" s="41"/>
      <c r="AZ31" s="456"/>
      <c r="BA31" s="191"/>
      <c r="BB31" s="41"/>
      <c r="BC31" s="41"/>
      <c r="BD31" s="41"/>
      <c r="BE31" s="41"/>
      <c r="BF31" s="41"/>
      <c r="BG31" s="41"/>
      <c r="BH31" s="41"/>
      <c r="BI31" s="41"/>
      <c r="BJ31" s="456"/>
      <c r="BK31" s="191"/>
      <c r="BL31" s="41"/>
      <c r="BM31" s="41"/>
      <c r="BN31" s="41"/>
      <c r="BO31" s="41"/>
      <c r="BP31" s="41"/>
      <c r="BQ31" s="41"/>
      <c r="BR31" s="41"/>
      <c r="BS31" s="41"/>
      <c r="BT31" s="456"/>
      <c r="BU31" s="191"/>
      <c r="BV31" s="41"/>
      <c r="BW31" s="41"/>
      <c r="BX31" s="41"/>
      <c r="BY31" s="41"/>
      <c r="BZ31" s="41"/>
      <c r="CA31" s="41"/>
      <c r="CB31" s="41"/>
      <c r="CC31" s="41"/>
      <c r="CD31" s="456"/>
      <c r="CE31" s="191"/>
      <c r="CF31" s="41"/>
      <c r="CG31" s="41"/>
      <c r="CH31" s="41"/>
      <c r="CI31" s="41"/>
      <c r="CJ31" s="41"/>
      <c r="CK31" s="41"/>
      <c r="CL31" s="41"/>
      <c r="CM31" s="41"/>
      <c r="CN31" s="456"/>
      <c r="CO31" s="191"/>
      <c r="CP31" s="41"/>
      <c r="CQ31" s="41"/>
      <c r="CR31" s="41"/>
      <c r="CS31" s="41"/>
      <c r="CT31" s="41"/>
      <c r="CU31" s="41"/>
      <c r="CV31" s="41"/>
      <c r="CW31" s="41"/>
      <c r="CX31" s="456"/>
      <c r="CY31" s="395"/>
      <c r="CZ31" s="396"/>
      <c r="DA31" s="397"/>
      <c r="DB31" s="396"/>
      <c r="DC31" s="398"/>
      <c r="DD31" s="458"/>
      <c r="DE31" s="458"/>
      <c r="DF31" s="458"/>
      <c r="DG31" s="458"/>
      <c r="DH31" s="458"/>
      <c r="DI31" s="458"/>
      <c r="DJ31" s="458"/>
      <c r="DK31" s="458"/>
      <c r="DL31" s="458"/>
      <c r="DM31" s="458"/>
      <c r="DN31" s="458"/>
      <c r="DO31" s="458"/>
      <c r="DP31" s="458"/>
      <c r="DQ31" s="458"/>
      <c r="DR31" s="458"/>
      <c r="DS31" s="458"/>
      <c r="DT31" s="458"/>
      <c r="DU31" s="458"/>
      <c r="DV31" s="458"/>
      <c r="DW31" s="458"/>
      <c r="DX31" s="458"/>
      <c r="DY31" s="458"/>
      <c r="DZ31" s="458"/>
      <c r="EA31" s="458"/>
      <c r="EB31" s="458"/>
      <c r="EC31" s="458"/>
      <c r="ED31" s="458"/>
      <c r="EE31" s="458"/>
      <c r="EF31" s="458"/>
      <c r="EG31" s="458"/>
      <c r="EH31" s="458"/>
      <c r="EI31" s="458"/>
      <c r="EJ31" s="458"/>
      <c r="EK31" s="458"/>
      <c r="EL31" s="458"/>
      <c r="EM31" s="458"/>
      <c r="EN31" s="458"/>
      <c r="EO31" s="458"/>
      <c r="EP31" s="458"/>
      <c r="EQ31" s="458"/>
    </row>
    <row r="32" spans="1:147" s="459" customFormat="1">
      <c r="A32" s="695"/>
      <c r="B32" s="698" t="s">
        <v>632</v>
      </c>
      <c r="C32" s="191"/>
      <c r="D32" s="41"/>
      <c r="E32" s="41"/>
      <c r="F32" s="41"/>
      <c r="G32" s="41"/>
      <c r="H32" s="41"/>
      <c r="I32" s="41"/>
      <c r="J32" s="41"/>
      <c r="K32" s="41"/>
      <c r="L32" s="456"/>
      <c r="M32" s="191"/>
      <c r="N32" s="41"/>
      <c r="O32" s="41"/>
      <c r="P32" s="41"/>
      <c r="Q32" s="41"/>
      <c r="R32" s="41"/>
      <c r="S32" s="41"/>
      <c r="T32" s="41"/>
      <c r="U32" s="41"/>
      <c r="V32" s="456"/>
      <c r="W32" s="191"/>
      <c r="X32" s="41"/>
      <c r="Y32" s="41"/>
      <c r="Z32" s="41"/>
      <c r="AA32" s="41"/>
      <c r="AB32" s="41"/>
      <c r="AC32" s="41"/>
      <c r="AD32" s="41"/>
      <c r="AE32" s="41"/>
      <c r="AF32" s="456"/>
      <c r="AG32" s="191"/>
      <c r="AH32" s="41"/>
      <c r="AI32" s="41"/>
      <c r="AJ32" s="41"/>
      <c r="AK32" s="41"/>
      <c r="AL32" s="41"/>
      <c r="AM32" s="41"/>
      <c r="AN32" s="41"/>
      <c r="AO32" s="41"/>
      <c r="AP32" s="456"/>
      <c r="AQ32" s="191"/>
      <c r="AR32" s="41"/>
      <c r="AS32" s="41"/>
      <c r="AT32" s="41"/>
      <c r="AU32" s="41"/>
      <c r="AV32" s="41"/>
      <c r="AW32" s="41"/>
      <c r="AX32" s="41"/>
      <c r="AY32" s="41"/>
      <c r="AZ32" s="456"/>
      <c r="BA32" s="191"/>
      <c r="BB32" s="41"/>
      <c r="BC32" s="41"/>
      <c r="BD32" s="41"/>
      <c r="BE32" s="41"/>
      <c r="BF32" s="41"/>
      <c r="BG32" s="41"/>
      <c r="BH32" s="41"/>
      <c r="BI32" s="41"/>
      <c r="BJ32" s="456"/>
      <c r="BK32" s="191"/>
      <c r="BL32" s="41"/>
      <c r="BM32" s="41"/>
      <c r="BN32" s="41"/>
      <c r="BO32" s="41"/>
      <c r="BP32" s="41"/>
      <c r="BQ32" s="41"/>
      <c r="BR32" s="41"/>
      <c r="BS32" s="41"/>
      <c r="BT32" s="456"/>
      <c r="BU32" s="191"/>
      <c r="BV32" s="41"/>
      <c r="BW32" s="41"/>
      <c r="BX32" s="41"/>
      <c r="BY32" s="41"/>
      <c r="BZ32" s="41"/>
      <c r="CA32" s="41"/>
      <c r="CB32" s="41"/>
      <c r="CC32" s="41"/>
      <c r="CD32" s="456"/>
      <c r="CE32" s="191"/>
      <c r="CF32" s="41"/>
      <c r="CG32" s="41"/>
      <c r="CH32" s="41"/>
      <c r="CI32" s="41"/>
      <c r="CJ32" s="41"/>
      <c r="CK32" s="41"/>
      <c r="CL32" s="41"/>
      <c r="CM32" s="41"/>
      <c r="CN32" s="456"/>
      <c r="CO32" s="191"/>
      <c r="CP32" s="41"/>
      <c r="CQ32" s="41"/>
      <c r="CR32" s="41"/>
      <c r="CS32" s="41"/>
      <c r="CT32" s="41"/>
      <c r="CU32" s="41"/>
      <c r="CV32" s="41"/>
      <c r="CW32" s="41"/>
      <c r="CX32" s="456"/>
      <c r="CY32" s="395"/>
      <c r="CZ32" s="396"/>
      <c r="DA32" s="397"/>
      <c r="DB32" s="396"/>
      <c r="DC32" s="398"/>
      <c r="DD32" s="458"/>
      <c r="DE32" s="458"/>
      <c r="DF32" s="458"/>
      <c r="DG32" s="458"/>
      <c r="DH32" s="458"/>
      <c r="DI32" s="458"/>
      <c r="DJ32" s="458"/>
      <c r="DK32" s="458"/>
      <c r="DL32" s="458"/>
      <c r="DM32" s="458"/>
      <c r="DN32" s="458"/>
      <c r="DO32" s="458"/>
      <c r="DP32" s="458"/>
      <c r="DQ32" s="458"/>
      <c r="DR32" s="458"/>
      <c r="DS32" s="458"/>
      <c r="DT32" s="458"/>
      <c r="DU32" s="458"/>
      <c r="DV32" s="458"/>
      <c r="DW32" s="458"/>
      <c r="DX32" s="458"/>
      <c r="DY32" s="458"/>
      <c r="DZ32" s="458"/>
      <c r="EA32" s="458"/>
      <c r="EB32" s="458"/>
      <c r="EC32" s="458"/>
      <c r="ED32" s="458"/>
      <c r="EE32" s="458"/>
      <c r="EF32" s="458"/>
      <c r="EG32" s="458"/>
      <c r="EH32" s="458"/>
      <c r="EI32" s="458"/>
      <c r="EJ32" s="458"/>
      <c r="EK32" s="458"/>
      <c r="EL32" s="458"/>
      <c r="EM32" s="458"/>
      <c r="EN32" s="458"/>
      <c r="EO32" s="458"/>
      <c r="EP32" s="458"/>
      <c r="EQ32" s="458"/>
    </row>
    <row r="33" spans="1:147" s="459" customFormat="1">
      <c r="A33" s="699"/>
      <c r="B33" s="700" t="s">
        <v>569</v>
      </c>
      <c r="C33" s="191"/>
      <c r="D33" s="41"/>
      <c r="E33" s="41"/>
      <c r="F33" s="41"/>
      <c r="G33" s="41"/>
      <c r="H33" s="41"/>
      <c r="I33" s="41"/>
      <c r="J33" s="41"/>
      <c r="K33" s="41"/>
      <c r="L33" s="456"/>
      <c r="M33" s="191"/>
      <c r="N33" s="41"/>
      <c r="O33" s="41"/>
      <c r="P33" s="41"/>
      <c r="Q33" s="41"/>
      <c r="R33" s="41"/>
      <c r="S33" s="41"/>
      <c r="T33" s="41"/>
      <c r="U33" s="41"/>
      <c r="V33" s="456"/>
      <c r="W33" s="191"/>
      <c r="X33" s="41"/>
      <c r="Y33" s="41"/>
      <c r="Z33" s="41"/>
      <c r="AA33" s="41"/>
      <c r="AB33" s="41"/>
      <c r="AC33" s="41"/>
      <c r="AD33" s="41"/>
      <c r="AE33" s="41"/>
      <c r="AF33" s="456"/>
      <c r="AG33" s="191"/>
      <c r="AH33" s="41"/>
      <c r="AI33" s="41"/>
      <c r="AJ33" s="41"/>
      <c r="AK33" s="41"/>
      <c r="AL33" s="41"/>
      <c r="AM33" s="41"/>
      <c r="AN33" s="41"/>
      <c r="AO33" s="41"/>
      <c r="AP33" s="456"/>
      <c r="AQ33" s="191"/>
      <c r="AR33" s="41"/>
      <c r="AS33" s="41"/>
      <c r="AT33" s="41"/>
      <c r="AU33" s="41"/>
      <c r="AV33" s="41"/>
      <c r="AW33" s="41"/>
      <c r="AX33" s="41"/>
      <c r="AY33" s="41"/>
      <c r="AZ33" s="456"/>
      <c r="BA33" s="191"/>
      <c r="BB33" s="41"/>
      <c r="BC33" s="41"/>
      <c r="BD33" s="41"/>
      <c r="BE33" s="41"/>
      <c r="BF33" s="41"/>
      <c r="BG33" s="41"/>
      <c r="BH33" s="41"/>
      <c r="BI33" s="41"/>
      <c r="BJ33" s="456"/>
      <c r="BK33" s="191"/>
      <c r="BL33" s="41"/>
      <c r="BM33" s="41"/>
      <c r="BN33" s="41"/>
      <c r="BO33" s="41"/>
      <c r="BP33" s="41"/>
      <c r="BQ33" s="41"/>
      <c r="BR33" s="41"/>
      <c r="BS33" s="41"/>
      <c r="BT33" s="456"/>
      <c r="BU33" s="191"/>
      <c r="BV33" s="41"/>
      <c r="BW33" s="41"/>
      <c r="BX33" s="41"/>
      <c r="BY33" s="41"/>
      <c r="BZ33" s="41"/>
      <c r="CA33" s="41"/>
      <c r="CB33" s="41"/>
      <c r="CC33" s="41"/>
      <c r="CD33" s="456"/>
      <c r="CE33" s="191"/>
      <c r="CF33" s="41"/>
      <c r="CG33" s="41"/>
      <c r="CH33" s="41"/>
      <c r="CI33" s="41"/>
      <c r="CJ33" s="41"/>
      <c r="CK33" s="41"/>
      <c r="CL33" s="41"/>
      <c r="CM33" s="41"/>
      <c r="CN33" s="456"/>
      <c r="CO33" s="191"/>
      <c r="CP33" s="41"/>
      <c r="CQ33" s="41"/>
      <c r="CR33" s="41"/>
      <c r="CS33" s="41"/>
      <c r="CT33" s="41"/>
      <c r="CU33" s="41"/>
      <c r="CV33" s="41"/>
      <c r="CW33" s="41"/>
      <c r="CX33" s="456"/>
      <c r="CY33" s="395"/>
      <c r="CZ33" s="396"/>
      <c r="DA33" s="397"/>
      <c r="DB33" s="396"/>
      <c r="DC33" s="398"/>
      <c r="DD33" s="458"/>
      <c r="DE33" s="458"/>
      <c r="DF33" s="458"/>
      <c r="DG33" s="458"/>
      <c r="DH33" s="458"/>
      <c r="DI33" s="458"/>
      <c r="DJ33" s="458"/>
      <c r="DK33" s="458"/>
      <c r="DL33" s="458"/>
      <c r="DM33" s="458"/>
      <c r="DN33" s="458"/>
      <c r="DO33" s="458"/>
      <c r="DP33" s="458"/>
      <c r="DQ33" s="458"/>
      <c r="DR33" s="458"/>
      <c r="DS33" s="458"/>
      <c r="DT33" s="458"/>
      <c r="DU33" s="458"/>
      <c r="DV33" s="458"/>
      <c r="DW33" s="458"/>
      <c r="DX33" s="458"/>
      <c r="DY33" s="458"/>
      <c r="DZ33" s="458"/>
      <c r="EA33" s="458"/>
      <c r="EB33" s="458"/>
      <c r="EC33" s="458"/>
      <c r="ED33" s="458"/>
      <c r="EE33" s="458"/>
      <c r="EF33" s="458"/>
      <c r="EG33" s="458"/>
      <c r="EH33" s="458"/>
      <c r="EI33" s="458"/>
      <c r="EJ33" s="458"/>
      <c r="EK33" s="458"/>
      <c r="EL33" s="458"/>
      <c r="EM33" s="458"/>
      <c r="EN33" s="458"/>
      <c r="EO33" s="458"/>
      <c r="EP33" s="458"/>
      <c r="EQ33" s="458"/>
    </row>
    <row r="34" spans="1:147" s="459" customFormat="1">
      <c r="A34" s="699"/>
      <c r="B34" s="280" t="s">
        <v>633</v>
      </c>
      <c r="C34" s="191"/>
      <c r="D34" s="191"/>
      <c r="E34" s="191"/>
      <c r="F34" s="191"/>
      <c r="G34" s="191"/>
      <c r="H34" s="191"/>
      <c r="I34" s="191"/>
      <c r="J34" s="191"/>
      <c r="K34" s="191"/>
      <c r="L34" s="456"/>
      <c r="M34" s="191"/>
      <c r="N34" s="191"/>
      <c r="O34" s="191"/>
      <c r="P34" s="191"/>
      <c r="Q34" s="191"/>
      <c r="R34" s="191"/>
      <c r="S34" s="191"/>
      <c r="T34" s="191"/>
      <c r="U34" s="191"/>
      <c r="V34" s="456"/>
      <c r="W34" s="191"/>
      <c r="X34" s="191"/>
      <c r="Y34" s="191"/>
      <c r="Z34" s="191"/>
      <c r="AA34" s="191"/>
      <c r="AB34" s="191"/>
      <c r="AC34" s="191"/>
      <c r="AD34" s="191"/>
      <c r="AE34" s="191"/>
      <c r="AF34" s="456"/>
      <c r="AG34" s="191"/>
      <c r="AH34" s="191"/>
      <c r="AI34" s="191"/>
      <c r="AJ34" s="191"/>
      <c r="AK34" s="191"/>
      <c r="AL34" s="191"/>
      <c r="AM34" s="191"/>
      <c r="AN34" s="191"/>
      <c r="AO34" s="191"/>
      <c r="AP34" s="456"/>
      <c r="AQ34" s="191"/>
      <c r="AR34" s="191"/>
      <c r="AS34" s="191"/>
      <c r="AT34" s="191"/>
      <c r="AU34" s="191"/>
      <c r="AV34" s="191"/>
      <c r="AW34" s="191"/>
      <c r="AX34" s="191"/>
      <c r="AY34" s="191"/>
      <c r="AZ34" s="456"/>
      <c r="BA34" s="191"/>
      <c r="BB34" s="191"/>
      <c r="BC34" s="191"/>
      <c r="BD34" s="191"/>
      <c r="BE34" s="191"/>
      <c r="BF34" s="191"/>
      <c r="BG34" s="191"/>
      <c r="BH34" s="191"/>
      <c r="BI34" s="191"/>
      <c r="BJ34" s="456"/>
      <c r="BK34" s="191"/>
      <c r="BL34" s="191"/>
      <c r="BM34" s="191"/>
      <c r="BN34" s="191"/>
      <c r="BO34" s="191"/>
      <c r="BP34" s="191"/>
      <c r="BQ34" s="191"/>
      <c r="BR34" s="191"/>
      <c r="BS34" s="191"/>
      <c r="BT34" s="456"/>
      <c r="BU34" s="191"/>
      <c r="BV34" s="191"/>
      <c r="BW34" s="191"/>
      <c r="BX34" s="191"/>
      <c r="BY34" s="191"/>
      <c r="BZ34" s="191"/>
      <c r="CA34" s="191"/>
      <c r="CB34" s="191"/>
      <c r="CC34" s="191"/>
      <c r="CD34" s="456"/>
      <c r="CE34" s="191"/>
      <c r="CF34" s="191"/>
      <c r="CG34" s="191"/>
      <c r="CH34" s="191"/>
      <c r="CI34" s="191"/>
      <c r="CJ34" s="191"/>
      <c r="CK34" s="191"/>
      <c r="CL34" s="191"/>
      <c r="CM34" s="191"/>
      <c r="CN34" s="456"/>
      <c r="CO34" s="191"/>
      <c r="CP34" s="191"/>
      <c r="CQ34" s="191"/>
      <c r="CR34" s="191"/>
      <c r="CS34" s="191"/>
      <c r="CT34" s="191"/>
      <c r="CU34" s="191"/>
      <c r="CV34" s="191"/>
      <c r="CW34" s="191"/>
      <c r="CX34" s="456"/>
      <c r="CY34" s="395"/>
      <c r="CZ34" s="396"/>
      <c r="DA34" s="397"/>
      <c r="DB34" s="396"/>
      <c r="DC34" s="398"/>
      <c r="DD34" s="458"/>
      <c r="DE34" s="458"/>
      <c r="DF34" s="458"/>
      <c r="DG34" s="458"/>
      <c r="DH34" s="458"/>
      <c r="DI34" s="458"/>
      <c r="DJ34" s="458"/>
      <c r="DK34" s="458"/>
      <c r="DL34" s="458"/>
      <c r="DM34" s="458"/>
      <c r="DN34" s="458"/>
      <c r="DO34" s="458"/>
      <c r="DP34" s="458"/>
      <c r="DQ34" s="458"/>
      <c r="DR34" s="458"/>
      <c r="DS34" s="458"/>
      <c r="DT34" s="458"/>
      <c r="DU34" s="458"/>
      <c r="DV34" s="458"/>
      <c r="DW34" s="458"/>
      <c r="DX34" s="458"/>
      <c r="DY34" s="458"/>
      <c r="DZ34" s="458"/>
      <c r="EA34" s="458"/>
      <c r="EB34" s="458"/>
      <c r="EC34" s="458"/>
      <c r="ED34" s="458"/>
      <c r="EE34" s="458"/>
      <c r="EF34" s="458"/>
      <c r="EG34" s="458"/>
      <c r="EH34" s="458"/>
      <c r="EI34" s="458"/>
      <c r="EJ34" s="458"/>
      <c r="EK34" s="458"/>
      <c r="EL34" s="458"/>
      <c r="EM34" s="458"/>
      <c r="EN34" s="458"/>
      <c r="EO34" s="458"/>
      <c r="EP34" s="458"/>
      <c r="EQ34" s="458"/>
    </row>
    <row r="35" spans="1:147" s="460" customFormat="1">
      <c r="A35" s="685" t="s">
        <v>23</v>
      </c>
      <c r="B35" s="701" t="s">
        <v>635</v>
      </c>
      <c r="C35" s="190"/>
      <c r="D35" s="190"/>
      <c r="E35" s="190"/>
      <c r="F35" s="190"/>
      <c r="G35" s="190"/>
      <c r="H35" s="190"/>
      <c r="I35" s="190"/>
      <c r="J35" s="190"/>
      <c r="K35" s="190"/>
      <c r="L35" s="153"/>
      <c r="M35" s="190"/>
      <c r="N35" s="190"/>
      <c r="O35" s="190"/>
      <c r="P35" s="190"/>
      <c r="Q35" s="190"/>
      <c r="R35" s="190"/>
      <c r="S35" s="190"/>
      <c r="T35" s="190"/>
      <c r="U35" s="190"/>
      <c r="V35" s="153"/>
      <c r="W35" s="190"/>
      <c r="X35" s="190"/>
      <c r="Y35" s="190"/>
      <c r="Z35" s="190"/>
      <c r="AA35" s="190"/>
      <c r="AB35" s="190"/>
      <c r="AC35" s="190"/>
      <c r="AD35" s="190"/>
      <c r="AE35" s="190"/>
      <c r="AF35" s="153"/>
      <c r="AG35" s="190"/>
      <c r="AH35" s="190"/>
      <c r="AI35" s="190"/>
      <c r="AJ35" s="190"/>
      <c r="AK35" s="190"/>
      <c r="AL35" s="190"/>
      <c r="AM35" s="190"/>
      <c r="AN35" s="190"/>
      <c r="AO35" s="190"/>
      <c r="AP35" s="153"/>
      <c r="AQ35" s="190"/>
      <c r="AR35" s="190"/>
      <c r="AS35" s="190"/>
      <c r="AT35" s="190"/>
      <c r="AU35" s="190"/>
      <c r="AV35" s="190"/>
      <c r="AW35" s="190"/>
      <c r="AX35" s="190"/>
      <c r="AY35" s="190"/>
      <c r="AZ35" s="153"/>
      <c r="BA35" s="190"/>
      <c r="BB35" s="190"/>
      <c r="BC35" s="190"/>
      <c r="BD35" s="190"/>
      <c r="BE35" s="190"/>
      <c r="BF35" s="190"/>
      <c r="BG35" s="190"/>
      <c r="BH35" s="190"/>
      <c r="BI35" s="190"/>
      <c r="BJ35" s="153"/>
      <c r="BK35" s="190"/>
      <c r="BL35" s="190"/>
      <c r="BM35" s="190"/>
      <c r="BN35" s="190"/>
      <c r="BO35" s="190"/>
      <c r="BP35" s="190"/>
      <c r="BQ35" s="190"/>
      <c r="BR35" s="190"/>
      <c r="BS35" s="190"/>
      <c r="BT35" s="153"/>
      <c r="BU35" s="190"/>
      <c r="BV35" s="190"/>
      <c r="BW35" s="190"/>
      <c r="BX35" s="190"/>
      <c r="BY35" s="190"/>
      <c r="BZ35" s="190"/>
      <c r="CA35" s="190"/>
      <c r="CB35" s="190"/>
      <c r="CC35" s="190"/>
      <c r="CD35" s="153"/>
      <c r="CE35" s="190"/>
      <c r="CF35" s="190"/>
      <c r="CG35" s="190"/>
      <c r="CH35" s="190"/>
      <c r="CI35" s="190"/>
      <c r="CJ35" s="190"/>
      <c r="CK35" s="190"/>
      <c r="CL35" s="190"/>
      <c r="CM35" s="190"/>
      <c r="CN35" s="153"/>
      <c r="CO35" s="190"/>
      <c r="CP35" s="190"/>
      <c r="CQ35" s="190"/>
      <c r="CR35" s="190"/>
      <c r="CS35" s="190"/>
      <c r="CT35" s="190"/>
      <c r="CU35" s="190"/>
      <c r="CV35" s="190"/>
      <c r="CW35" s="190"/>
      <c r="CX35" s="153"/>
      <c r="CY35" s="283">
        <f>COUNTIF(C35:CX35,"=Met")</f>
        <v>0</v>
      </c>
      <c r="CZ35" s="284">
        <f t="shared" ref="CZ35" si="32">IF(SUM(CY35,DA35)=0,0,CY35/SUM(CY35,DA35))</f>
        <v>0</v>
      </c>
      <c r="DA35" s="285">
        <f>COUNTIF(C35:CX35,"=Not Met")</f>
        <v>0</v>
      </c>
      <c r="DB35" s="284">
        <f t="shared" ref="DB35" si="33">IF(SUM(CY35,DA35)=0,0,DA35/SUM(CY35,DA35))</f>
        <v>0</v>
      </c>
      <c r="DC35" s="291">
        <f>COUNTIF(C35:CX35,"=N/A")</f>
        <v>0</v>
      </c>
    </row>
    <row r="36" spans="1:147" s="571" customFormat="1" ht="25.5">
      <c r="A36" s="685" t="s">
        <v>24</v>
      </c>
      <c r="B36" s="702" t="s">
        <v>673</v>
      </c>
      <c r="C36" s="613" t="str">
        <f>IF(COUNTIF(C37:C41, "YES")&gt;=1, "MET", IF(COUNTIF(C37:C41, "NO")=5, "NOT MET",IF(COUNTIF(C37:C41,"=N/A")=5,"N/A","")))</f>
        <v/>
      </c>
      <c r="D36" s="613" t="str">
        <f>IF(COUNTIF(D37:D41, "YES")&gt;=1, "MET", IF(COUNTIF(D37:D41, "NO")=5, "NOT MET",IF(COUNTIF(D37:D41,"=N/A")=5,"N/A","")))</f>
        <v/>
      </c>
      <c r="E36" s="613" t="str">
        <f>IF(COUNTIF(E37:E41, "YES")&gt;=1, "MET", IF(COUNTIF(E37:E41, "NO")=5, "NOT MET",IF(COUNTIF(E37:E41,"=N/A")=5,"N/A","")))</f>
        <v/>
      </c>
      <c r="F36" s="613" t="str">
        <f t="shared" ref="F36:L36" si="34">IF(COUNTIF(F37:F41, "YES")&gt;=1, "MET", IF(COUNTIF(F37:F41, "NO")=5, "NOT MET",IF(COUNTIF(F37:F41,"=N/A")=5,"N/A","")))</f>
        <v/>
      </c>
      <c r="G36" s="613" t="str">
        <f t="shared" si="34"/>
        <v/>
      </c>
      <c r="H36" s="613" t="str">
        <f t="shared" si="34"/>
        <v/>
      </c>
      <c r="I36" s="613" t="str">
        <f t="shared" si="34"/>
        <v/>
      </c>
      <c r="J36" s="613" t="str">
        <f t="shared" si="34"/>
        <v/>
      </c>
      <c r="K36" s="613" t="str">
        <f t="shared" si="34"/>
        <v/>
      </c>
      <c r="L36" s="611" t="str">
        <f t="shared" si="34"/>
        <v/>
      </c>
      <c r="M36" s="613" t="str">
        <f>IF(COUNTIF(M37:M41, "YES")&gt;=1, "MET", IF(COUNTIF(M37:M41, "NO")=5, "NOT MET",IF(COUNTIF(M37:M41,"=N/A")=5,"N/A","")))</f>
        <v/>
      </c>
      <c r="N36" s="613" t="str">
        <f>IF(COUNTIF(N37:N41, "YES")&gt;=1, "MET", IF(COUNTIF(N37:N41, "NO")=5, "NOT MET",IF(COUNTIF(N37:N41,"=N/A")=5,"N/A","")))</f>
        <v/>
      </c>
      <c r="O36" s="613" t="str">
        <f>IF(COUNTIF(O37:O41, "YES")&gt;=1, "MET", IF(COUNTIF(O37:O41, "NO")=5, "NOT MET",IF(COUNTIF(O37:O41,"=N/A")=5,"N/A","")))</f>
        <v/>
      </c>
      <c r="P36" s="613" t="str">
        <f t="shared" ref="P36:V36" si="35">IF(COUNTIF(P37:P41, "YES")&gt;=1, "MET", IF(COUNTIF(P37:P41, "NO")=5, "NOT MET",IF(COUNTIF(P37:P41,"=N/A")=5,"N/A","")))</f>
        <v/>
      </c>
      <c r="Q36" s="613" t="str">
        <f t="shared" si="35"/>
        <v/>
      </c>
      <c r="R36" s="613" t="str">
        <f t="shared" si="35"/>
        <v/>
      </c>
      <c r="S36" s="613" t="str">
        <f t="shared" si="35"/>
        <v/>
      </c>
      <c r="T36" s="613" t="str">
        <f t="shared" si="35"/>
        <v/>
      </c>
      <c r="U36" s="613" t="str">
        <f t="shared" si="35"/>
        <v/>
      </c>
      <c r="V36" s="611" t="str">
        <f t="shared" si="35"/>
        <v/>
      </c>
      <c r="W36" s="613" t="str">
        <f>IF(COUNTIF(W37:W41, "YES")&gt;=1, "MET", IF(COUNTIF(W37:W41, "NO")=5, "NOT MET",IF(COUNTIF(W37:W41,"=N/A")=5,"N/A","")))</f>
        <v/>
      </c>
      <c r="X36" s="613" t="str">
        <f>IF(COUNTIF(X37:X41, "YES")&gt;=1, "MET", IF(COUNTIF(X37:X41, "NO")=5, "NOT MET",IF(COUNTIF(X37:X41,"=N/A")=5,"N/A","")))</f>
        <v/>
      </c>
      <c r="Y36" s="613" t="str">
        <f>IF(COUNTIF(Y37:Y41, "YES")&gt;=1, "MET", IF(COUNTIF(Y37:Y41, "NO")=5, "NOT MET",IF(COUNTIF(Y37:Y41,"=N/A")=5,"N/A","")))</f>
        <v/>
      </c>
      <c r="Z36" s="613" t="str">
        <f t="shared" ref="Z36:AF36" si="36">IF(COUNTIF(Z37:Z41, "YES")&gt;=1, "MET", IF(COUNTIF(Z37:Z41, "NO")=5, "NOT MET",IF(COUNTIF(Z37:Z41,"=N/A")=5,"N/A","")))</f>
        <v/>
      </c>
      <c r="AA36" s="613" t="str">
        <f t="shared" si="36"/>
        <v/>
      </c>
      <c r="AB36" s="613" t="str">
        <f t="shared" si="36"/>
        <v/>
      </c>
      <c r="AC36" s="613" t="str">
        <f t="shared" si="36"/>
        <v/>
      </c>
      <c r="AD36" s="613" t="str">
        <f t="shared" si="36"/>
        <v/>
      </c>
      <c r="AE36" s="613" t="str">
        <f t="shared" si="36"/>
        <v/>
      </c>
      <c r="AF36" s="611" t="str">
        <f t="shared" si="36"/>
        <v/>
      </c>
      <c r="AG36" s="613" t="str">
        <f>IF(COUNTIF(AG37:AG41, "YES")&gt;=1, "MET", IF(COUNTIF(AG37:AG41, "NO")=5, "NOT MET",IF(COUNTIF(AG37:AG41,"=N/A")=5,"N/A","")))</f>
        <v/>
      </c>
      <c r="AH36" s="613" t="str">
        <f>IF(COUNTIF(AH37:AH41, "YES")&gt;=1, "MET", IF(COUNTIF(AH37:AH41, "NO")=5, "NOT MET",IF(COUNTIF(AH37:AH41,"=N/A")=5,"N/A","")))</f>
        <v/>
      </c>
      <c r="AI36" s="613" t="str">
        <f>IF(COUNTIF(AI37:AI41, "YES")&gt;=1, "MET", IF(COUNTIF(AI37:AI41, "NO")=5, "NOT MET",IF(COUNTIF(AI37:AI41,"=N/A")=5,"N/A","")))</f>
        <v/>
      </c>
      <c r="AJ36" s="613" t="str">
        <f t="shared" ref="AJ36:AP36" si="37">IF(COUNTIF(AJ37:AJ41, "YES")&gt;=1, "MET", IF(COUNTIF(AJ37:AJ41, "NO")=5, "NOT MET",IF(COUNTIF(AJ37:AJ41,"=N/A")=5,"N/A","")))</f>
        <v/>
      </c>
      <c r="AK36" s="613" t="str">
        <f t="shared" si="37"/>
        <v/>
      </c>
      <c r="AL36" s="613" t="str">
        <f t="shared" si="37"/>
        <v/>
      </c>
      <c r="AM36" s="613" t="str">
        <f t="shared" si="37"/>
        <v/>
      </c>
      <c r="AN36" s="613" t="str">
        <f t="shared" si="37"/>
        <v/>
      </c>
      <c r="AO36" s="613" t="str">
        <f t="shared" si="37"/>
        <v/>
      </c>
      <c r="AP36" s="611" t="str">
        <f t="shared" si="37"/>
        <v/>
      </c>
      <c r="AQ36" s="613" t="str">
        <f>IF(COUNTIF(AQ37:AQ41, "YES")&gt;=1, "MET", IF(COUNTIF(AQ37:AQ41, "NO")=5, "NOT MET",IF(COUNTIF(AQ37:AQ41,"=N/A")=5,"N/A","")))</f>
        <v/>
      </c>
      <c r="AR36" s="613" t="str">
        <f>IF(COUNTIF(AR37:AR41, "YES")&gt;=1, "MET", IF(COUNTIF(AR37:AR41, "NO")=5, "NOT MET",IF(COUNTIF(AR37:AR41,"=N/A")=5,"N/A","")))</f>
        <v/>
      </c>
      <c r="AS36" s="613" t="str">
        <f>IF(COUNTIF(AS37:AS41, "YES")&gt;=1, "MET", IF(COUNTIF(AS37:AS41, "NO")=5, "NOT MET",IF(COUNTIF(AS37:AS41,"=N/A")=5,"N/A","")))</f>
        <v/>
      </c>
      <c r="AT36" s="613" t="str">
        <f t="shared" ref="AT36:AZ36" si="38">IF(COUNTIF(AT37:AT41, "YES")&gt;=1, "MET", IF(COUNTIF(AT37:AT41, "NO")=5, "NOT MET",IF(COUNTIF(AT37:AT41,"=N/A")=5,"N/A","")))</f>
        <v/>
      </c>
      <c r="AU36" s="613" t="str">
        <f t="shared" si="38"/>
        <v/>
      </c>
      <c r="AV36" s="613" t="str">
        <f t="shared" si="38"/>
        <v/>
      </c>
      <c r="AW36" s="613" t="str">
        <f t="shared" si="38"/>
        <v/>
      </c>
      <c r="AX36" s="613" t="str">
        <f t="shared" si="38"/>
        <v/>
      </c>
      <c r="AY36" s="613" t="str">
        <f t="shared" si="38"/>
        <v/>
      </c>
      <c r="AZ36" s="611" t="str">
        <f t="shared" si="38"/>
        <v/>
      </c>
      <c r="BA36" s="613" t="str">
        <f>IF(COUNTIF(BA37:BA41, "YES")&gt;=1, "MET", IF(COUNTIF(BA37:BA41, "NO")=5, "NOT MET",IF(COUNTIF(BA37:BA41,"=N/A")=5,"N/A","")))</f>
        <v/>
      </c>
      <c r="BB36" s="613" t="str">
        <f>IF(COUNTIF(BB37:BB41, "YES")&gt;=1, "MET", IF(COUNTIF(BB37:BB41, "NO")=5, "NOT MET",IF(COUNTIF(BB37:BB41,"=N/A")=5,"N/A","")))</f>
        <v/>
      </c>
      <c r="BC36" s="613" t="str">
        <f>IF(COUNTIF(BC37:BC41, "YES")&gt;=1, "MET", IF(COUNTIF(BC37:BC41, "NO")=5, "NOT MET",IF(COUNTIF(BC37:BC41,"=N/A")=5,"N/A","")))</f>
        <v/>
      </c>
      <c r="BD36" s="613" t="str">
        <f t="shared" ref="BD36:BJ36" si="39">IF(COUNTIF(BD37:BD41, "YES")&gt;=1, "MET", IF(COUNTIF(BD37:BD41, "NO")=5, "NOT MET",IF(COUNTIF(BD37:BD41,"=N/A")=5,"N/A","")))</f>
        <v/>
      </c>
      <c r="BE36" s="613" t="str">
        <f t="shared" si="39"/>
        <v/>
      </c>
      <c r="BF36" s="613" t="str">
        <f t="shared" si="39"/>
        <v/>
      </c>
      <c r="BG36" s="613" t="str">
        <f t="shared" si="39"/>
        <v/>
      </c>
      <c r="BH36" s="613" t="str">
        <f t="shared" si="39"/>
        <v/>
      </c>
      <c r="BI36" s="613" t="str">
        <f t="shared" si="39"/>
        <v/>
      </c>
      <c r="BJ36" s="611" t="str">
        <f t="shared" si="39"/>
        <v/>
      </c>
      <c r="BK36" s="613" t="str">
        <f>IF(COUNTIF(BK37:BK41, "YES")&gt;=1, "MET", IF(COUNTIF(BK37:BK41, "NO")=5, "NOT MET",IF(COUNTIF(BK37:BK41,"=N/A")=5,"N/A","")))</f>
        <v/>
      </c>
      <c r="BL36" s="613" t="str">
        <f>IF(COUNTIF(BL37:BL41, "YES")&gt;=1, "MET", IF(COUNTIF(BL37:BL41, "NO")=5, "NOT MET",IF(COUNTIF(BL37:BL41,"=N/A")=5,"N/A","")))</f>
        <v/>
      </c>
      <c r="BM36" s="613" t="str">
        <f>IF(COUNTIF(BM37:BM41, "YES")&gt;=1, "MET", IF(COUNTIF(BM37:BM41, "NO")=5, "NOT MET",IF(COUNTIF(BM37:BM41,"=N/A")=5,"N/A","")))</f>
        <v/>
      </c>
      <c r="BN36" s="613" t="str">
        <f t="shared" ref="BN36:BT36" si="40">IF(COUNTIF(BN37:BN41, "YES")&gt;=1, "MET", IF(COUNTIF(BN37:BN41, "NO")=5, "NOT MET",IF(COUNTIF(BN37:BN41,"=N/A")=5,"N/A","")))</f>
        <v/>
      </c>
      <c r="BO36" s="613" t="str">
        <f t="shared" si="40"/>
        <v/>
      </c>
      <c r="BP36" s="613" t="str">
        <f t="shared" si="40"/>
        <v/>
      </c>
      <c r="BQ36" s="613" t="str">
        <f t="shared" si="40"/>
        <v/>
      </c>
      <c r="BR36" s="613" t="str">
        <f t="shared" si="40"/>
        <v/>
      </c>
      <c r="BS36" s="613" t="str">
        <f t="shared" si="40"/>
        <v/>
      </c>
      <c r="BT36" s="611" t="str">
        <f t="shared" si="40"/>
        <v/>
      </c>
      <c r="BU36" s="613" t="str">
        <f>IF(COUNTIF(BU37:BU41, "YES")&gt;=1, "MET", IF(COUNTIF(BU37:BU41, "NO")=5, "NOT MET",IF(COUNTIF(BU37:BU41,"=N/A")=5,"N/A","")))</f>
        <v/>
      </c>
      <c r="BV36" s="613" t="str">
        <f>IF(COUNTIF(BV37:BV41, "YES")&gt;=1, "MET", IF(COUNTIF(BV37:BV41, "NO")=5, "NOT MET",IF(COUNTIF(BV37:BV41,"=N/A")=5,"N/A","")))</f>
        <v/>
      </c>
      <c r="BW36" s="613" t="str">
        <f>IF(COUNTIF(BW37:BW41, "YES")&gt;=1, "MET", IF(COUNTIF(BW37:BW41, "NO")=5, "NOT MET",IF(COUNTIF(BW37:BW41,"=N/A")=5,"N/A","")))</f>
        <v/>
      </c>
      <c r="BX36" s="613" t="str">
        <f t="shared" ref="BX36:CD36" si="41">IF(COUNTIF(BX37:BX41, "YES")&gt;=1, "MET", IF(COUNTIF(BX37:BX41, "NO")=5, "NOT MET",IF(COUNTIF(BX37:BX41,"=N/A")=5,"N/A","")))</f>
        <v/>
      </c>
      <c r="BY36" s="613" t="str">
        <f t="shared" si="41"/>
        <v/>
      </c>
      <c r="BZ36" s="613" t="str">
        <f t="shared" si="41"/>
        <v/>
      </c>
      <c r="CA36" s="613" t="str">
        <f t="shared" si="41"/>
        <v/>
      </c>
      <c r="CB36" s="613" t="str">
        <f t="shared" si="41"/>
        <v/>
      </c>
      <c r="CC36" s="613" t="str">
        <f t="shared" si="41"/>
        <v/>
      </c>
      <c r="CD36" s="611" t="str">
        <f t="shared" si="41"/>
        <v/>
      </c>
      <c r="CE36" s="613" t="str">
        <f>IF(COUNTIF(CE37:CE41, "YES")&gt;=1, "MET", IF(COUNTIF(CE37:CE41, "NO")=5, "NOT MET",IF(COUNTIF(CE37:CE41,"=N/A")=5,"N/A","")))</f>
        <v/>
      </c>
      <c r="CF36" s="613" t="str">
        <f>IF(COUNTIF(CF37:CF41, "YES")&gt;=1, "MET", IF(COUNTIF(CF37:CF41, "NO")=5, "NOT MET",IF(COUNTIF(CF37:CF41,"=N/A")=5,"N/A","")))</f>
        <v/>
      </c>
      <c r="CG36" s="613" t="str">
        <f>IF(COUNTIF(CG37:CG41, "YES")&gt;=1, "MET", IF(COUNTIF(CG37:CG41, "NO")=5, "NOT MET",IF(COUNTIF(CG37:CG41,"=N/A")=5,"N/A","")))</f>
        <v/>
      </c>
      <c r="CH36" s="613" t="str">
        <f t="shared" ref="CH36:CN36" si="42">IF(COUNTIF(CH37:CH41, "YES")&gt;=1, "MET", IF(COUNTIF(CH37:CH41, "NO")=5, "NOT MET",IF(COUNTIF(CH37:CH41,"=N/A")=5,"N/A","")))</f>
        <v/>
      </c>
      <c r="CI36" s="613" t="str">
        <f t="shared" si="42"/>
        <v/>
      </c>
      <c r="CJ36" s="613" t="str">
        <f t="shared" si="42"/>
        <v/>
      </c>
      <c r="CK36" s="613" t="str">
        <f t="shared" si="42"/>
        <v/>
      </c>
      <c r="CL36" s="613" t="str">
        <f t="shared" si="42"/>
        <v/>
      </c>
      <c r="CM36" s="613" t="str">
        <f t="shared" si="42"/>
        <v/>
      </c>
      <c r="CN36" s="611" t="str">
        <f t="shared" si="42"/>
        <v/>
      </c>
      <c r="CO36" s="613" t="str">
        <f>IF(COUNTIF(CO37:CO41, "YES")&gt;=1, "MET", IF(COUNTIF(CO37:CO41, "NO")=5, "NOT MET",IF(COUNTIF(CO37:CO41,"=N/A")=5,"N/A","")))</f>
        <v/>
      </c>
      <c r="CP36" s="613" t="str">
        <f>IF(COUNTIF(CP37:CP41, "YES")&gt;=1, "MET", IF(COUNTIF(CP37:CP41, "NO")=5, "NOT MET",IF(COUNTIF(CP37:CP41,"=N/A")=5,"N/A","")))</f>
        <v/>
      </c>
      <c r="CQ36" s="613" t="str">
        <f>IF(COUNTIF(CQ37:CQ41, "YES")&gt;=1, "MET", IF(COUNTIF(CQ37:CQ41, "NO")=5, "NOT MET",IF(COUNTIF(CQ37:CQ41,"=N/A")=5,"N/A","")))</f>
        <v/>
      </c>
      <c r="CR36" s="613" t="str">
        <f t="shared" ref="CR36:CX36" si="43">IF(COUNTIF(CR37:CR41, "YES")&gt;=1, "MET", IF(COUNTIF(CR37:CR41, "NO")=5, "NOT MET",IF(COUNTIF(CR37:CR41,"=N/A")=5,"N/A","")))</f>
        <v/>
      </c>
      <c r="CS36" s="613" t="str">
        <f t="shared" si="43"/>
        <v/>
      </c>
      <c r="CT36" s="613" t="str">
        <f t="shared" si="43"/>
        <v/>
      </c>
      <c r="CU36" s="613" t="str">
        <f t="shared" si="43"/>
        <v/>
      </c>
      <c r="CV36" s="613" t="str">
        <f t="shared" si="43"/>
        <v/>
      </c>
      <c r="CW36" s="613" t="str">
        <f t="shared" si="43"/>
        <v/>
      </c>
      <c r="CX36" s="611" t="str">
        <f t="shared" si="43"/>
        <v/>
      </c>
      <c r="CY36" s="283">
        <f>COUNTIF(C36:CX36,"=Met")</f>
        <v>0</v>
      </c>
      <c r="CZ36" s="284">
        <f t="shared" ref="CZ36" si="44">IF(SUM(CY36,DA36)=0,0,CY36/SUM(CY36,DA36))</f>
        <v>0</v>
      </c>
      <c r="DA36" s="285">
        <f>COUNTIF(C36:CX36,"=Not Met")</f>
        <v>0</v>
      </c>
      <c r="DB36" s="284">
        <f t="shared" ref="DB36" si="45">IF(SUM(CY36,DA36)=0,0,DA36/SUM(CY36,DA36))</f>
        <v>0</v>
      </c>
      <c r="DC36" s="291">
        <f>COUNTIF(C36:CX36,"=N/A")</f>
        <v>0</v>
      </c>
    </row>
    <row r="37" spans="1:147" s="571" customFormat="1">
      <c r="A37" s="703"/>
      <c r="B37" s="701" t="s">
        <v>613</v>
      </c>
      <c r="C37" s="41"/>
      <c r="D37" s="41"/>
      <c r="E37" s="41"/>
      <c r="F37" s="41"/>
      <c r="G37" s="41"/>
      <c r="H37" s="41"/>
      <c r="I37" s="41"/>
      <c r="J37" s="41"/>
      <c r="K37" s="41"/>
      <c r="L37" s="153"/>
      <c r="M37" s="41"/>
      <c r="N37" s="41"/>
      <c r="O37" s="41"/>
      <c r="P37" s="41"/>
      <c r="Q37" s="41"/>
      <c r="R37" s="41"/>
      <c r="S37" s="41"/>
      <c r="T37" s="41"/>
      <c r="U37" s="41"/>
      <c r="V37" s="153"/>
      <c r="W37" s="41"/>
      <c r="X37" s="41"/>
      <c r="Y37" s="41"/>
      <c r="Z37" s="41"/>
      <c r="AA37" s="41"/>
      <c r="AB37" s="41"/>
      <c r="AC37" s="41"/>
      <c r="AD37" s="41"/>
      <c r="AE37" s="41"/>
      <c r="AF37" s="153"/>
      <c r="AG37" s="41"/>
      <c r="AH37" s="41"/>
      <c r="AI37" s="41"/>
      <c r="AJ37" s="41"/>
      <c r="AK37" s="41"/>
      <c r="AL37" s="41"/>
      <c r="AM37" s="41"/>
      <c r="AN37" s="41"/>
      <c r="AO37" s="41"/>
      <c r="AP37" s="153"/>
      <c r="AQ37" s="41"/>
      <c r="AR37" s="41"/>
      <c r="AS37" s="41"/>
      <c r="AT37" s="41"/>
      <c r="AU37" s="41"/>
      <c r="AV37" s="41"/>
      <c r="AW37" s="41"/>
      <c r="AX37" s="41"/>
      <c r="AY37" s="41"/>
      <c r="AZ37" s="153"/>
      <c r="BA37" s="41"/>
      <c r="BB37" s="41"/>
      <c r="BC37" s="41"/>
      <c r="BD37" s="41"/>
      <c r="BE37" s="41"/>
      <c r="BF37" s="41"/>
      <c r="BG37" s="41"/>
      <c r="BH37" s="41"/>
      <c r="BI37" s="41"/>
      <c r="BJ37" s="153"/>
      <c r="BK37" s="41"/>
      <c r="BL37" s="41"/>
      <c r="BM37" s="41"/>
      <c r="BN37" s="41"/>
      <c r="BO37" s="41"/>
      <c r="BP37" s="41"/>
      <c r="BQ37" s="41"/>
      <c r="BR37" s="41"/>
      <c r="BS37" s="41"/>
      <c r="BT37" s="153"/>
      <c r="BU37" s="41"/>
      <c r="BV37" s="41"/>
      <c r="BW37" s="41"/>
      <c r="BX37" s="41"/>
      <c r="BY37" s="41"/>
      <c r="BZ37" s="41"/>
      <c r="CA37" s="41"/>
      <c r="CB37" s="41"/>
      <c r="CC37" s="41"/>
      <c r="CD37" s="153"/>
      <c r="CE37" s="41"/>
      <c r="CF37" s="41"/>
      <c r="CG37" s="41"/>
      <c r="CH37" s="41"/>
      <c r="CI37" s="41"/>
      <c r="CJ37" s="41"/>
      <c r="CK37" s="41"/>
      <c r="CL37" s="41"/>
      <c r="CM37" s="41"/>
      <c r="CN37" s="153"/>
      <c r="CO37" s="41"/>
      <c r="CP37" s="41"/>
      <c r="CQ37" s="41"/>
      <c r="CR37" s="41"/>
      <c r="CS37" s="41"/>
      <c r="CT37" s="41"/>
      <c r="CU37" s="41"/>
      <c r="CV37" s="41"/>
      <c r="CW37" s="41"/>
      <c r="CX37" s="153"/>
      <c r="CY37" s="395"/>
      <c r="CZ37" s="396"/>
      <c r="DA37" s="397"/>
      <c r="DB37" s="396"/>
      <c r="DC37" s="398"/>
    </row>
    <row r="38" spans="1:147" s="571" customFormat="1">
      <c r="A38" s="703"/>
      <c r="B38" s="701" t="s">
        <v>614</v>
      </c>
      <c r="C38" s="41"/>
      <c r="D38" s="41"/>
      <c r="E38" s="41"/>
      <c r="F38" s="41"/>
      <c r="G38" s="41"/>
      <c r="H38" s="41"/>
      <c r="I38" s="41"/>
      <c r="J38" s="41"/>
      <c r="K38" s="41"/>
      <c r="L38" s="456"/>
      <c r="M38" s="41"/>
      <c r="N38" s="41"/>
      <c r="O38" s="41"/>
      <c r="P38" s="41"/>
      <c r="Q38" s="41"/>
      <c r="R38" s="41"/>
      <c r="S38" s="41"/>
      <c r="T38" s="41"/>
      <c r="U38" s="41"/>
      <c r="V38" s="456"/>
      <c r="W38" s="41"/>
      <c r="X38" s="41"/>
      <c r="Y38" s="41"/>
      <c r="Z38" s="41"/>
      <c r="AA38" s="41"/>
      <c r="AB38" s="41"/>
      <c r="AC38" s="41"/>
      <c r="AD38" s="41"/>
      <c r="AE38" s="41"/>
      <c r="AF38" s="456"/>
      <c r="AG38" s="41"/>
      <c r="AH38" s="41"/>
      <c r="AI38" s="41"/>
      <c r="AJ38" s="41"/>
      <c r="AK38" s="41"/>
      <c r="AL38" s="41"/>
      <c r="AM38" s="41"/>
      <c r="AN38" s="41"/>
      <c r="AO38" s="41"/>
      <c r="AP38" s="456"/>
      <c r="AQ38" s="41"/>
      <c r="AR38" s="41"/>
      <c r="AS38" s="41"/>
      <c r="AT38" s="41"/>
      <c r="AU38" s="41"/>
      <c r="AV38" s="41"/>
      <c r="AW38" s="41"/>
      <c r="AX38" s="41"/>
      <c r="AY38" s="41"/>
      <c r="AZ38" s="456"/>
      <c r="BA38" s="41"/>
      <c r="BB38" s="41"/>
      <c r="BC38" s="41"/>
      <c r="BD38" s="41"/>
      <c r="BE38" s="41"/>
      <c r="BF38" s="41"/>
      <c r="BG38" s="41"/>
      <c r="BH38" s="41"/>
      <c r="BI38" s="41"/>
      <c r="BJ38" s="456"/>
      <c r="BK38" s="41"/>
      <c r="BL38" s="41"/>
      <c r="BM38" s="41"/>
      <c r="BN38" s="41"/>
      <c r="BO38" s="41"/>
      <c r="BP38" s="41"/>
      <c r="BQ38" s="41"/>
      <c r="BR38" s="41"/>
      <c r="BS38" s="41"/>
      <c r="BT38" s="456"/>
      <c r="BU38" s="41"/>
      <c r="BV38" s="41"/>
      <c r="BW38" s="41"/>
      <c r="BX38" s="41"/>
      <c r="BY38" s="41"/>
      <c r="BZ38" s="41"/>
      <c r="CA38" s="41"/>
      <c r="CB38" s="41"/>
      <c r="CC38" s="41"/>
      <c r="CD38" s="456"/>
      <c r="CE38" s="41"/>
      <c r="CF38" s="41"/>
      <c r="CG38" s="41"/>
      <c r="CH38" s="41"/>
      <c r="CI38" s="41"/>
      <c r="CJ38" s="41"/>
      <c r="CK38" s="41"/>
      <c r="CL38" s="41"/>
      <c r="CM38" s="41"/>
      <c r="CN38" s="456"/>
      <c r="CO38" s="41"/>
      <c r="CP38" s="41"/>
      <c r="CQ38" s="41"/>
      <c r="CR38" s="41"/>
      <c r="CS38" s="41"/>
      <c r="CT38" s="41"/>
      <c r="CU38" s="41"/>
      <c r="CV38" s="41"/>
      <c r="CW38" s="41"/>
      <c r="CX38" s="456"/>
      <c r="CY38" s="395"/>
      <c r="CZ38" s="396"/>
      <c r="DA38" s="397"/>
      <c r="DB38" s="396"/>
      <c r="DC38" s="398"/>
    </row>
    <row r="39" spans="1:147" s="571" customFormat="1">
      <c r="A39" s="703"/>
      <c r="B39" s="701" t="s">
        <v>615</v>
      </c>
      <c r="C39" s="41"/>
      <c r="D39" s="41"/>
      <c r="E39" s="41"/>
      <c r="F39" s="41"/>
      <c r="G39" s="41"/>
      <c r="H39" s="41"/>
      <c r="I39" s="41"/>
      <c r="J39" s="41"/>
      <c r="K39" s="41"/>
      <c r="L39" s="456"/>
      <c r="M39" s="41"/>
      <c r="N39" s="41"/>
      <c r="O39" s="41"/>
      <c r="P39" s="41"/>
      <c r="Q39" s="41"/>
      <c r="R39" s="41"/>
      <c r="S39" s="41"/>
      <c r="T39" s="41"/>
      <c r="U39" s="41"/>
      <c r="V39" s="456"/>
      <c r="W39" s="41"/>
      <c r="X39" s="41"/>
      <c r="Y39" s="41"/>
      <c r="Z39" s="41"/>
      <c r="AA39" s="41"/>
      <c r="AB39" s="41"/>
      <c r="AC39" s="41"/>
      <c r="AD39" s="41"/>
      <c r="AE39" s="41"/>
      <c r="AF39" s="456"/>
      <c r="AG39" s="41"/>
      <c r="AH39" s="41"/>
      <c r="AI39" s="41"/>
      <c r="AJ39" s="41"/>
      <c r="AK39" s="41"/>
      <c r="AL39" s="41"/>
      <c r="AM39" s="41"/>
      <c r="AN39" s="41"/>
      <c r="AO39" s="41"/>
      <c r="AP39" s="456"/>
      <c r="AQ39" s="41"/>
      <c r="AR39" s="41"/>
      <c r="AS39" s="41"/>
      <c r="AT39" s="41"/>
      <c r="AU39" s="41"/>
      <c r="AV39" s="41"/>
      <c r="AW39" s="41"/>
      <c r="AX39" s="41"/>
      <c r="AY39" s="41"/>
      <c r="AZ39" s="456"/>
      <c r="BA39" s="41"/>
      <c r="BB39" s="41"/>
      <c r="BC39" s="41"/>
      <c r="BD39" s="41"/>
      <c r="BE39" s="41"/>
      <c r="BF39" s="41"/>
      <c r="BG39" s="41"/>
      <c r="BH39" s="41"/>
      <c r="BI39" s="41"/>
      <c r="BJ39" s="456"/>
      <c r="BK39" s="41"/>
      <c r="BL39" s="41"/>
      <c r="BM39" s="41"/>
      <c r="BN39" s="41"/>
      <c r="BO39" s="41"/>
      <c r="BP39" s="41"/>
      <c r="BQ39" s="41"/>
      <c r="BR39" s="41"/>
      <c r="BS39" s="41"/>
      <c r="BT39" s="456"/>
      <c r="BU39" s="41"/>
      <c r="BV39" s="41"/>
      <c r="BW39" s="41"/>
      <c r="BX39" s="41"/>
      <c r="BY39" s="41"/>
      <c r="BZ39" s="41"/>
      <c r="CA39" s="41"/>
      <c r="CB39" s="41"/>
      <c r="CC39" s="41"/>
      <c r="CD39" s="456"/>
      <c r="CE39" s="41"/>
      <c r="CF39" s="41"/>
      <c r="CG39" s="41"/>
      <c r="CH39" s="41"/>
      <c r="CI39" s="41"/>
      <c r="CJ39" s="41"/>
      <c r="CK39" s="41"/>
      <c r="CL39" s="41"/>
      <c r="CM39" s="41"/>
      <c r="CN39" s="456"/>
      <c r="CO39" s="41"/>
      <c r="CP39" s="41"/>
      <c r="CQ39" s="41"/>
      <c r="CR39" s="41"/>
      <c r="CS39" s="41"/>
      <c r="CT39" s="41"/>
      <c r="CU39" s="41"/>
      <c r="CV39" s="41"/>
      <c r="CW39" s="41"/>
      <c r="CX39" s="456"/>
      <c r="CY39" s="395"/>
      <c r="CZ39" s="396"/>
      <c r="DA39" s="397"/>
      <c r="DB39" s="396"/>
      <c r="DC39" s="398"/>
    </row>
    <row r="40" spans="1:147" s="571" customFormat="1">
      <c r="A40" s="703"/>
      <c r="B40" s="701" t="s">
        <v>616</v>
      </c>
      <c r="C40" s="41"/>
      <c r="D40" s="41"/>
      <c r="E40" s="41"/>
      <c r="F40" s="41"/>
      <c r="G40" s="41"/>
      <c r="H40" s="41"/>
      <c r="I40" s="41"/>
      <c r="J40" s="41"/>
      <c r="K40" s="41"/>
      <c r="L40" s="456"/>
      <c r="M40" s="41"/>
      <c r="N40" s="41"/>
      <c r="O40" s="41"/>
      <c r="P40" s="41"/>
      <c r="Q40" s="41"/>
      <c r="R40" s="41"/>
      <c r="S40" s="41"/>
      <c r="T40" s="41"/>
      <c r="U40" s="41"/>
      <c r="V40" s="456"/>
      <c r="W40" s="41"/>
      <c r="X40" s="41"/>
      <c r="Y40" s="41"/>
      <c r="Z40" s="41"/>
      <c r="AA40" s="41"/>
      <c r="AB40" s="41"/>
      <c r="AC40" s="41"/>
      <c r="AD40" s="41"/>
      <c r="AE40" s="41"/>
      <c r="AF40" s="456"/>
      <c r="AG40" s="41"/>
      <c r="AH40" s="41"/>
      <c r="AI40" s="41"/>
      <c r="AJ40" s="41"/>
      <c r="AK40" s="41"/>
      <c r="AL40" s="41"/>
      <c r="AM40" s="41"/>
      <c r="AN40" s="41"/>
      <c r="AO40" s="41"/>
      <c r="AP40" s="456"/>
      <c r="AQ40" s="41"/>
      <c r="AR40" s="41"/>
      <c r="AS40" s="41"/>
      <c r="AT40" s="41"/>
      <c r="AU40" s="41"/>
      <c r="AV40" s="41"/>
      <c r="AW40" s="41"/>
      <c r="AX40" s="41"/>
      <c r="AY40" s="41"/>
      <c r="AZ40" s="456"/>
      <c r="BA40" s="41"/>
      <c r="BB40" s="41"/>
      <c r="BC40" s="41"/>
      <c r="BD40" s="41"/>
      <c r="BE40" s="41"/>
      <c r="BF40" s="41"/>
      <c r="BG40" s="41"/>
      <c r="BH40" s="41"/>
      <c r="BI40" s="41"/>
      <c r="BJ40" s="456"/>
      <c r="BK40" s="41"/>
      <c r="BL40" s="41"/>
      <c r="BM40" s="41"/>
      <c r="BN40" s="41"/>
      <c r="BO40" s="41"/>
      <c r="BP40" s="41"/>
      <c r="BQ40" s="41"/>
      <c r="BR40" s="41"/>
      <c r="BS40" s="41"/>
      <c r="BT40" s="456"/>
      <c r="BU40" s="41"/>
      <c r="BV40" s="41"/>
      <c r="BW40" s="41"/>
      <c r="BX40" s="41"/>
      <c r="BY40" s="41"/>
      <c r="BZ40" s="41"/>
      <c r="CA40" s="41"/>
      <c r="CB40" s="41"/>
      <c r="CC40" s="41"/>
      <c r="CD40" s="456"/>
      <c r="CE40" s="41"/>
      <c r="CF40" s="41"/>
      <c r="CG40" s="41"/>
      <c r="CH40" s="41"/>
      <c r="CI40" s="41"/>
      <c r="CJ40" s="41"/>
      <c r="CK40" s="41"/>
      <c r="CL40" s="41"/>
      <c r="CM40" s="41"/>
      <c r="CN40" s="456"/>
      <c r="CO40" s="41"/>
      <c r="CP40" s="41"/>
      <c r="CQ40" s="41"/>
      <c r="CR40" s="41"/>
      <c r="CS40" s="41"/>
      <c r="CT40" s="41"/>
      <c r="CU40" s="41"/>
      <c r="CV40" s="41"/>
      <c r="CW40" s="41"/>
      <c r="CX40" s="456"/>
      <c r="CY40" s="395"/>
      <c r="CZ40" s="396"/>
      <c r="DA40" s="397"/>
      <c r="DB40" s="396"/>
      <c r="DC40" s="398"/>
    </row>
    <row r="41" spans="1:147" s="571" customFormat="1" ht="13.5" thickBot="1">
      <c r="A41" s="691"/>
      <c r="B41" s="704" t="s">
        <v>637</v>
      </c>
      <c r="C41" s="137"/>
      <c r="D41" s="137"/>
      <c r="E41" s="137"/>
      <c r="F41" s="137"/>
      <c r="G41" s="137"/>
      <c r="H41" s="137"/>
      <c r="I41" s="137"/>
      <c r="J41" s="137"/>
      <c r="K41" s="137"/>
      <c r="L41" s="217"/>
      <c r="M41" s="137"/>
      <c r="N41" s="137"/>
      <c r="O41" s="137"/>
      <c r="P41" s="137"/>
      <c r="Q41" s="137"/>
      <c r="R41" s="137"/>
      <c r="S41" s="137"/>
      <c r="T41" s="137"/>
      <c r="U41" s="137"/>
      <c r="V41" s="217"/>
      <c r="W41" s="137"/>
      <c r="X41" s="137"/>
      <c r="Y41" s="137"/>
      <c r="Z41" s="137"/>
      <c r="AA41" s="137"/>
      <c r="AB41" s="137"/>
      <c r="AC41" s="137"/>
      <c r="AD41" s="137"/>
      <c r="AE41" s="137"/>
      <c r="AF41" s="217"/>
      <c r="AG41" s="137"/>
      <c r="AH41" s="137"/>
      <c r="AI41" s="137"/>
      <c r="AJ41" s="137"/>
      <c r="AK41" s="137"/>
      <c r="AL41" s="137"/>
      <c r="AM41" s="137"/>
      <c r="AN41" s="137"/>
      <c r="AO41" s="137"/>
      <c r="AP41" s="217"/>
      <c r="AQ41" s="137"/>
      <c r="AR41" s="137"/>
      <c r="AS41" s="137"/>
      <c r="AT41" s="137"/>
      <c r="AU41" s="137"/>
      <c r="AV41" s="137"/>
      <c r="AW41" s="137"/>
      <c r="AX41" s="137"/>
      <c r="AY41" s="137"/>
      <c r="AZ41" s="217"/>
      <c r="BA41" s="137"/>
      <c r="BB41" s="137"/>
      <c r="BC41" s="137"/>
      <c r="BD41" s="137"/>
      <c r="BE41" s="137"/>
      <c r="BF41" s="137"/>
      <c r="BG41" s="137"/>
      <c r="BH41" s="137"/>
      <c r="BI41" s="137"/>
      <c r="BJ41" s="217"/>
      <c r="BK41" s="137"/>
      <c r="BL41" s="137"/>
      <c r="BM41" s="137"/>
      <c r="BN41" s="137"/>
      <c r="BO41" s="137"/>
      <c r="BP41" s="137"/>
      <c r="BQ41" s="137"/>
      <c r="BR41" s="137"/>
      <c r="BS41" s="137"/>
      <c r="BT41" s="217"/>
      <c r="BU41" s="137"/>
      <c r="BV41" s="137"/>
      <c r="BW41" s="137"/>
      <c r="BX41" s="137"/>
      <c r="BY41" s="137"/>
      <c r="BZ41" s="137"/>
      <c r="CA41" s="137"/>
      <c r="CB41" s="137"/>
      <c r="CC41" s="137"/>
      <c r="CD41" s="217"/>
      <c r="CE41" s="137"/>
      <c r="CF41" s="137"/>
      <c r="CG41" s="137"/>
      <c r="CH41" s="137"/>
      <c r="CI41" s="137"/>
      <c r="CJ41" s="137"/>
      <c r="CK41" s="137"/>
      <c r="CL41" s="137"/>
      <c r="CM41" s="137"/>
      <c r="CN41" s="217"/>
      <c r="CO41" s="137"/>
      <c r="CP41" s="137"/>
      <c r="CQ41" s="137"/>
      <c r="CR41" s="137"/>
      <c r="CS41" s="137"/>
      <c r="CT41" s="137"/>
      <c r="CU41" s="137"/>
      <c r="CV41" s="137"/>
      <c r="CW41" s="137"/>
      <c r="CX41" s="217"/>
      <c r="CY41" s="626"/>
      <c r="CZ41" s="627"/>
      <c r="DA41" s="628"/>
      <c r="DB41" s="627"/>
      <c r="DC41" s="629"/>
    </row>
    <row r="42" spans="1:147" s="10" customFormat="1" ht="13.9" customHeight="1" thickBot="1">
      <c r="A42" s="601"/>
      <c r="B42" s="45" t="s">
        <v>32</v>
      </c>
      <c r="C42" s="129"/>
      <c r="D42" s="133"/>
      <c r="E42" s="130"/>
      <c r="F42" s="130"/>
      <c r="G42" s="130"/>
      <c r="H42" s="130"/>
      <c r="I42" s="130"/>
      <c r="J42" s="130"/>
      <c r="K42" s="130"/>
      <c r="L42" s="132"/>
      <c r="M42" s="129"/>
      <c r="N42" s="133"/>
      <c r="O42" s="130"/>
      <c r="P42" s="130"/>
      <c r="Q42" s="130"/>
      <c r="R42" s="130"/>
      <c r="S42" s="130"/>
      <c r="T42" s="130"/>
      <c r="U42" s="130"/>
      <c r="V42" s="132"/>
      <c r="W42" s="129"/>
      <c r="X42" s="133"/>
      <c r="Y42" s="130"/>
      <c r="Z42" s="130"/>
      <c r="AA42" s="130"/>
      <c r="AB42" s="130"/>
      <c r="AC42" s="130"/>
      <c r="AD42" s="130"/>
      <c r="AE42" s="130"/>
      <c r="AF42" s="132"/>
      <c r="AG42" s="129"/>
      <c r="AH42" s="133"/>
      <c r="AI42" s="130"/>
      <c r="AJ42" s="130"/>
      <c r="AK42" s="130"/>
      <c r="AL42" s="130"/>
      <c r="AM42" s="130"/>
      <c r="AN42" s="130"/>
      <c r="AO42" s="130"/>
      <c r="AP42" s="132"/>
      <c r="AQ42" s="129"/>
      <c r="AR42" s="133"/>
      <c r="AS42" s="130"/>
      <c r="AT42" s="130"/>
      <c r="AU42" s="130"/>
      <c r="AV42" s="130"/>
      <c r="AW42" s="130"/>
      <c r="AX42" s="130"/>
      <c r="AY42" s="130"/>
      <c r="AZ42" s="132"/>
      <c r="BA42" s="129"/>
      <c r="BB42" s="133"/>
      <c r="BC42" s="130"/>
      <c r="BD42" s="130"/>
      <c r="BE42" s="130"/>
      <c r="BF42" s="130"/>
      <c r="BG42" s="130"/>
      <c r="BH42" s="130"/>
      <c r="BI42" s="130"/>
      <c r="BJ42" s="132"/>
      <c r="BK42" s="129"/>
      <c r="BL42" s="133"/>
      <c r="BM42" s="130"/>
      <c r="BN42" s="130"/>
      <c r="BO42" s="130"/>
      <c r="BP42" s="130"/>
      <c r="BQ42" s="130"/>
      <c r="BR42" s="130"/>
      <c r="BS42" s="130"/>
      <c r="BT42" s="132"/>
      <c r="BU42" s="129"/>
      <c r="BV42" s="133"/>
      <c r="BW42" s="130"/>
      <c r="BX42" s="130"/>
      <c r="BY42" s="130"/>
      <c r="BZ42" s="130"/>
      <c r="CA42" s="130"/>
      <c r="CB42" s="130"/>
      <c r="CC42" s="130"/>
      <c r="CD42" s="132"/>
      <c r="CE42" s="129"/>
      <c r="CF42" s="133"/>
      <c r="CG42" s="130"/>
      <c r="CH42" s="130"/>
      <c r="CI42" s="130"/>
      <c r="CJ42" s="130"/>
      <c r="CK42" s="130"/>
      <c r="CL42" s="130"/>
      <c r="CM42" s="130"/>
      <c r="CN42" s="132"/>
      <c r="CO42" s="129"/>
      <c r="CP42" s="133"/>
      <c r="CQ42" s="130"/>
      <c r="CR42" s="130"/>
      <c r="CS42" s="130"/>
      <c r="CT42" s="130"/>
      <c r="CU42" s="130"/>
      <c r="CV42" s="130"/>
      <c r="CW42" s="130"/>
      <c r="CX42" s="132"/>
      <c r="CY42" s="63"/>
      <c r="CZ42" s="63"/>
      <c r="DA42" s="63"/>
      <c r="DB42" s="63"/>
      <c r="DC42" s="63"/>
    </row>
    <row r="43" spans="1:147" s="10" customFormat="1" ht="13.9" customHeight="1" thickBot="1">
      <c r="A43" s="601"/>
      <c r="B43" s="45"/>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63"/>
      <c r="CZ43" s="63"/>
      <c r="DA43" s="63"/>
      <c r="DB43" s="63"/>
      <c r="DC43" s="63"/>
    </row>
    <row r="44" spans="1:147" s="10" customFormat="1" ht="13.9" customHeight="1">
      <c r="A44" s="601"/>
      <c r="B44" s="48" t="s">
        <v>33</v>
      </c>
      <c r="C44" s="49">
        <f t="shared" ref="C44:L44" si="46">COUNTIF(C12:C36,"=Met")</f>
        <v>0</v>
      </c>
      <c r="D44" s="50">
        <f t="shared" si="46"/>
        <v>0</v>
      </c>
      <c r="E44" s="50">
        <f t="shared" si="46"/>
        <v>0</v>
      </c>
      <c r="F44" s="50">
        <f t="shared" si="46"/>
        <v>0</v>
      </c>
      <c r="G44" s="50">
        <f t="shared" si="46"/>
        <v>0</v>
      </c>
      <c r="H44" s="50">
        <f t="shared" si="46"/>
        <v>0</v>
      </c>
      <c r="I44" s="50">
        <f t="shared" si="46"/>
        <v>0</v>
      </c>
      <c r="J44" s="50">
        <f t="shared" si="46"/>
        <v>0</v>
      </c>
      <c r="K44" s="50">
        <f t="shared" si="46"/>
        <v>0</v>
      </c>
      <c r="L44" s="307">
        <f t="shared" si="46"/>
        <v>0</v>
      </c>
      <c r="M44" s="49">
        <f t="shared" ref="M44:CN44" si="47">COUNTIF(M12:M36,"=Met")</f>
        <v>0</v>
      </c>
      <c r="N44" s="50">
        <f t="shared" si="47"/>
        <v>0</v>
      </c>
      <c r="O44" s="50">
        <f t="shared" si="47"/>
        <v>0</v>
      </c>
      <c r="P44" s="50">
        <f t="shared" si="47"/>
        <v>0</v>
      </c>
      <c r="Q44" s="50">
        <f t="shared" si="47"/>
        <v>0</v>
      </c>
      <c r="R44" s="50">
        <f t="shared" si="47"/>
        <v>0</v>
      </c>
      <c r="S44" s="50">
        <f t="shared" si="47"/>
        <v>0</v>
      </c>
      <c r="T44" s="50">
        <f t="shared" si="47"/>
        <v>0</v>
      </c>
      <c r="U44" s="50">
        <f t="shared" si="47"/>
        <v>0</v>
      </c>
      <c r="V44" s="307">
        <f t="shared" si="47"/>
        <v>0</v>
      </c>
      <c r="W44" s="49">
        <f t="shared" si="47"/>
        <v>0</v>
      </c>
      <c r="X44" s="50">
        <f t="shared" si="47"/>
        <v>0</v>
      </c>
      <c r="Y44" s="50">
        <f t="shared" si="47"/>
        <v>0</v>
      </c>
      <c r="Z44" s="50">
        <f t="shared" si="47"/>
        <v>0</v>
      </c>
      <c r="AA44" s="50">
        <f t="shared" si="47"/>
        <v>0</v>
      </c>
      <c r="AB44" s="50">
        <f t="shared" si="47"/>
        <v>0</v>
      </c>
      <c r="AC44" s="50">
        <f t="shared" si="47"/>
        <v>0</v>
      </c>
      <c r="AD44" s="50">
        <f t="shared" si="47"/>
        <v>0</v>
      </c>
      <c r="AE44" s="50">
        <f t="shared" si="47"/>
        <v>0</v>
      </c>
      <c r="AF44" s="307">
        <f t="shared" si="47"/>
        <v>0</v>
      </c>
      <c r="AG44" s="49">
        <f t="shared" ref="AG44:AP44" si="48">COUNTIF(AG12:AG36,"=Met")</f>
        <v>0</v>
      </c>
      <c r="AH44" s="50">
        <f t="shared" si="48"/>
        <v>0</v>
      </c>
      <c r="AI44" s="50">
        <f t="shared" si="48"/>
        <v>0</v>
      </c>
      <c r="AJ44" s="50">
        <f t="shared" si="48"/>
        <v>0</v>
      </c>
      <c r="AK44" s="50">
        <f t="shared" si="48"/>
        <v>0</v>
      </c>
      <c r="AL44" s="50">
        <f t="shared" si="48"/>
        <v>0</v>
      </c>
      <c r="AM44" s="50">
        <f t="shared" si="48"/>
        <v>0</v>
      </c>
      <c r="AN44" s="50">
        <f t="shared" si="48"/>
        <v>0</v>
      </c>
      <c r="AO44" s="50">
        <f t="shared" si="48"/>
        <v>0</v>
      </c>
      <c r="AP44" s="307">
        <f t="shared" si="48"/>
        <v>0</v>
      </c>
      <c r="AQ44" s="49">
        <f t="shared" si="47"/>
        <v>0</v>
      </c>
      <c r="AR44" s="50">
        <f t="shared" si="47"/>
        <v>0</v>
      </c>
      <c r="AS44" s="50">
        <f t="shared" si="47"/>
        <v>0</v>
      </c>
      <c r="AT44" s="50">
        <f t="shared" si="47"/>
        <v>0</v>
      </c>
      <c r="AU44" s="50">
        <f t="shared" si="47"/>
        <v>0</v>
      </c>
      <c r="AV44" s="50">
        <f t="shared" si="47"/>
        <v>0</v>
      </c>
      <c r="AW44" s="50">
        <f t="shared" si="47"/>
        <v>0</v>
      </c>
      <c r="AX44" s="50">
        <f t="shared" si="47"/>
        <v>0</v>
      </c>
      <c r="AY44" s="50">
        <f t="shared" si="47"/>
        <v>0</v>
      </c>
      <c r="AZ44" s="307">
        <f t="shared" si="47"/>
        <v>0</v>
      </c>
      <c r="BA44" s="49">
        <f t="shared" ref="BA44:BJ44" si="49">COUNTIF(BA12:BA36,"=Met")</f>
        <v>0</v>
      </c>
      <c r="BB44" s="50">
        <f t="shared" si="49"/>
        <v>0</v>
      </c>
      <c r="BC44" s="50">
        <f t="shared" si="49"/>
        <v>0</v>
      </c>
      <c r="BD44" s="50">
        <f t="shared" si="49"/>
        <v>0</v>
      </c>
      <c r="BE44" s="50">
        <f t="shared" si="49"/>
        <v>0</v>
      </c>
      <c r="BF44" s="50">
        <f t="shared" si="49"/>
        <v>0</v>
      </c>
      <c r="BG44" s="50">
        <f t="shared" si="49"/>
        <v>0</v>
      </c>
      <c r="BH44" s="50">
        <f t="shared" si="49"/>
        <v>0</v>
      </c>
      <c r="BI44" s="50">
        <f t="shared" si="49"/>
        <v>0</v>
      </c>
      <c r="BJ44" s="307">
        <f t="shared" si="49"/>
        <v>0</v>
      </c>
      <c r="BK44" s="49">
        <f t="shared" si="47"/>
        <v>0</v>
      </c>
      <c r="BL44" s="50">
        <f t="shared" si="47"/>
        <v>0</v>
      </c>
      <c r="BM44" s="50">
        <f t="shared" si="47"/>
        <v>0</v>
      </c>
      <c r="BN44" s="50">
        <f t="shared" si="47"/>
        <v>0</v>
      </c>
      <c r="BO44" s="50">
        <f t="shared" si="47"/>
        <v>0</v>
      </c>
      <c r="BP44" s="50">
        <f t="shared" si="47"/>
        <v>0</v>
      </c>
      <c r="BQ44" s="50">
        <f t="shared" si="47"/>
        <v>0</v>
      </c>
      <c r="BR44" s="50">
        <f t="shared" si="47"/>
        <v>0</v>
      </c>
      <c r="BS44" s="50">
        <f t="shared" si="47"/>
        <v>0</v>
      </c>
      <c r="BT44" s="307">
        <f t="shared" si="47"/>
        <v>0</v>
      </c>
      <c r="BU44" s="49">
        <f t="shared" ref="BU44:CD44" si="50">COUNTIF(BU12:BU36,"=Met")</f>
        <v>0</v>
      </c>
      <c r="BV44" s="50">
        <f t="shared" si="50"/>
        <v>0</v>
      </c>
      <c r="BW44" s="50">
        <f t="shared" si="50"/>
        <v>0</v>
      </c>
      <c r="BX44" s="50">
        <f t="shared" si="50"/>
        <v>0</v>
      </c>
      <c r="BY44" s="50">
        <f t="shared" si="50"/>
        <v>0</v>
      </c>
      <c r="BZ44" s="50">
        <f t="shared" si="50"/>
        <v>0</v>
      </c>
      <c r="CA44" s="50">
        <f t="shared" si="50"/>
        <v>0</v>
      </c>
      <c r="CB44" s="50">
        <f t="shared" si="50"/>
        <v>0</v>
      </c>
      <c r="CC44" s="50">
        <f t="shared" si="50"/>
        <v>0</v>
      </c>
      <c r="CD44" s="307">
        <f t="shared" si="50"/>
        <v>0</v>
      </c>
      <c r="CE44" s="49">
        <f t="shared" si="47"/>
        <v>0</v>
      </c>
      <c r="CF44" s="50">
        <f t="shared" si="47"/>
        <v>0</v>
      </c>
      <c r="CG44" s="50">
        <f t="shared" si="47"/>
        <v>0</v>
      </c>
      <c r="CH44" s="50">
        <f t="shared" si="47"/>
        <v>0</v>
      </c>
      <c r="CI44" s="50">
        <f t="shared" si="47"/>
        <v>0</v>
      </c>
      <c r="CJ44" s="50">
        <f t="shared" si="47"/>
        <v>0</v>
      </c>
      <c r="CK44" s="50">
        <f t="shared" si="47"/>
        <v>0</v>
      </c>
      <c r="CL44" s="50">
        <f t="shared" si="47"/>
        <v>0</v>
      </c>
      <c r="CM44" s="50">
        <f t="shared" si="47"/>
        <v>0</v>
      </c>
      <c r="CN44" s="307">
        <f t="shared" si="47"/>
        <v>0</v>
      </c>
      <c r="CO44" s="49">
        <f t="shared" ref="CO44:CX44" si="51">COUNTIF(CO12:CO36,"=Met")</f>
        <v>0</v>
      </c>
      <c r="CP44" s="50">
        <f t="shared" si="51"/>
        <v>0</v>
      </c>
      <c r="CQ44" s="50">
        <f t="shared" si="51"/>
        <v>0</v>
      </c>
      <c r="CR44" s="50">
        <f t="shared" si="51"/>
        <v>0</v>
      </c>
      <c r="CS44" s="50">
        <f t="shared" si="51"/>
        <v>0</v>
      </c>
      <c r="CT44" s="50">
        <f t="shared" si="51"/>
        <v>0</v>
      </c>
      <c r="CU44" s="50">
        <f t="shared" si="51"/>
        <v>0</v>
      </c>
      <c r="CV44" s="50">
        <f t="shared" si="51"/>
        <v>0</v>
      </c>
      <c r="CW44" s="50">
        <f t="shared" si="51"/>
        <v>0</v>
      </c>
      <c r="CX44" s="307">
        <f t="shared" si="51"/>
        <v>0</v>
      </c>
      <c r="CY44" s="63"/>
      <c r="CZ44" s="63"/>
      <c r="DA44" s="63"/>
      <c r="DB44" s="63"/>
      <c r="DC44" s="63"/>
    </row>
    <row r="45" spans="1:147" s="10" customFormat="1" ht="13.9" customHeight="1">
      <c r="A45" s="601"/>
      <c r="B45" s="48" t="s">
        <v>34</v>
      </c>
      <c r="C45" s="53">
        <f t="shared" ref="C45:L45" si="52">IF(SUM(C44,C46)=0,0,C44/SUM(C44,C46))</f>
        <v>0</v>
      </c>
      <c r="D45" s="54">
        <f t="shared" si="52"/>
        <v>0</v>
      </c>
      <c r="E45" s="54">
        <f t="shared" si="52"/>
        <v>0</v>
      </c>
      <c r="F45" s="54">
        <f t="shared" si="52"/>
        <v>0</v>
      </c>
      <c r="G45" s="54">
        <f t="shared" si="52"/>
        <v>0</v>
      </c>
      <c r="H45" s="54">
        <f t="shared" si="52"/>
        <v>0</v>
      </c>
      <c r="I45" s="54">
        <f t="shared" si="52"/>
        <v>0</v>
      </c>
      <c r="J45" s="54">
        <f t="shared" si="52"/>
        <v>0</v>
      </c>
      <c r="K45" s="54">
        <f t="shared" si="52"/>
        <v>0</v>
      </c>
      <c r="L45" s="308">
        <f t="shared" si="52"/>
        <v>0</v>
      </c>
      <c r="M45" s="53">
        <f t="shared" ref="M45:CN45" si="53">IF(SUM(M44,M46)=0,0,M44/SUM(M44,M46))</f>
        <v>0</v>
      </c>
      <c r="N45" s="54">
        <f t="shared" si="53"/>
        <v>0</v>
      </c>
      <c r="O45" s="54">
        <f t="shared" si="53"/>
        <v>0</v>
      </c>
      <c r="P45" s="54">
        <f t="shared" si="53"/>
        <v>0</v>
      </c>
      <c r="Q45" s="54">
        <f t="shared" si="53"/>
        <v>0</v>
      </c>
      <c r="R45" s="54">
        <f t="shared" si="53"/>
        <v>0</v>
      </c>
      <c r="S45" s="54">
        <f t="shared" si="53"/>
        <v>0</v>
      </c>
      <c r="T45" s="54">
        <f t="shared" si="53"/>
        <v>0</v>
      </c>
      <c r="U45" s="54">
        <f t="shared" si="53"/>
        <v>0</v>
      </c>
      <c r="V45" s="308">
        <f t="shared" si="53"/>
        <v>0</v>
      </c>
      <c r="W45" s="53">
        <f t="shared" si="53"/>
        <v>0</v>
      </c>
      <c r="X45" s="54">
        <f t="shared" si="53"/>
        <v>0</v>
      </c>
      <c r="Y45" s="54">
        <f t="shared" si="53"/>
        <v>0</v>
      </c>
      <c r="Z45" s="54">
        <f t="shared" si="53"/>
        <v>0</v>
      </c>
      <c r="AA45" s="54">
        <f t="shared" si="53"/>
        <v>0</v>
      </c>
      <c r="AB45" s="54">
        <f t="shared" si="53"/>
        <v>0</v>
      </c>
      <c r="AC45" s="54">
        <f t="shared" si="53"/>
        <v>0</v>
      </c>
      <c r="AD45" s="54">
        <f t="shared" si="53"/>
        <v>0</v>
      </c>
      <c r="AE45" s="54">
        <f t="shared" si="53"/>
        <v>0</v>
      </c>
      <c r="AF45" s="308">
        <f t="shared" si="53"/>
        <v>0</v>
      </c>
      <c r="AG45" s="53">
        <f t="shared" ref="AG45:AP45" si="54">IF(SUM(AG44,AG46)=0,0,AG44/SUM(AG44,AG46))</f>
        <v>0</v>
      </c>
      <c r="AH45" s="54">
        <f t="shared" si="54"/>
        <v>0</v>
      </c>
      <c r="AI45" s="54">
        <f t="shared" si="54"/>
        <v>0</v>
      </c>
      <c r="AJ45" s="54">
        <f t="shared" si="54"/>
        <v>0</v>
      </c>
      <c r="AK45" s="54">
        <f t="shared" si="54"/>
        <v>0</v>
      </c>
      <c r="AL45" s="54">
        <f t="shared" si="54"/>
        <v>0</v>
      </c>
      <c r="AM45" s="54">
        <f t="shared" si="54"/>
        <v>0</v>
      </c>
      <c r="AN45" s="54">
        <f t="shared" si="54"/>
        <v>0</v>
      </c>
      <c r="AO45" s="54">
        <f t="shared" si="54"/>
        <v>0</v>
      </c>
      <c r="AP45" s="308">
        <f t="shared" si="54"/>
        <v>0</v>
      </c>
      <c r="AQ45" s="53">
        <f t="shared" si="53"/>
        <v>0</v>
      </c>
      <c r="AR45" s="54">
        <f t="shared" si="53"/>
        <v>0</v>
      </c>
      <c r="AS45" s="54">
        <f t="shared" si="53"/>
        <v>0</v>
      </c>
      <c r="AT45" s="54">
        <f t="shared" si="53"/>
        <v>0</v>
      </c>
      <c r="AU45" s="54">
        <f t="shared" si="53"/>
        <v>0</v>
      </c>
      <c r="AV45" s="54">
        <f t="shared" si="53"/>
        <v>0</v>
      </c>
      <c r="AW45" s="54">
        <f t="shared" si="53"/>
        <v>0</v>
      </c>
      <c r="AX45" s="54">
        <f t="shared" si="53"/>
        <v>0</v>
      </c>
      <c r="AY45" s="54">
        <f t="shared" si="53"/>
        <v>0</v>
      </c>
      <c r="AZ45" s="308">
        <f t="shared" si="53"/>
        <v>0</v>
      </c>
      <c r="BA45" s="53">
        <f t="shared" ref="BA45:BJ45" si="55">IF(SUM(BA44,BA46)=0,0,BA44/SUM(BA44,BA46))</f>
        <v>0</v>
      </c>
      <c r="BB45" s="54">
        <f t="shared" si="55"/>
        <v>0</v>
      </c>
      <c r="BC45" s="54">
        <f t="shared" si="55"/>
        <v>0</v>
      </c>
      <c r="BD45" s="54">
        <f t="shared" si="55"/>
        <v>0</v>
      </c>
      <c r="BE45" s="54">
        <f t="shared" si="55"/>
        <v>0</v>
      </c>
      <c r="BF45" s="54">
        <f t="shared" si="55"/>
        <v>0</v>
      </c>
      <c r="BG45" s="54">
        <f t="shared" si="55"/>
        <v>0</v>
      </c>
      <c r="BH45" s="54">
        <f t="shared" si="55"/>
        <v>0</v>
      </c>
      <c r="BI45" s="54">
        <f t="shared" si="55"/>
        <v>0</v>
      </c>
      <c r="BJ45" s="308">
        <f t="shared" si="55"/>
        <v>0</v>
      </c>
      <c r="BK45" s="53">
        <f t="shared" si="53"/>
        <v>0</v>
      </c>
      <c r="BL45" s="54">
        <f t="shared" si="53"/>
        <v>0</v>
      </c>
      <c r="BM45" s="54">
        <f t="shared" si="53"/>
        <v>0</v>
      </c>
      <c r="BN45" s="54">
        <f t="shared" si="53"/>
        <v>0</v>
      </c>
      <c r="BO45" s="54">
        <f t="shared" si="53"/>
        <v>0</v>
      </c>
      <c r="BP45" s="54">
        <f t="shared" si="53"/>
        <v>0</v>
      </c>
      <c r="BQ45" s="54">
        <f t="shared" si="53"/>
        <v>0</v>
      </c>
      <c r="BR45" s="54">
        <f t="shared" si="53"/>
        <v>0</v>
      </c>
      <c r="BS45" s="54">
        <f t="shared" si="53"/>
        <v>0</v>
      </c>
      <c r="BT45" s="308">
        <f t="shared" si="53"/>
        <v>0</v>
      </c>
      <c r="BU45" s="53">
        <f t="shared" ref="BU45:CD45" si="56">IF(SUM(BU44,BU46)=0,0,BU44/SUM(BU44,BU46))</f>
        <v>0</v>
      </c>
      <c r="BV45" s="54">
        <f t="shared" si="56"/>
        <v>0</v>
      </c>
      <c r="BW45" s="54">
        <f t="shared" si="56"/>
        <v>0</v>
      </c>
      <c r="BX45" s="54">
        <f t="shared" si="56"/>
        <v>0</v>
      </c>
      <c r="BY45" s="54">
        <f t="shared" si="56"/>
        <v>0</v>
      </c>
      <c r="BZ45" s="54">
        <f t="shared" si="56"/>
        <v>0</v>
      </c>
      <c r="CA45" s="54">
        <f t="shared" si="56"/>
        <v>0</v>
      </c>
      <c r="CB45" s="54">
        <f t="shared" si="56"/>
        <v>0</v>
      </c>
      <c r="CC45" s="54">
        <f t="shared" si="56"/>
        <v>0</v>
      </c>
      <c r="CD45" s="308">
        <f t="shared" si="56"/>
        <v>0</v>
      </c>
      <c r="CE45" s="53">
        <f t="shared" si="53"/>
        <v>0</v>
      </c>
      <c r="CF45" s="54">
        <f t="shared" si="53"/>
        <v>0</v>
      </c>
      <c r="CG45" s="54">
        <f t="shared" si="53"/>
        <v>0</v>
      </c>
      <c r="CH45" s="54">
        <f t="shared" si="53"/>
        <v>0</v>
      </c>
      <c r="CI45" s="54">
        <f t="shared" si="53"/>
        <v>0</v>
      </c>
      <c r="CJ45" s="54">
        <f t="shared" si="53"/>
        <v>0</v>
      </c>
      <c r="CK45" s="54">
        <f t="shared" si="53"/>
        <v>0</v>
      </c>
      <c r="CL45" s="54">
        <f t="shared" si="53"/>
        <v>0</v>
      </c>
      <c r="CM45" s="54">
        <f t="shared" si="53"/>
        <v>0</v>
      </c>
      <c r="CN45" s="308">
        <f t="shared" si="53"/>
        <v>0</v>
      </c>
      <c r="CO45" s="53">
        <f t="shared" ref="CO45:CX45" si="57">IF(SUM(CO44,CO46)=0,0,CO44/SUM(CO44,CO46))</f>
        <v>0</v>
      </c>
      <c r="CP45" s="54">
        <f t="shared" si="57"/>
        <v>0</v>
      </c>
      <c r="CQ45" s="54">
        <f t="shared" si="57"/>
        <v>0</v>
      </c>
      <c r="CR45" s="54">
        <f t="shared" si="57"/>
        <v>0</v>
      </c>
      <c r="CS45" s="54">
        <f t="shared" si="57"/>
        <v>0</v>
      </c>
      <c r="CT45" s="54">
        <f t="shared" si="57"/>
        <v>0</v>
      </c>
      <c r="CU45" s="54">
        <f t="shared" si="57"/>
        <v>0</v>
      </c>
      <c r="CV45" s="54">
        <f t="shared" si="57"/>
        <v>0</v>
      </c>
      <c r="CW45" s="54">
        <f t="shared" si="57"/>
        <v>0</v>
      </c>
      <c r="CX45" s="308">
        <f t="shared" si="57"/>
        <v>0</v>
      </c>
      <c r="CY45" s="63"/>
      <c r="CZ45" s="63"/>
      <c r="DA45" s="63"/>
      <c r="DB45" s="63"/>
      <c r="DC45" s="63"/>
    </row>
    <row r="46" spans="1:147" s="10" customFormat="1" ht="13.9" customHeight="1">
      <c r="A46" s="601"/>
      <c r="B46" s="48" t="s">
        <v>35</v>
      </c>
      <c r="C46" s="55">
        <f t="shared" ref="C46:L46" si="58">COUNTIF(C12:C36,"=Not Met")</f>
        <v>0</v>
      </c>
      <c r="D46" s="56">
        <f t="shared" si="58"/>
        <v>0</v>
      </c>
      <c r="E46" s="56">
        <f t="shared" si="58"/>
        <v>0</v>
      </c>
      <c r="F46" s="56">
        <f t="shared" si="58"/>
        <v>0</v>
      </c>
      <c r="G46" s="56">
        <f t="shared" si="58"/>
        <v>0</v>
      </c>
      <c r="H46" s="56">
        <f t="shared" si="58"/>
        <v>0</v>
      </c>
      <c r="I46" s="56">
        <f t="shared" si="58"/>
        <v>0</v>
      </c>
      <c r="J46" s="56">
        <f t="shared" si="58"/>
        <v>0</v>
      </c>
      <c r="K46" s="56">
        <f t="shared" si="58"/>
        <v>0</v>
      </c>
      <c r="L46" s="309">
        <f t="shared" si="58"/>
        <v>0</v>
      </c>
      <c r="M46" s="55">
        <f t="shared" ref="M46:CN46" si="59">COUNTIF(M12:M36,"=Not Met")</f>
        <v>0</v>
      </c>
      <c r="N46" s="56">
        <f t="shared" si="59"/>
        <v>0</v>
      </c>
      <c r="O46" s="56">
        <f t="shared" si="59"/>
        <v>0</v>
      </c>
      <c r="P46" s="56">
        <f t="shared" si="59"/>
        <v>0</v>
      </c>
      <c r="Q46" s="56">
        <f t="shared" si="59"/>
        <v>0</v>
      </c>
      <c r="R46" s="56">
        <f t="shared" si="59"/>
        <v>0</v>
      </c>
      <c r="S46" s="56">
        <f t="shared" si="59"/>
        <v>0</v>
      </c>
      <c r="T46" s="56">
        <f t="shared" si="59"/>
        <v>0</v>
      </c>
      <c r="U46" s="56">
        <f t="shared" si="59"/>
        <v>0</v>
      </c>
      <c r="V46" s="309">
        <f t="shared" si="59"/>
        <v>0</v>
      </c>
      <c r="W46" s="55">
        <f t="shared" si="59"/>
        <v>0</v>
      </c>
      <c r="X46" s="56">
        <f t="shared" si="59"/>
        <v>0</v>
      </c>
      <c r="Y46" s="56">
        <f t="shared" si="59"/>
        <v>0</v>
      </c>
      <c r="Z46" s="56">
        <f t="shared" si="59"/>
        <v>0</v>
      </c>
      <c r="AA46" s="56">
        <f t="shared" si="59"/>
        <v>0</v>
      </c>
      <c r="AB46" s="56">
        <f t="shared" si="59"/>
        <v>0</v>
      </c>
      <c r="AC46" s="56">
        <f t="shared" si="59"/>
        <v>0</v>
      </c>
      <c r="AD46" s="56">
        <f t="shared" si="59"/>
        <v>0</v>
      </c>
      <c r="AE46" s="56">
        <f t="shared" si="59"/>
        <v>0</v>
      </c>
      <c r="AF46" s="309">
        <f t="shared" si="59"/>
        <v>0</v>
      </c>
      <c r="AG46" s="55">
        <f t="shared" ref="AG46:AP46" si="60">COUNTIF(AG12:AG36,"=Not Met")</f>
        <v>0</v>
      </c>
      <c r="AH46" s="56">
        <f t="shared" si="60"/>
        <v>0</v>
      </c>
      <c r="AI46" s="56">
        <f t="shared" si="60"/>
        <v>0</v>
      </c>
      <c r="AJ46" s="56">
        <f t="shared" si="60"/>
        <v>0</v>
      </c>
      <c r="AK46" s="56">
        <f t="shared" si="60"/>
        <v>0</v>
      </c>
      <c r="AL46" s="56">
        <f t="shared" si="60"/>
        <v>0</v>
      </c>
      <c r="AM46" s="56">
        <f t="shared" si="60"/>
        <v>0</v>
      </c>
      <c r="AN46" s="56">
        <f t="shared" si="60"/>
        <v>0</v>
      </c>
      <c r="AO46" s="56">
        <f t="shared" si="60"/>
        <v>0</v>
      </c>
      <c r="AP46" s="309">
        <f t="shared" si="60"/>
        <v>0</v>
      </c>
      <c r="AQ46" s="55">
        <f t="shared" si="59"/>
        <v>0</v>
      </c>
      <c r="AR46" s="56">
        <f t="shared" si="59"/>
        <v>0</v>
      </c>
      <c r="AS46" s="56">
        <f t="shared" si="59"/>
        <v>0</v>
      </c>
      <c r="AT46" s="56">
        <f t="shared" si="59"/>
        <v>0</v>
      </c>
      <c r="AU46" s="56">
        <f t="shared" si="59"/>
        <v>0</v>
      </c>
      <c r="AV46" s="56">
        <f t="shared" si="59"/>
        <v>0</v>
      </c>
      <c r="AW46" s="56">
        <f t="shared" si="59"/>
        <v>0</v>
      </c>
      <c r="AX46" s="56">
        <f t="shared" si="59"/>
        <v>0</v>
      </c>
      <c r="AY46" s="56">
        <f t="shared" si="59"/>
        <v>0</v>
      </c>
      <c r="AZ46" s="309">
        <f t="shared" si="59"/>
        <v>0</v>
      </c>
      <c r="BA46" s="55">
        <f t="shared" ref="BA46:BJ46" si="61">COUNTIF(BA12:BA36,"=Not Met")</f>
        <v>0</v>
      </c>
      <c r="BB46" s="56">
        <f t="shared" si="61"/>
        <v>0</v>
      </c>
      <c r="BC46" s="56">
        <f t="shared" si="61"/>
        <v>0</v>
      </c>
      <c r="BD46" s="56">
        <f t="shared" si="61"/>
        <v>0</v>
      </c>
      <c r="BE46" s="56">
        <f t="shared" si="61"/>
        <v>0</v>
      </c>
      <c r="BF46" s="56">
        <f t="shared" si="61"/>
        <v>0</v>
      </c>
      <c r="BG46" s="56">
        <f t="shared" si="61"/>
        <v>0</v>
      </c>
      <c r="BH46" s="56">
        <f t="shared" si="61"/>
        <v>0</v>
      </c>
      <c r="BI46" s="56">
        <f t="shared" si="61"/>
        <v>0</v>
      </c>
      <c r="BJ46" s="309">
        <f t="shared" si="61"/>
        <v>0</v>
      </c>
      <c r="BK46" s="55">
        <f t="shared" si="59"/>
        <v>0</v>
      </c>
      <c r="BL46" s="56">
        <f t="shared" si="59"/>
        <v>0</v>
      </c>
      <c r="BM46" s="56">
        <f t="shared" si="59"/>
        <v>0</v>
      </c>
      <c r="BN46" s="56">
        <f t="shared" si="59"/>
        <v>0</v>
      </c>
      <c r="BO46" s="56">
        <f t="shared" si="59"/>
        <v>0</v>
      </c>
      <c r="BP46" s="56">
        <f t="shared" si="59"/>
        <v>0</v>
      </c>
      <c r="BQ46" s="56">
        <f t="shared" si="59"/>
        <v>0</v>
      </c>
      <c r="BR46" s="56">
        <f t="shared" si="59"/>
        <v>0</v>
      </c>
      <c r="BS46" s="56">
        <f t="shared" si="59"/>
        <v>0</v>
      </c>
      <c r="BT46" s="309">
        <f t="shared" si="59"/>
        <v>0</v>
      </c>
      <c r="BU46" s="55">
        <f t="shared" ref="BU46:CD46" si="62">COUNTIF(BU12:BU36,"=Not Met")</f>
        <v>0</v>
      </c>
      <c r="BV46" s="56">
        <f t="shared" si="62"/>
        <v>0</v>
      </c>
      <c r="BW46" s="56">
        <f t="shared" si="62"/>
        <v>0</v>
      </c>
      <c r="BX46" s="56">
        <f t="shared" si="62"/>
        <v>0</v>
      </c>
      <c r="BY46" s="56">
        <f t="shared" si="62"/>
        <v>0</v>
      </c>
      <c r="BZ46" s="56">
        <f t="shared" si="62"/>
        <v>0</v>
      </c>
      <c r="CA46" s="56">
        <f t="shared" si="62"/>
        <v>0</v>
      </c>
      <c r="CB46" s="56">
        <f t="shared" si="62"/>
        <v>0</v>
      </c>
      <c r="CC46" s="56">
        <f t="shared" si="62"/>
        <v>0</v>
      </c>
      <c r="CD46" s="309">
        <f t="shared" si="62"/>
        <v>0</v>
      </c>
      <c r="CE46" s="55">
        <f t="shared" si="59"/>
        <v>0</v>
      </c>
      <c r="CF46" s="56">
        <f t="shared" si="59"/>
        <v>0</v>
      </c>
      <c r="CG46" s="56">
        <f t="shared" si="59"/>
        <v>0</v>
      </c>
      <c r="CH46" s="56">
        <f t="shared" si="59"/>
        <v>0</v>
      </c>
      <c r="CI46" s="56">
        <f t="shared" si="59"/>
        <v>0</v>
      </c>
      <c r="CJ46" s="56">
        <f t="shared" si="59"/>
        <v>0</v>
      </c>
      <c r="CK46" s="56">
        <f t="shared" si="59"/>
        <v>0</v>
      </c>
      <c r="CL46" s="56">
        <f t="shared" si="59"/>
        <v>0</v>
      </c>
      <c r="CM46" s="56">
        <f t="shared" si="59"/>
        <v>0</v>
      </c>
      <c r="CN46" s="309">
        <f t="shared" si="59"/>
        <v>0</v>
      </c>
      <c r="CO46" s="55">
        <f t="shared" ref="CO46:CX46" si="63">COUNTIF(CO12:CO36,"=Not Met")</f>
        <v>0</v>
      </c>
      <c r="CP46" s="56">
        <f t="shared" si="63"/>
        <v>0</v>
      </c>
      <c r="CQ46" s="56">
        <f t="shared" si="63"/>
        <v>0</v>
      </c>
      <c r="CR46" s="56">
        <f t="shared" si="63"/>
        <v>0</v>
      </c>
      <c r="CS46" s="56">
        <f t="shared" si="63"/>
        <v>0</v>
      </c>
      <c r="CT46" s="56">
        <f t="shared" si="63"/>
        <v>0</v>
      </c>
      <c r="CU46" s="56">
        <f t="shared" si="63"/>
        <v>0</v>
      </c>
      <c r="CV46" s="56">
        <f t="shared" si="63"/>
        <v>0</v>
      </c>
      <c r="CW46" s="56">
        <f t="shared" si="63"/>
        <v>0</v>
      </c>
      <c r="CX46" s="309">
        <f t="shared" si="63"/>
        <v>0</v>
      </c>
      <c r="CY46" s="63"/>
      <c r="CZ46" s="63"/>
      <c r="DA46" s="63"/>
      <c r="DB46" s="63"/>
      <c r="DC46" s="63"/>
    </row>
    <row r="47" spans="1:147" s="10" customFormat="1" ht="13.9" customHeight="1">
      <c r="A47" s="601"/>
      <c r="B47" s="48" t="s">
        <v>36</v>
      </c>
      <c r="C47" s="53">
        <f t="shared" ref="C47:L47" si="64">IF(SUM(C44,C46)=0,0,C46/SUM(C44,C46))</f>
        <v>0</v>
      </c>
      <c r="D47" s="54">
        <f t="shared" si="64"/>
        <v>0</v>
      </c>
      <c r="E47" s="54">
        <f t="shared" si="64"/>
        <v>0</v>
      </c>
      <c r="F47" s="54">
        <f t="shared" si="64"/>
        <v>0</v>
      </c>
      <c r="G47" s="54">
        <f t="shared" si="64"/>
        <v>0</v>
      </c>
      <c r="H47" s="54">
        <f t="shared" si="64"/>
        <v>0</v>
      </c>
      <c r="I47" s="54">
        <f t="shared" si="64"/>
        <v>0</v>
      </c>
      <c r="J47" s="54">
        <f t="shared" si="64"/>
        <v>0</v>
      </c>
      <c r="K47" s="54">
        <f t="shared" si="64"/>
        <v>0</v>
      </c>
      <c r="L47" s="308">
        <f t="shared" si="64"/>
        <v>0</v>
      </c>
      <c r="M47" s="53">
        <f t="shared" ref="M47:CN47" si="65">IF(SUM(M44,M46)=0,0,M46/SUM(M44,M46))</f>
        <v>0</v>
      </c>
      <c r="N47" s="54">
        <f t="shared" si="65"/>
        <v>0</v>
      </c>
      <c r="O47" s="54">
        <f t="shared" si="65"/>
        <v>0</v>
      </c>
      <c r="P47" s="54">
        <f t="shared" si="65"/>
        <v>0</v>
      </c>
      <c r="Q47" s="54">
        <f t="shared" si="65"/>
        <v>0</v>
      </c>
      <c r="R47" s="54">
        <f t="shared" si="65"/>
        <v>0</v>
      </c>
      <c r="S47" s="54">
        <f t="shared" si="65"/>
        <v>0</v>
      </c>
      <c r="T47" s="54">
        <f t="shared" si="65"/>
        <v>0</v>
      </c>
      <c r="U47" s="54">
        <f t="shared" si="65"/>
        <v>0</v>
      </c>
      <c r="V47" s="308">
        <f t="shared" si="65"/>
        <v>0</v>
      </c>
      <c r="W47" s="53">
        <f t="shared" si="65"/>
        <v>0</v>
      </c>
      <c r="X47" s="54">
        <f t="shared" si="65"/>
        <v>0</v>
      </c>
      <c r="Y47" s="54">
        <f t="shared" si="65"/>
        <v>0</v>
      </c>
      <c r="Z47" s="54">
        <f t="shared" si="65"/>
        <v>0</v>
      </c>
      <c r="AA47" s="54">
        <f t="shared" si="65"/>
        <v>0</v>
      </c>
      <c r="AB47" s="54">
        <f t="shared" si="65"/>
        <v>0</v>
      </c>
      <c r="AC47" s="54">
        <f t="shared" si="65"/>
        <v>0</v>
      </c>
      <c r="AD47" s="54">
        <f t="shared" si="65"/>
        <v>0</v>
      </c>
      <c r="AE47" s="54">
        <f t="shared" si="65"/>
        <v>0</v>
      </c>
      <c r="AF47" s="308">
        <f t="shared" si="65"/>
        <v>0</v>
      </c>
      <c r="AG47" s="53">
        <f t="shared" ref="AG47:AP47" si="66">IF(SUM(AG44,AG46)=0,0,AG46/SUM(AG44,AG46))</f>
        <v>0</v>
      </c>
      <c r="AH47" s="54">
        <f t="shared" si="66"/>
        <v>0</v>
      </c>
      <c r="AI47" s="54">
        <f t="shared" si="66"/>
        <v>0</v>
      </c>
      <c r="AJ47" s="54">
        <f t="shared" si="66"/>
        <v>0</v>
      </c>
      <c r="AK47" s="54">
        <f t="shared" si="66"/>
        <v>0</v>
      </c>
      <c r="AL47" s="54">
        <f t="shared" si="66"/>
        <v>0</v>
      </c>
      <c r="AM47" s="54">
        <f t="shared" si="66"/>
        <v>0</v>
      </c>
      <c r="AN47" s="54">
        <f t="shared" si="66"/>
        <v>0</v>
      </c>
      <c r="AO47" s="54">
        <f t="shared" si="66"/>
        <v>0</v>
      </c>
      <c r="AP47" s="308">
        <f t="shared" si="66"/>
        <v>0</v>
      </c>
      <c r="AQ47" s="53">
        <f t="shared" si="65"/>
        <v>0</v>
      </c>
      <c r="AR47" s="54">
        <f t="shared" si="65"/>
        <v>0</v>
      </c>
      <c r="AS47" s="54">
        <f t="shared" si="65"/>
        <v>0</v>
      </c>
      <c r="AT47" s="54">
        <f t="shared" si="65"/>
        <v>0</v>
      </c>
      <c r="AU47" s="54">
        <f t="shared" si="65"/>
        <v>0</v>
      </c>
      <c r="AV47" s="54">
        <f t="shared" si="65"/>
        <v>0</v>
      </c>
      <c r="AW47" s="54">
        <f t="shared" si="65"/>
        <v>0</v>
      </c>
      <c r="AX47" s="54">
        <f t="shared" si="65"/>
        <v>0</v>
      </c>
      <c r="AY47" s="54">
        <f t="shared" si="65"/>
        <v>0</v>
      </c>
      <c r="AZ47" s="308">
        <f t="shared" si="65"/>
        <v>0</v>
      </c>
      <c r="BA47" s="53">
        <f t="shared" ref="BA47:BJ47" si="67">IF(SUM(BA44,BA46)=0,0,BA46/SUM(BA44,BA46))</f>
        <v>0</v>
      </c>
      <c r="BB47" s="54">
        <f t="shared" si="67"/>
        <v>0</v>
      </c>
      <c r="BC47" s="54">
        <f t="shared" si="67"/>
        <v>0</v>
      </c>
      <c r="BD47" s="54">
        <f t="shared" si="67"/>
        <v>0</v>
      </c>
      <c r="BE47" s="54">
        <f t="shared" si="67"/>
        <v>0</v>
      </c>
      <c r="BF47" s="54">
        <f t="shared" si="67"/>
        <v>0</v>
      </c>
      <c r="BG47" s="54">
        <f t="shared" si="67"/>
        <v>0</v>
      </c>
      <c r="BH47" s="54">
        <f t="shared" si="67"/>
        <v>0</v>
      </c>
      <c r="BI47" s="54">
        <f t="shared" si="67"/>
        <v>0</v>
      </c>
      <c r="BJ47" s="308">
        <f t="shared" si="67"/>
        <v>0</v>
      </c>
      <c r="BK47" s="53">
        <f t="shared" si="65"/>
        <v>0</v>
      </c>
      <c r="BL47" s="54">
        <f t="shared" si="65"/>
        <v>0</v>
      </c>
      <c r="BM47" s="54">
        <f t="shared" si="65"/>
        <v>0</v>
      </c>
      <c r="BN47" s="54">
        <f t="shared" si="65"/>
        <v>0</v>
      </c>
      <c r="BO47" s="54">
        <f t="shared" si="65"/>
        <v>0</v>
      </c>
      <c r="BP47" s="54">
        <f t="shared" si="65"/>
        <v>0</v>
      </c>
      <c r="BQ47" s="54">
        <f t="shared" si="65"/>
        <v>0</v>
      </c>
      <c r="BR47" s="54">
        <f t="shared" si="65"/>
        <v>0</v>
      </c>
      <c r="BS47" s="54">
        <f t="shared" si="65"/>
        <v>0</v>
      </c>
      <c r="BT47" s="308">
        <f t="shared" si="65"/>
        <v>0</v>
      </c>
      <c r="BU47" s="53">
        <f t="shared" ref="BU47:CD47" si="68">IF(SUM(BU44,BU46)=0,0,BU46/SUM(BU44,BU46))</f>
        <v>0</v>
      </c>
      <c r="BV47" s="54">
        <f t="shared" si="68"/>
        <v>0</v>
      </c>
      <c r="BW47" s="54">
        <f t="shared" si="68"/>
        <v>0</v>
      </c>
      <c r="BX47" s="54">
        <f t="shared" si="68"/>
        <v>0</v>
      </c>
      <c r="BY47" s="54">
        <f t="shared" si="68"/>
        <v>0</v>
      </c>
      <c r="BZ47" s="54">
        <f t="shared" si="68"/>
        <v>0</v>
      </c>
      <c r="CA47" s="54">
        <f t="shared" si="68"/>
        <v>0</v>
      </c>
      <c r="CB47" s="54">
        <f t="shared" si="68"/>
        <v>0</v>
      </c>
      <c r="CC47" s="54">
        <f t="shared" si="68"/>
        <v>0</v>
      </c>
      <c r="CD47" s="308">
        <f t="shared" si="68"/>
        <v>0</v>
      </c>
      <c r="CE47" s="53">
        <f t="shared" si="65"/>
        <v>0</v>
      </c>
      <c r="CF47" s="54">
        <f t="shared" si="65"/>
        <v>0</v>
      </c>
      <c r="CG47" s="54">
        <f t="shared" si="65"/>
        <v>0</v>
      </c>
      <c r="CH47" s="54">
        <f t="shared" si="65"/>
        <v>0</v>
      </c>
      <c r="CI47" s="54">
        <f t="shared" si="65"/>
        <v>0</v>
      </c>
      <c r="CJ47" s="54">
        <f t="shared" si="65"/>
        <v>0</v>
      </c>
      <c r="CK47" s="54">
        <f t="shared" si="65"/>
        <v>0</v>
      </c>
      <c r="CL47" s="54">
        <f t="shared" si="65"/>
        <v>0</v>
      </c>
      <c r="CM47" s="54">
        <f t="shared" si="65"/>
        <v>0</v>
      </c>
      <c r="CN47" s="308">
        <f t="shared" si="65"/>
        <v>0</v>
      </c>
      <c r="CO47" s="53">
        <f t="shared" ref="CO47:CX47" si="69">IF(SUM(CO44,CO46)=0,0,CO46/SUM(CO44,CO46))</f>
        <v>0</v>
      </c>
      <c r="CP47" s="54">
        <f t="shared" si="69"/>
        <v>0</v>
      </c>
      <c r="CQ47" s="54">
        <f t="shared" si="69"/>
        <v>0</v>
      </c>
      <c r="CR47" s="54">
        <f t="shared" si="69"/>
        <v>0</v>
      </c>
      <c r="CS47" s="54">
        <f t="shared" si="69"/>
        <v>0</v>
      </c>
      <c r="CT47" s="54">
        <f t="shared" si="69"/>
        <v>0</v>
      </c>
      <c r="CU47" s="54">
        <f t="shared" si="69"/>
        <v>0</v>
      </c>
      <c r="CV47" s="54">
        <f t="shared" si="69"/>
        <v>0</v>
      </c>
      <c r="CW47" s="54">
        <f t="shared" si="69"/>
        <v>0</v>
      </c>
      <c r="CX47" s="308">
        <f t="shared" si="69"/>
        <v>0</v>
      </c>
      <c r="CY47" s="63"/>
      <c r="CZ47" s="63"/>
      <c r="DA47" s="63"/>
      <c r="DB47" s="63"/>
      <c r="DC47" s="63"/>
    </row>
    <row r="48" spans="1:147" s="10" customFormat="1" ht="13.9" customHeight="1" thickBot="1">
      <c r="A48" s="601"/>
      <c r="B48" s="48" t="s">
        <v>37</v>
      </c>
      <c r="C48" s="57">
        <f t="shared" ref="C48:L48" si="70">COUNTIF(C12:C36,"=N/A")</f>
        <v>0</v>
      </c>
      <c r="D48" s="58">
        <f t="shared" si="70"/>
        <v>0</v>
      </c>
      <c r="E48" s="58">
        <f t="shared" si="70"/>
        <v>0</v>
      </c>
      <c r="F48" s="58">
        <f t="shared" si="70"/>
        <v>0</v>
      </c>
      <c r="G48" s="58">
        <f t="shared" si="70"/>
        <v>0</v>
      </c>
      <c r="H48" s="58">
        <f t="shared" si="70"/>
        <v>0</v>
      </c>
      <c r="I48" s="58">
        <f t="shared" si="70"/>
        <v>0</v>
      </c>
      <c r="J48" s="58">
        <f t="shared" si="70"/>
        <v>0</v>
      </c>
      <c r="K48" s="58">
        <f t="shared" si="70"/>
        <v>0</v>
      </c>
      <c r="L48" s="612">
        <f t="shared" si="70"/>
        <v>0</v>
      </c>
      <c r="M48" s="57">
        <f t="shared" ref="M48:CN48" si="71">COUNTIF(M12:M36,"=N/A")</f>
        <v>0</v>
      </c>
      <c r="N48" s="58">
        <f t="shared" si="71"/>
        <v>0</v>
      </c>
      <c r="O48" s="58">
        <f t="shared" si="71"/>
        <v>0</v>
      </c>
      <c r="P48" s="58">
        <f t="shared" si="71"/>
        <v>0</v>
      </c>
      <c r="Q48" s="58">
        <f t="shared" si="71"/>
        <v>0</v>
      </c>
      <c r="R48" s="58">
        <f t="shared" si="71"/>
        <v>0</v>
      </c>
      <c r="S48" s="58">
        <f t="shared" si="71"/>
        <v>0</v>
      </c>
      <c r="T48" s="58">
        <f t="shared" si="71"/>
        <v>0</v>
      </c>
      <c r="U48" s="58">
        <f t="shared" si="71"/>
        <v>0</v>
      </c>
      <c r="V48" s="612">
        <f t="shared" si="71"/>
        <v>0</v>
      </c>
      <c r="W48" s="57">
        <f t="shared" si="71"/>
        <v>0</v>
      </c>
      <c r="X48" s="58">
        <f t="shared" si="71"/>
        <v>0</v>
      </c>
      <c r="Y48" s="58">
        <f t="shared" si="71"/>
        <v>0</v>
      </c>
      <c r="Z48" s="58">
        <f t="shared" si="71"/>
        <v>0</v>
      </c>
      <c r="AA48" s="58">
        <f t="shared" si="71"/>
        <v>0</v>
      </c>
      <c r="AB48" s="58">
        <f t="shared" si="71"/>
        <v>0</v>
      </c>
      <c r="AC48" s="58">
        <f t="shared" si="71"/>
        <v>0</v>
      </c>
      <c r="AD48" s="58">
        <f t="shared" si="71"/>
        <v>0</v>
      </c>
      <c r="AE48" s="58">
        <f t="shared" si="71"/>
        <v>0</v>
      </c>
      <c r="AF48" s="612">
        <f t="shared" si="71"/>
        <v>0</v>
      </c>
      <c r="AG48" s="57">
        <f t="shared" ref="AG48:AP48" si="72">COUNTIF(AG12:AG36,"=N/A")</f>
        <v>0</v>
      </c>
      <c r="AH48" s="58">
        <f t="shared" si="72"/>
        <v>0</v>
      </c>
      <c r="AI48" s="58">
        <f t="shared" si="72"/>
        <v>0</v>
      </c>
      <c r="AJ48" s="58">
        <f t="shared" si="72"/>
        <v>0</v>
      </c>
      <c r="AK48" s="58">
        <f t="shared" si="72"/>
        <v>0</v>
      </c>
      <c r="AL48" s="58">
        <f t="shared" si="72"/>
        <v>0</v>
      </c>
      <c r="AM48" s="58">
        <f t="shared" si="72"/>
        <v>0</v>
      </c>
      <c r="AN48" s="58">
        <f t="shared" si="72"/>
        <v>0</v>
      </c>
      <c r="AO48" s="58">
        <f t="shared" si="72"/>
        <v>0</v>
      </c>
      <c r="AP48" s="612">
        <f t="shared" si="72"/>
        <v>0</v>
      </c>
      <c r="AQ48" s="57">
        <f t="shared" si="71"/>
        <v>0</v>
      </c>
      <c r="AR48" s="58">
        <f t="shared" si="71"/>
        <v>0</v>
      </c>
      <c r="AS48" s="58">
        <f t="shared" si="71"/>
        <v>0</v>
      </c>
      <c r="AT48" s="58">
        <f t="shared" si="71"/>
        <v>0</v>
      </c>
      <c r="AU48" s="58">
        <f t="shared" si="71"/>
        <v>0</v>
      </c>
      <c r="AV48" s="58">
        <f t="shared" si="71"/>
        <v>0</v>
      </c>
      <c r="AW48" s="58">
        <f t="shared" si="71"/>
        <v>0</v>
      </c>
      <c r="AX48" s="58">
        <f t="shared" si="71"/>
        <v>0</v>
      </c>
      <c r="AY48" s="58">
        <f t="shared" si="71"/>
        <v>0</v>
      </c>
      <c r="AZ48" s="612">
        <f t="shared" si="71"/>
        <v>0</v>
      </c>
      <c r="BA48" s="57">
        <f t="shared" ref="BA48:BJ48" si="73">COUNTIF(BA12:BA36,"=N/A")</f>
        <v>0</v>
      </c>
      <c r="BB48" s="58">
        <f t="shared" si="73"/>
        <v>0</v>
      </c>
      <c r="BC48" s="58">
        <f t="shared" si="73"/>
        <v>0</v>
      </c>
      <c r="BD48" s="58">
        <f t="shared" si="73"/>
        <v>0</v>
      </c>
      <c r="BE48" s="58">
        <f t="shared" si="73"/>
        <v>0</v>
      </c>
      <c r="BF48" s="58">
        <f t="shared" si="73"/>
        <v>0</v>
      </c>
      <c r="BG48" s="58">
        <f t="shared" si="73"/>
        <v>0</v>
      </c>
      <c r="BH48" s="58">
        <f t="shared" si="73"/>
        <v>0</v>
      </c>
      <c r="BI48" s="58">
        <f t="shared" si="73"/>
        <v>0</v>
      </c>
      <c r="BJ48" s="612">
        <f t="shared" si="73"/>
        <v>0</v>
      </c>
      <c r="BK48" s="57">
        <f t="shared" si="71"/>
        <v>0</v>
      </c>
      <c r="BL48" s="58">
        <f t="shared" si="71"/>
        <v>0</v>
      </c>
      <c r="BM48" s="58">
        <f t="shared" si="71"/>
        <v>0</v>
      </c>
      <c r="BN48" s="58">
        <f t="shared" si="71"/>
        <v>0</v>
      </c>
      <c r="BO48" s="58">
        <f t="shared" si="71"/>
        <v>0</v>
      </c>
      <c r="BP48" s="58">
        <f t="shared" si="71"/>
        <v>0</v>
      </c>
      <c r="BQ48" s="58">
        <f t="shared" si="71"/>
        <v>0</v>
      </c>
      <c r="BR48" s="58">
        <f t="shared" si="71"/>
        <v>0</v>
      </c>
      <c r="BS48" s="58">
        <f t="shared" si="71"/>
        <v>0</v>
      </c>
      <c r="BT48" s="612">
        <f t="shared" si="71"/>
        <v>0</v>
      </c>
      <c r="BU48" s="57">
        <f t="shared" ref="BU48:CD48" si="74">COUNTIF(BU12:BU36,"=N/A")</f>
        <v>0</v>
      </c>
      <c r="BV48" s="58">
        <f t="shared" si="74"/>
        <v>0</v>
      </c>
      <c r="BW48" s="58">
        <f t="shared" si="74"/>
        <v>0</v>
      </c>
      <c r="BX48" s="58">
        <f t="shared" si="74"/>
        <v>0</v>
      </c>
      <c r="BY48" s="58">
        <f t="shared" si="74"/>
        <v>0</v>
      </c>
      <c r="BZ48" s="58">
        <f t="shared" si="74"/>
        <v>0</v>
      </c>
      <c r="CA48" s="58">
        <f t="shared" si="74"/>
        <v>0</v>
      </c>
      <c r="CB48" s="58">
        <f t="shared" si="74"/>
        <v>0</v>
      </c>
      <c r="CC48" s="58">
        <f t="shared" si="74"/>
        <v>0</v>
      </c>
      <c r="CD48" s="612">
        <f t="shared" si="74"/>
        <v>0</v>
      </c>
      <c r="CE48" s="57">
        <f t="shared" si="71"/>
        <v>0</v>
      </c>
      <c r="CF48" s="58">
        <f t="shared" si="71"/>
        <v>0</v>
      </c>
      <c r="CG48" s="58">
        <f t="shared" si="71"/>
        <v>0</v>
      </c>
      <c r="CH48" s="58">
        <f t="shared" si="71"/>
        <v>0</v>
      </c>
      <c r="CI48" s="58">
        <f t="shared" si="71"/>
        <v>0</v>
      </c>
      <c r="CJ48" s="58">
        <f t="shared" si="71"/>
        <v>0</v>
      </c>
      <c r="CK48" s="58">
        <f t="shared" si="71"/>
        <v>0</v>
      </c>
      <c r="CL48" s="58">
        <f t="shared" si="71"/>
        <v>0</v>
      </c>
      <c r="CM48" s="58">
        <f t="shared" si="71"/>
        <v>0</v>
      </c>
      <c r="CN48" s="612">
        <f t="shared" si="71"/>
        <v>0</v>
      </c>
      <c r="CO48" s="57">
        <f t="shared" ref="CO48:CX48" si="75">COUNTIF(CO12:CO36,"=N/A")</f>
        <v>0</v>
      </c>
      <c r="CP48" s="58">
        <f t="shared" si="75"/>
        <v>0</v>
      </c>
      <c r="CQ48" s="58">
        <f t="shared" si="75"/>
        <v>0</v>
      </c>
      <c r="CR48" s="58">
        <f t="shared" si="75"/>
        <v>0</v>
      </c>
      <c r="CS48" s="58">
        <f t="shared" si="75"/>
        <v>0</v>
      </c>
      <c r="CT48" s="58">
        <f t="shared" si="75"/>
        <v>0</v>
      </c>
      <c r="CU48" s="58">
        <f t="shared" si="75"/>
        <v>0</v>
      </c>
      <c r="CV48" s="58">
        <f t="shared" si="75"/>
        <v>0</v>
      </c>
      <c r="CW48" s="58">
        <f t="shared" si="75"/>
        <v>0</v>
      </c>
      <c r="CX48" s="612">
        <f t="shared" si="75"/>
        <v>0</v>
      </c>
      <c r="CY48" s="63"/>
      <c r="CZ48" s="63"/>
      <c r="DA48" s="63"/>
      <c r="DB48" s="63"/>
      <c r="DC48" s="63"/>
    </row>
    <row r="49" spans="1:107" s="10" customFormat="1" ht="13.9" customHeight="1" thickBot="1">
      <c r="A49" s="813"/>
      <c r="B49" s="813"/>
      <c r="C49" s="813"/>
      <c r="D49" s="813"/>
      <c r="E49" s="813"/>
      <c r="F49" s="813"/>
      <c r="G49" s="813"/>
      <c r="H49" s="813"/>
      <c r="I49" s="813"/>
      <c r="J49" s="813"/>
      <c r="K49" s="813"/>
      <c r="L49" s="813"/>
      <c r="M49" s="674"/>
      <c r="N49" s="674"/>
      <c r="O49" s="674"/>
      <c r="P49" s="674"/>
      <c r="Q49" s="674"/>
      <c r="R49" s="674"/>
      <c r="S49" s="674"/>
      <c r="T49" s="674"/>
      <c r="U49" s="674"/>
      <c r="V49" s="674"/>
      <c r="W49" s="674"/>
      <c r="X49" s="674"/>
      <c r="Y49" s="674"/>
      <c r="Z49" s="674"/>
      <c r="AA49" s="674"/>
      <c r="AB49" s="674"/>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4"/>
      <c r="BB49" s="674"/>
      <c r="BC49" s="674"/>
      <c r="BD49" s="674"/>
      <c r="BE49" s="674"/>
      <c r="BF49" s="674"/>
      <c r="BG49" s="674"/>
      <c r="BH49" s="674"/>
      <c r="BI49" s="674"/>
      <c r="BJ49" s="674"/>
      <c r="BK49" s="674"/>
      <c r="BL49" s="674"/>
      <c r="BM49" s="674"/>
      <c r="BN49" s="674"/>
      <c r="BO49" s="674"/>
      <c r="BP49" s="674"/>
      <c r="BQ49" s="674"/>
      <c r="BR49" s="674"/>
      <c r="BS49" s="674"/>
      <c r="BT49" s="674"/>
      <c r="BU49" s="674"/>
      <c r="BV49" s="674"/>
      <c r="BW49" s="674"/>
      <c r="BX49" s="674"/>
      <c r="BY49" s="674"/>
      <c r="BZ49" s="674"/>
      <c r="CA49" s="674"/>
      <c r="CB49" s="674"/>
      <c r="CC49" s="674"/>
      <c r="CD49" s="674"/>
      <c r="CE49" s="674"/>
      <c r="CF49" s="674"/>
      <c r="CG49" s="674"/>
      <c r="CH49" s="674"/>
      <c r="CI49" s="674"/>
      <c r="CJ49" s="674"/>
      <c r="CK49" s="674"/>
      <c r="CL49" s="674"/>
      <c r="CM49" s="674"/>
      <c r="CN49" s="674"/>
      <c r="CO49" s="674"/>
      <c r="CP49" s="674"/>
      <c r="CQ49" s="674"/>
      <c r="CR49" s="674"/>
      <c r="CS49" s="674"/>
      <c r="CT49" s="674"/>
      <c r="CU49" s="674"/>
      <c r="CV49" s="674"/>
      <c r="CW49" s="674"/>
      <c r="CX49" s="674"/>
      <c r="CY49" s="63"/>
      <c r="CZ49" s="63"/>
      <c r="DA49" s="63"/>
      <c r="DB49" s="63"/>
      <c r="DC49" s="63"/>
    </row>
    <row r="50" spans="1:107" ht="18">
      <c r="C50" s="838" t="s">
        <v>682</v>
      </c>
      <c r="D50" s="839"/>
      <c r="E50" s="839"/>
      <c r="F50" s="839"/>
      <c r="G50" s="839"/>
      <c r="H50" s="839"/>
      <c r="I50" s="839"/>
      <c r="J50" s="839"/>
      <c r="K50" s="839"/>
      <c r="L50" s="840"/>
      <c r="M50" s="838" t="s">
        <v>682</v>
      </c>
      <c r="N50" s="839"/>
      <c r="O50" s="839"/>
      <c r="P50" s="839"/>
      <c r="Q50" s="839"/>
      <c r="R50" s="839"/>
      <c r="S50" s="839"/>
      <c r="T50" s="839"/>
      <c r="U50" s="839"/>
      <c r="V50" s="840"/>
      <c r="W50" s="838" t="s">
        <v>682</v>
      </c>
      <c r="X50" s="839"/>
      <c r="Y50" s="839"/>
      <c r="Z50" s="839"/>
      <c r="AA50" s="839"/>
      <c r="AB50" s="839"/>
      <c r="AC50" s="839"/>
      <c r="AD50" s="839"/>
      <c r="AE50" s="839"/>
      <c r="AF50" s="840"/>
      <c r="AG50" s="838" t="s">
        <v>682</v>
      </c>
      <c r="AH50" s="839"/>
      <c r="AI50" s="839"/>
      <c r="AJ50" s="839"/>
      <c r="AK50" s="839"/>
      <c r="AL50" s="839"/>
      <c r="AM50" s="839"/>
      <c r="AN50" s="839"/>
      <c r="AO50" s="839"/>
      <c r="AP50" s="840"/>
      <c r="AQ50" s="838" t="s">
        <v>682</v>
      </c>
      <c r="AR50" s="839"/>
      <c r="AS50" s="839"/>
      <c r="AT50" s="839"/>
      <c r="AU50" s="839"/>
      <c r="AV50" s="839"/>
      <c r="AW50" s="839"/>
      <c r="AX50" s="839"/>
      <c r="AY50" s="839"/>
      <c r="AZ50" s="840"/>
      <c r="BA50" s="838" t="s">
        <v>682</v>
      </c>
      <c r="BB50" s="839"/>
      <c r="BC50" s="839"/>
      <c r="BD50" s="839"/>
      <c r="BE50" s="839"/>
      <c r="BF50" s="839"/>
      <c r="BG50" s="839"/>
      <c r="BH50" s="839"/>
      <c r="BI50" s="839"/>
      <c r="BJ50" s="840"/>
      <c r="BK50" s="838" t="s">
        <v>682</v>
      </c>
      <c r="BL50" s="839"/>
      <c r="BM50" s="839"/>
      <c r="BN50" s="839"/>
      <c r="BO50" s="839"/>
      <c r="BP50" s="839"/>
      <c r="BQ50" s="839"/>
      <c r="BR50" s="839"/>
      <c r="BS50" s="839"/>
      <c r="BT50" s="840"/>
      <c r="BU50" s="838" t="s">
        <v>682</v>
      </c>
      <c r="BV50" s="839"/>
      <c r="BW50" s="839"/>
      <c r="BX50" s="839"/>
      <c r="BY50" s="839"/>
      <c r="BZ50" s="839"/>
      <c r="CA50" s="839"/>
      <c r="CB50" s="839"/>
      <c r="CC50" s="839"/>
      <c r="CD50" s="840"/>
      <c r="CE50" s="838" t="s">
        <v>682</v>
      </c>
      <c r="CF50" s="839"/>
      <c r="CG50" s="839"/>
      <c r="CH50" s="839"/>
      <c r="CI50" s="839"/>
      <c r="CJ50" s="839"/>
      <c r="CK50" s="839"/>
      <c r="CL50" s="839"/>
      <c r="CM50" s="839"/>
      <c r="CN50" s="840"/>
      <c r="CO50" s="838" t="s">
        <v>682</v>
      </c>
      <c r="CP50" s="839"/>
      <c r="CQ50" s="839"/>
      <c r="CR50" s="839"/>
      <c r="CS50" s="839"/>
      <c r="CT50" s="839"/>
      <c r="CU50" s="839"/>
      <c r="CV50" s="839"/>
      <c r="CW50" s="839"/>
      <c r="CX50" s="840"/>
    </row>
    <row r="51" spans="1:107" ht="32.1" customHeight="1">
      <c r="C51" s="868"/>
      <c r="D51" s="869"/>
      <c r="E51" s="869"/>
      <c r="F51" s="869"/>
      <c r="G51" s="869"/>
      <c r="H51" s="869"/>
      <c r="I51" s="869"/>
      <c r="J51" s="869"/>
      <c r="K51" s="869"/>
      <c r="L51" s="870"/>
      <c r="M51" s="868"/>
      <c r="N51" s="869"/>
      <c r="O51" s="869"/>
      <c r="P51" s="869"/>
      <c r="Q51" s="869"/>
      <c r="R51" s="869"/>
      <c r="S51" s="869"/>
      <c r="T51" s="869"/>
      <c r="U51" s="869"/>
      <c r="V51" s="870"/>
      <c r="W51" s="868"/>
      <c r="X51" s="869"/>
      <c r="Y51" s="869"/>
      <c r="Z51" s="869"/>
      <c r="AA51" s="869"/>
      <c r="AB51" s="869"/>
      <c r="AC51" s="869"/>
      <c r="AD51" s="869"/>
      <c r="AE51" s="869"/>
      <c r="AF51" s="870"/>
      <c r="AG51" s="868"/>
      <c r="AH51" s="869"/>
      <c r="AI51" s="869"/>
      <c r="AJ51" s="869"/>
      <c r="AK51" s="869"/>
      <c r="AL51" s="869"/>
      <c r="AM51" s="869"/>
      <c r="AN51" s="869"/>
      <c r="AO51" s="869"/>
      <c r="AP51" s="870"/>
      <c r="AQ51" s="868"/>
      <c r="AR51" s="869"/>
      <c r="AS51" s="869"/>
      <c r="AT51" s="869"/>
      <c r="AU51" s="869"/>
      <c r="AV51" s="869"/>
      <c r="AW51" s="869"/>
      <c r="AX51" s="869"/>
      <c r="AY51" s="869"/>
      <c r="AZ51" s="870"/>
      <c r="BA51" s="868"/>
      <c r="BB51" s="869"/>
      <c r="BC51" s="869"/>
      <c r="BD51" s="869"/>
      <c r="BE51" s="869"/>
      <c r="BF51" s="869"/>
      <c r="BG51" s="869"/>
      <c r="BH51" s="869"/>
      <c r="BI51" s="869"/>
      <c r="BJ51" s="870"/>
      <c r="BK51" s="868"/>
      <c r="BL51" s="869"/>
      <c r="BM51" s="869"/>
      <c r="BN51" s="869"/>
      <c r="BO51" s="869"/>
      <c r="BP51" s="869"/>
      <c r="BQ51" s="869"/>
      <c r="BR51" s="869"/>
      <c r="BS51" s="869"/>
      <c r="BT51" s="870"/>
      <c r="BU51" s="868"/>
      <c r="BV51" s="869"/>
      <c r="BW51" s="869"/>
      <c r="BX51" s="869"/>
      <c r="BY51" s="869"/>
      <c r="BZ51" s="869"/>
      <c r="CA51" s="869"/>
      <c r="CB51" s="869"/>
      <c r="CC51" s="869"/>
      <c r="CD51" s="870"/>
      <c r="CE51" s="868"/>
      <c r="CF51" s="869"/>
      <c r="CG51" s="869"/>
      <c r="CH51" s="869"/>
      <c r="CI51" s="869"/>
      <c r="CJ51" s="869"/>
      <c r="CK51" s="869"/>
      <c r="CL51" s="869"/>
      <c r="CM51" s="869"/>
      <c r="CN51" s="870"/>
      <c r="CO51" s="868"/>
      <c r="CP51" s="869"/>
      <c r="CQ51" s="869"/>
      <c r="CR51" s="869"/>
      <c r="CS51" s="869"/>
      <c r="CT51" s="869"/>
      <c r="CU51" s="869"/>
      <c r="CV51" s="869"/>
      <c r="CW51" s="869"/>
      <c r="CX51" s="870"/>
    </row>
    <row r="52" spans="1:107" ht="32.1" customHeight="1">
      <c r="C52" s="832"/>
      <c r="D52" s="833"/>
      <c r="E52" s="833"/>
      <c r="F52" s="833"/>
      <c r="G52" s="833"/>
      <c r="H52" s="833"/>
      <c r="I52" s="833"/>
      <c r="J52" s="833"/>
      <c r="K52" s="833"/>
      <c r="L52" s="834"/>
      <c r="M52" s="832"/>
      <c r="N52" s="833"/>
      <c r="O52" s="833"/>
      <c r="P52" s="833"/>
      <c r="Q52" s="833"/>
      <c r="R52" s="833"/>
      <c r="S52" s="833"/>
      <c r="T52" s="833"/>
      <c r="U52" s="833"/>
      <c r="V52" s="834"/>
      <c r="W52" s="832"/>
      <c r="X52" s="833"/>
      <c r="Y52" s="833"/>
      <c r="Z52" s="833"/>
      <c r="AA52" s="833"/>
      <c r="AB52" s="833"/>
      <c r="AC52" s="833"/>
      <c r="AD52" s="833"/>
      <c r="AE52" s="833"/>
      <c r="AF52" s="834"/>
      <c r="AG52" s="832"/>
      <c r="AH52" s="833"/>
      <c r="AI52" s="833"/>
      <c r="AJ52" s="833"/>
      <c r="AK52" s="833"/>
      <c r="AL52" s="833"/>
      <c r="AM52" s="833"/>
      <c r="AN52" s="833"/>
      <c r="AO52" s="833"/>
      <c r="AP52" s="834"/>
      <c r="AQ52" s="832"/>
      <c r="AR52" s="833"/>
      <c r="AS52" s="833"/>
      <c r="AT52" s="833"/>
      <c r="AU52" s="833"/>
      <c r="AV52" s="833"/>
      <c r="AW52" s="833"/>
      <c r="AX52" s="833"/>
      <c r="AY52" s="833"/>
      <c r="AZ52" s="834"/>
      <c r="BA52" s="832"/>
      <c r="BB52" s="833"/>
      <c r="BC52" s="833"/>
      <c r="BD52" s="833"/>
      <c r="BE52" s="833"/>
      <c r="BF52" s="833"/>
      <c r="BG52" s="833"/>
      <c r="BH52" s="833"/>
      <c r="BI52" s="833"/>
      <c r="BJ52" s="834"/>
      <c r="BK52" s="832"/>
      <c r="BL52" s="833"/>
      <c r="BM52" s="833"/>
      <c r="BN52" s="833"/>
      <c r="BO52" s="833"/>
      <c r="BP52" s="833"/>
      <c r="BQ52" s="833"/>
      <c r="BR52" s="833"/>
      <c r="BS52" s="833"/>
      <c r="BT52" s="834"/>
      <c r="BU52" s="832"/>
      <c r="BV52" s="833"/>
      <c r="BW52" s="833"/>
      <c r="BX52" s="833"/>
      <c r="BY52" s="833"/>
      <c r="BZ52" s="833"/>
      <c r="CA52" s="833"/>
      <c r="CB52" s="833"/>
      <c r="CC52" s="833"/>
      <c r="CD52" s="834"/>
      <c r="CE52" s="832"/>
      <c r="CF52" s="833"/>
      <c r="CG52" s="833"/>
      <c r="CH52" s="833"/>
      <c r="CI52" s="833"/>
      <c r="CJ52" s="833"/>
      <c r="CK52" s="833"/>
      <c r="CL52" s="833"/>
      <c r="CM52" s="833"/>
      <c r="CN52" s="834"/>
      <c r="CO52" s="832"/>
      <c r="CP52" s="833"/>
      <c r="CQ52" s="833"/>
      <c r="CR52" s="833"/>
      <c r="CS52" s="833"/>
      <c r="CT52" s="833"/>
      <c r="CU52" s="833"/>
      <c r="CV52" s="833"/>
      <c r="CW52" s="833"/>
      <c r="CX52" s="834"/>
    </row>
    <row r="53" spans="1:107" ht="32.1" customHeight="1">
      <c r="C53" s="832"/>
      <c r="D53" s="833"/>
      <c r="E53" s="833"/>
      <c r="F53" s="833"/>
      <c r="G53" s="833"/>
      <c r="H53" s="833"/>
      <c r="I53" s="833"/>
      <c r="J53" s="833"/>
      <c r="K53" s="833"/>
      <c r="L53" s="834"/>
      <c r="M53" s="832"/>
      <c r="N53" s="833"/>
      <c r="O53" s="833"/>
      <c r="P53" s="833"/>
      <c r="Q53" s="833"/>
      <c r="R53" s="833"/>
      <c r="S53" s="833"/>
      <c r="T53" s="833"/>
      <c r="U53" s="833"/>
      <c r="V53" s="834"/>
      <c r="W53" s="832"/>
      <c r="X53" s="833"/>
      <c r="Y53" s="833"/>
      <c r="Z53" s="833"/>
      <c r="AA53" s="833"/>
      <c r="AB53" s="833"/>
      <c r="AC53" s="833"/>
      <c r="AD53" s="833"/>
      <c r="AE53" s="833"/>
      <c r="AF53" s="834"/>
      <c r="AG53" s="832"/>
      <c r="AH53" s="833"/>
      <c r="AI53" s="833"/>
      <c r="AJ53" s="833"/>
      <c r="AK53" s="833"/>
      <c r="AL53" s="833"/>
      <c r="AM53" s="833"/>
      <c r="AN53" s="833"/>
      <c r="AO53" s="833"/>
      <c r="AP53" s="834"/>
      <c r="AQ53" s="832"/>
      <c r="AR53" s="833"/>
      <c r="AS53" s="833"/>
      <c r="AT53" s="833"/>
      <c r="AU53" s="833"/>
      <c r="AV53" s="833"/>
      <c r="AW53" s="833"/>
      <c r="AX53" s="833"/>
      <c r="AY53" s="833"/>
      <c r="AZ53" s="834"/>
      <c r="BA53" s="832"/>
      <c r="BB53" s="833"/>
      <c r="BC53" s="833"/>
      <c r="BD53" s="833"/>
      <c r="BE53" s="833"/>
      <c r="BF53" s="833"/>
      <c r="BG53" s="833"/>
      <c r="BH53" s="833"/>
      <c r="BI53" s="833"/>
      <c r="BJ53" s="834"/>
      <c r="BK53" s="832"/>
      <c r="BL53" s="833"/>
      <c r="BM53" s="833"/>
      <c r="BN53" s="833"/>
      <c r="BO53" s="833"/>
      <c r="BP53" s="833"/>
      <c r="BQ53" s="833"/>
      <c r="BR53" s="833"/>
      <c r="BS53" s="833"/>
      <c r="BT53" s="834"/>
      <c r="BU53" s="832"/>
      <c r="BV53" s="833"/>
      <c r="BW53" s="833"/>
      <c r="BX53" s="833"/>
      <c r="BY53" s="833"/>
      <c r="BZ53" s="833"/>
      <c r="CA53" s="833"/>
      <c r="CB53" s="833"/>
      <c r="CC53" s="833"/>
      <c r="CD53" s="834"/>
      <c r="CE53" s="832"/>
      <c r="CF53" s="833"/>
      <c r="CG53" s="833"/>
      <c r="CH53" s="833"/>
      <c r="CI53" s="833"/>
      <c r="CJ53" s="833"/>
      <c r="CK53" s="833"/>
      <c r="CL53" s="833"/>
      <c r="CM53" s="833"/>
      <c r="CN53" s="834"/>
      <c r="CO53" s="832"/>
      <c r="CP53" s="833"/>
      <c r="CQ53" s="833"/>
      <c r="CR53" s="833"/>
      <c r="CS53" s="833"/>
      <c r="CT53" s="833"/>
      <c r="CU53" s="833"/>
      <c r="CV53" s="833"/>
      <c r="CW53" s="833"/>
      <c r="CX53" s="834"/>
    </row>
    <row r="54" spans="1:107" ht="32.1" customHeight="1">
      <c r="C54" s="832"/>
      <c r="D54" s="833"/>
      <c r="E54" s="833"/>
      <c r="F54" s="833"/>
      <c r="G54" s="833"/>
      <c r="H54" s="833"/>
      <c r="I54" s="833"/>
      <c r="J54" s="833"/>
      <c r="K54" s="833"/>
      <c r="L54" s="834"/>
      <c r="M54" s="832"/>
      <c r="N54" s="833"/>
      <c r="O54" s="833"/>
      <c r="P54" s="833"/>
      <c r="Q54" s="833"/>
      <c r="R54" s="833"/>
      <c r="S54" s="833"/>
      <c r="T54" s="833"/>
      <c r="U54" s="833"/>
      <c r="V54" s="834"/>
      <c r="W54" s="832"/>
      <c r="X54" s="833"/>
      <c r="Y54" s="833"/>
      <c r="Z54" s="833"/>
      <c r="AA54" s="833"/>
      <c r="AB54" s="833"/>
      <c r="AC54" s="833"/>
      <c r="AD54" s="833"/>
      <c r="AE54" s="833"/>
      <c r="AF54" s="834"/>
      <c r="AG54" s="832"/>
      <c r="AH54" s="833"/>
      <c r="AI54" s="833"/>
      <c r="AJ54" s="833"/>
      <c r="AK54" s="833"/>
      <c r="AL54" s="833"/>
      <c r="AM54" s="833"/>
      <c r="AN54" s="833"/>
      <c r="AO54" s="833"/>
      <c r="AP54" s="834"/>
      <c r="AQ54" s="832"/>
      <c r="AR54" s="833"/>
      <c r="AS54" s="833"/>
      <c r="AT54" s="833"/>
      <c r="AU54" s="833"/>
      <c r="AV54" s="833"/>
      <c r="AW54" s="833"/>
      <c r="AX54" s="833"/>
      <c r="AY54" s="833"/>
      <c r="AZ54" s="834"/>
      <c r="BA54" s="832"/>
      <c r="BB54" s="833"/>
      <c r="BC54" s="833"/>
      <c r="BD54" s="833"/>
      <c r="BE54" s="833"/>
      <c r="BF54" s="833"/>
      <c r="BG54" s="833"/>
      <c r="BH54" s="833"/>
      <c r="BI54" s="833"/>
      <c r="BJ54" s="834"/>
      <c r="BK54" s="832"/>
      <c r="BL54" s="833"/>
      <c r="BM54" s="833"/>
      <c r="BN54" s="833"/>
      <c r="BO54" s="833"/>
      <c r="BP54" s="833"/>
      <c r="BQ54" s="833"/>
      <c r="BR54" s="833"/>
      <c r="BS54" s="833"/>
      <c r="BT54" s="834"/>
      <c r="BU54" s="832"/>
      <c r="BV54" s="833"/>
      <c r="BW54" s="833"/>
      <c r="BX54" s="833"/>
      <c r="BY54" s="833"/>
      <c r="BZ54" s="833"/>
      <c r="CA54" s="833"/>
      <c r="CB54" s="833"/>
      <c r="CC54" s="833"/>
      <c r="CD54" s="834"/>
      <c r="CE54" s="832"/>
      <c r="CF54" s="833"/>
      <c r="CG54" s="833"/>
      <c r="CH54" s="833"/>
      <c r="CI54" s="833"/>
      <c r="CJ54" s="833"/>
      <c r="CK54" s="833"/>
      <c r="CL54" s="833"/>
      <c r="CM54" s="833"/>
      <c r="CN54" s="834"/>
      <c r="CO54" s="832"/>
      <c r="CP54" s="833"/>
      <c r="CQ54" s="833"/>
      <c r="CR54" s="833"/>
      <c r="CS54" s="833"/>
      <c r="CT54" s="833"/>
      <c r="CU54" s="833"/>
      <c r="CV54" s="833"/>
      <c r="CW54" s="833"/>
      <c r="CX54" s="834"/>
    </row>
    <row r="55" spans="1:107" ht="32.1" customHeight="1">
      <c r="C55" s="832"/>
      <c r="D55" s="833"/>
      <c r="E55" s="833"/>
      <c r="F55" s="833"/>
      <c r="G55" s="833"/>
      <c r="H55" s="833"/>
      <c r="I55" s="833"/>
      <c r="J55" s="833"/>
      <c r="K55" s="833"/>
      <c r="L55" s="834"/>
      <c r="M55" s="832"/>
      <c r="N55" s="833"/>
      <c r="O55" s="833"/>
      <c r="P55" s="833"/>
      <c r="Q55" s="833"/>
      <c r="R55" s="833"/>
      <c r="S55" s="833"/>
      <c r="T55" s="833"/>
      <c r="U55" s="833"/>
      <c r="V55" s="834"/>
      <c r="W55" s="832"/>
      <c r="X55" s="833"/>
      <c r="Y55" s="833"/>
      <c r="Z55" s="833"/>
      <c r="AA55" s="833"/>
      <c r="AB55" s="833"/>
      <c r="AC55" s="833"/>
      <c r="AD55" s="833"/>
      <c r="AE55" s="833"/>
      <c r="AF55" s="834"/>
      <c r="AG55" s="832"/>
      <c r="AH55" s="833"/>
      <c r="AI55" s="833"/>
      <c r="AJ55" s="833"/>
      <c r="AK55" s="833"/>
      <c r="AL55" s="833"/>
      <c r="AM55" s="833"/>
      <c r="AN55" s="833"/>
      <c r="AO55" s="833"/>
      <c r="AP55" s="834"/>
      <c r="AQ55" s="832"/>
      <c r="AR55" s="833"/>
      <c r="AS55" s="833"/>
      <c r="AT55" s="833"/>
      <c r="AU55" s="833"/>
      <c r="AV55" s="833"/>
      <c r="AW55" s="833"/>
      <c r="AX55" s="833"/>
      <c r="AY55" s="833"/>
      <c r="AZ55" s="834"/>
      <c r="BA55" s="832"/>
      <c r="BB55" s="833"/>
      <c r="BC55" s="833"/>
      <c r="BD55" s="833"/>
      <c r="BE55" s="833"/>
      <c r="BF55" s="833"/>
      <c r="BG55" s="833"/>
      <c r="BH55" s="833"/>
      <c r="BI55" s="833"/>
      <c r="BJ55" s="834"/>
      <c r="BK55" s="832"/>
      <c r="BL55" s="833"/>
      <c r="BM55" s="833"/>
      <c r="BN55" s="833"/>
      <c r="BO55" s="833"/>
      <c r="BP55" s="833"/>
      <c r="BQ55" s="833"/>
      <c r="BR55" s="833"/>
      <c r="BS55" s="833"/>
      <c r="BT55" s="834"/>
      <c r="BU55" s="832"/>
      <c r="BV55" s="833"/>
      <c r="BW55" s="833"/>
      <c r="BX55" s="833"/>
      <c r="BY55" s="833"/>
      <c r="BZ55" s="833"/>
      <c r="CA55" s="833"/>
      <c r="CB55" s="833"/>
      <c r="CC55" s="833"/>
      <c r="CD55" s="834"/>
      <c r="CE55" s="832"/>
      <c r="CF55" s="833"/>
      <c r="CG55" s="833"/>
      <c r="CH55" s="833"/>
      <c r="CI55" s="833"/>
      <c r="CJ55" s="833"/>
      <c r="CK55" s="833"/>
      <c r="CL55" s="833"/>
      <c r="CM55" s="833"/>
      <c r="CN55" s="834"/>
      <c r="CO55" s="832"/>
      <c r="CP55" s="833"/>
      <c r="CQ55" s="833"/>
      <c r="CR55" s="833"/>
      <c r="CS55" s="833"/>
      <c r="CT55" s="833"/>
      <c r="CU55" s="833"/>
      <c r="CV55" s="833"/>
      <c r="CW55" s="833"/>
      <c r="CX55" s="834"/>
    </row>
    <row r="56" spans="1:107" ht="32.1" customHeight="1">
      <c r="C56" s="832"/>
      <c r="D56" s="833"/>
      <c r="E56" s="833"/>
      <c r="F56" s="833"/>
      <c r="G56" s="833"/>
      <c r="H56" s="833"/>
      <c r="I56" s="833"/>
      <c r="J56" s="833"/>
      <c r="K56" s="833"/>
      <c r="L56" s="834"/>
      <c r="M56" s="832"/>
      <c r="N56" s="833"/>
      <c r="O56" s="833"/>
      <c r="P56" s="833"/>
      <c r="Q56" s="833"/>
      <c r="R56" s="833"/>
      <c r="S56" s="833"/>
      <c r="T56" s="833"/>
      <c r="U56" s="833"/>
      <c r="V56" s="834"/>
      <c r="W56" s="832"/>
      <c r="X56" s="833"/>
      <c r="Y56" s="833"/>
      <c r="Z56" s="833"/>
      <c r="AA56" s="833"/>
      <c r="AB56" s="833"/>
      <c r="AC56" s="833"/>
      <c r="AD56" s="833"/>
      <c r="AE56" s="833"/>
      <c r="AF56" s="834"/>
      <c r="AG56" s="832"/>
      <c r="AH56" s="833"/>
      <c r="AI56" s="833"/>
      <c r="AJ56" s="833"/>
      <c r="AK56" s="833"/>
      <c r="AL56" s="833"/>
      <c r="AM56" s="833"/>
      <c r="AN56" s="833"/>
      <c r="AO56" s="833"/>
      <c r="AP56" s="834"/>
      <c r="AQ56" s="832"/>
      <c r="AR56" s="833"/>
      <c r="AS56" s="833"/>
      <c r="AT56" s="833"/>
      <c r="AU56" s="833"/>
      <c r="AV56" s="833"/>
      <c r="AW56" s="833"/>
      <c r="AX56" s="833"/>
      <c r="AY56" s="833"/>
      <c r="AZ56" s="834"/>
      <c r="BA56" s="832"/>
      <c r="BB56" s="833"/>
      <c r="BC56" s="833"/>
      <c r="BD56" s="833"/>
      <c r="BE56" s="833"/>
      <c r="BF56" s="833"/>
      <c r="BG56" s="833"/>
      <c r="BH56" s="833"/>
      <c r="BI56" s="833"/>
      <c r="BJ56" s="834"/>
      <c r="BK56" s="832"/>
      <c r="BL56" s="833"/>
      <c r="BM56" s="833"/>
      <c r="BN56" s="833"/>
      <c r="BO56" s="833"/>
      <c r="BP56" s="833"/>
      <c r="BQ56" s="833"/>
      <c r="BR56" s="833"/>
      <c r="BS56" s="833"/>
      <c r="BT56" s="834"/>
      <c r="BU56" s="832"/>
      <c r="BV56" s="833"/>
      <c r="BW56" s="833"/>
      <c r="BX56" s="833"/>
      <c r="BY56" s="833"/>
      <c r="BZ56" s="833"/>
      <c r="CA56" s="833"/>
      <c r="CB56" s="833"/>
      <c r="CC56" s="833"/>
      <c r="CD56" s="834"/>
      <c r="CE56" s="832"/>
      <c r="CF56" s="833"/>
      <c r="CG56" s="833"/>
      <c r="CH56" s="833"/>
      <c r="CI56" s="833"/>
      <c r="CJ56" s="833"/>
      <c r="CK56" s="833"/>
      <c r="CL56" s="833"/>
      <c r="CM56" s="833"/>
      <c r="CN56" s="834"/>
      <c r="CO56" s="832"/>
      <c r="CP56" s="833"/>
      <c r="CQ56" s="833"/>
      <c r="CR56" s="833"/>
      <c r="CS56" s="833"/>
      <c r="CT56" s="833"/>
      <c r="CU56" s="833"/>
      <c r="CV56" s="833"/>
      <c r="CW56" s="833"/>
      <c r="CX56" s="834"/>
    </row>
    <row r="57" spans="1:107" ht="32.1" customHeight="1">
      <c r="C57" s="832"/>
      <c r="D57" s="833"/>
      <c r="E57" s="833"/>
      <c r="F57" s="833"/>
      <c r="G57" s="833"/>
      <c r="H57" s="833"/>
      <c r="I57" s="833"/>
      <c r="J57" s="833"/>
      <c r="K57" s="833"/>
      <c r="L57" s="834"/>
      <c r="M57" s="832"/>
      <c r="N57" s="833"/>
      <c r="O57" s="833"/>
      <c r="P57" s="833"/>
      <c r="Q57" s="833"/>
      <c r="R57" s="833"/>
      <c r="S57" s="833"/>
      <c r="T57" s="833"/>
      <c r="U57" s="833"/>
      <c r="V57" s="834"/>
      <c r="W57" s="832"/>
      <c r="X57" s="833"/>
      <c r="Y57" s="833"/>
      <c r="Z57" s="833"/>
      <c r="AA57" s="833"/>
      <c r="AB57" s="833"/>
      <c r="AC57" s="833"/>
      <c r="AD57" s="833"/>
      <c r="AE57" s="833"/>
      <c r="AF57" s="834"/>
      <c r="AG57" s="832"/>
      <c r="AH57" s="833"/>
      <c r="AI57" s="833"/>
      <c r="AJ57" s="833"/>
      <c r="AK57" s="833"/>
      <c r="AL57" s="833"/>
      <c r="AM57" s="833"/>
      <c r="AN57" s="833"/>
      <c r="AO57" s="833"/>
      <c r="AP57" s="834"/>
      <c r="AQ57" s="832"/>
      <c r="AR57" s="833"/>
      <c r="AS57" s="833"/>
      <c r="AT57" s="833"/>
      <c r="AU57" s="833"/>
      <c r="AV57" s="833"/>
      <c r="AW57" s="833"/>
      <c r="AX57" s="833"/>
      <c r="AY57" s="833"/>
      <c r="AZ57" s="834"/>
      <c r="BA57" s="832"/>
      <c r="BB57" s="833"/>
      <c r="BC57" s="833"/>
      <c r="BD57" s="833"/>
      <c r="BE57" s="833"/>
      <c r="BF57" s="833"/>
      <c r="BG57" s="833"/>
      <c r="BH57" s="833"/>
      <c r="BI57" s="833"/>
      <c r="BJ57" s="834"/>
      <c r="BK57" s="832"/>
      <c r="BL57" s="833"/>
      <c r="BM57" s="833"/>
      <c r="BN57" s="833"/>
      <c r="BO57" s="833"/>
      <c r="BP57" s="833"/>
      <c r="BQ57" s="833"/>
      <c r="BR57" s="833"/>
      <c r="BS57" s="833"/>
      <c r="BT57" s="834"/>
      <c r="BU57" s="832"/>
      <c r="BV57" s="833"/>
      <c r="BW57" s="833"/>
      <c r="BX57" s="833"/>
      <c r="BY57" s="833"/>
      <c r="BZ57" s="833"/>
      <c r="CA57" s="833"/>
      <c r="CB57" s="833"/>
      <c r="CC57" s="833"/>
      <c r="CD57" s="834"/>
      <c r="CE57" s="832"/>
      <c r="CF57" s="833"/>
      <c r="CG57" s="833"/>
      <c r="CH57" s="833"/>
      <c r="CI57" s="833"/>
      <c r="CJ57" s="833"/>
      <c r="CK57" s="833"/>
      <c r="CL57" s="833"/>
      <c r="CM57" s="833"/>
      <c r="CN57" s="834"/>
      <c r="CO57" s="832"/>
      <c r="CP57" s="833"/>
      <c r="CQ57" s="833"/>
      <c r="CR57" s="833"/>
      <c r="CS57" s="833"/>
      <c r="CT57" s="833"/>
      <c r="CU57" s="833"/>
      <c r="CV57" s="833"/>
      <c r="CW57" s="833"/>
      <c r="CX57" s="834"/>
    </row>
    <row r="58" spans="1:107" ht="32.1" customHeight="1">
      <c r="C58" s="832"/>
      <c r="D58" s="833"/>
      <c r="E58" s="833"/>
      <c r="F58" s="833"/>
      <c r="G58" s="833"/>
      <c r="H58" s="833"/>
      <c r="I58" s="833"/>
      <c r="J58" s="833"/>
      <c r="K58" s="833"/>
      <c r="L58" s="834"/>
      <c r="M58" s="832"/>
      <c r="N58" s="833"/>
      <c r="O58" s="833"/>
      <c r="P58" s="833"/>
      <c r="Q58" s="833"/>
      <c r="R58" s="833"/>
      <c r="S58" s="833"/>
      <c r="T58" s="833"/>
      <c r="U58" s="833"/>
      <c r="V58" s="834"/>
      <c r="W58" s="832"/>
      <c r="X58" s="833"/>
      <c r="Y58" s="833"/>
      <c r="Z58" s="833"/>
      <c r="AA58" s="833"/>
      <c r="AB58" s="833"/>
      <c r="AC58" s="833"/>
      <c r="AD58" s="833"/>
      <c r="AE58" s="833"/>
      <c r="AF58" s="834"/>
      <c r="AG58" s="832"/>
      <c r="AH58" s="833"/>
      <c r="AI58" s="833"/>
      <c r="AJ58" s="833"/>
      <c r="AK58" s="833"/>
      <c r="AL58" s="833"/>
      <c r="AM58" s="833"/>
      <c r="AN58" s="833"/>
      <c r="AO58" s="833"/>
      <c r="AP58" s="834"/>
      <c r="AQ58" s="832"/>
      <c r="AR58" s="833"/>
      <c r="AS58" s="833"/>
      <c r="AT58" s="833"/>
      <c r="AU58" s="833"/>
      <c r="AV58" s="833"/>
      <c r="AW58" s="833"/>
      <c r="AX58" s="833"/>
      <c r="AY58" s="833"/>
      <c r="AZ58" s="834"/>
      <c r="BA58" s="832"/>
      <c r="BB58" s="833"/>
      <c r="BC58" s="833"/>
      <c r="BD58" s="833"/>
      <c r="BE58" s="833"/>
      <c r="BF58" s="833"/>
      <c r="BG58" s="833"/>
      <c r="BH58" s="833"/>
      <c r="BI58" s="833"/>
      <c r="BJ58" s="834"/>
      <c r="BK58" s="832"/>
      <c r="BL58" s="833"/>
      <c r="BM58" s="833"/>
      <c r="BN58" s="833"/>
      <c r="BO58" s="833"/>
      <c r="BP58" s="833"/>
      <c r="BQ58" s="833"/>
      <c r="BR58" s="833"/>
      <c r="BS58" s="833"/>
      <c r="BT58" s="834"/>
      <c r="BU58" s="832"/>
      <c r="BV58" s="833"/>
      <c r="BW58" s="833"/>
      <c r="BX58" s="833"/>
      <c r="BY58" s="833"/>
      <c r="BZ58" s="833"/>
      <c r="CA58" s="833"/>
      <c r="CB58" s="833"/>
      <c r="CC58" s="833"/>
      <c r="CD58" s="834"/>
      <c r="CE58" s="832"/>
      <c r="CF58" s="833"/>
      <c r="CG58" s="833"/>
      <c r="CH58" s="833"/>
      <c r="CI58" s="833"/>
      <c r="CJ58" s="833"/>
      <c r="CK58" s="833"/>
      <c r="CL58" s="833"/>
      <c r="CM58" s="833"/>
      <c r="CN58" s="834"/>
      <c r="CO58" s="832"/>
      <c r="CP58" s="833"/>
      <c r="CQ58" s="833"/>
      <c r="CR58" s="833"/>
      <c r="CS58" s="833"/>
      <c r="CT58" s="833"/>
      <c r="CU58" s="833"/>
      <c r="CV58" s="833"/>
      <c r="CW58" s="833"/>
      <c r="CX58" s="834"/>
    </row>
    <row r="59" spans="1:107" ht="32.1" customHeight="1" thickBot="1">
      <c r="C59" s="835"/>
      <c r="D59" s="836"/>
      <c r="E59" s="836"/>
      <c r="F59" s="836"/>
      <c r="G59" s="836"/>
      <c r="H59" s="836"/>
      <c r="I59" s="836"/>
      <c r="J59" s="836"/>
      <c r="K59" s="836"/>
      <c r="L59" s="837"/>
      <c r="M59" s="835"/>
      <c r="N59" s="836"/>
      <c r="O59" s="836"/>
      <c r="P59" s="836"/>
      <c r="Q59" s="836"/>
      <c r="R59" s="836"/>
      <c r="S59" s="836"/>
      <c r="T59" s="836"/>
      <c r="U59" s="836"/>
      <c r="V59" s="837"/>
      <c r="W59" s="835"/>
      <c r="X59" s="836"/>
      <c r="Y59" s="836"/>
      <c r="Z59" s="836"/>
      <c r="AA59" s="836"/>
      <c r="AB59" s="836"/>
      <c r="AC59" s="836"/>
      <c r="AD59" s="836"/>
      <c r="AE59" s="836"/>
      <c r="AF59" s="837"/>
      <c r="AG59" s="835"/>
      <c r="AH59" s="836"/>
      <c r="AI59" s="836"/>
      <c r="AJ59" s="836"/>
      <c r="AK59" s="836"/>
      <c r="AL59" s="836"/>
      <c r="AM59" s="836"/>
      <c r="AN59" s="836"/>
      <c r="AO59" s="836"/>
      <c r="AP59" s="837"/>
      <c r="AQ59" s="835"/>
      <c r="AR59" s="836"/>
      <c r="AS59" s="836"/>
      <c r="AT59" s="836"/>
      <c r="AU59" s="836"/>
      <c r="AV59" s="836"/>
      <c r="AW59" s="836"/>
      <c r="AX59" s="836"/>
      <c r="AY59" s="836"/>
      <c r="AZ59" s="837"/>
      <c r="BA59" s="835"/>
      <c r="BB59" s="836"/>
      <c r="BC59" s="836"/>
      <c r="BD59" s="836"/>
      <c r="BE59" s="836"/>
      <c r="BF59" s="836"/>
      <c r="BG59" s="836"/>
      <c r="BH59" s="836"/>
      <c r="BI59" s="836"/>
      <c r="BJ59" s="837"/>
      <c r="BK59" s="835"/>
      <c r="BL59" s="836"/>
      <c r="BM59" s="836"/>
      <c r="BN59" s="836"/>
      <c r="BO59" s="836"/>
      <c r="BP59" s="836"/>
      <c r="BQ59" s="836"/>
      <c r="BR59" s="836"/>
      <c r="BS59" s="836"/>
      <c r="BT59" s="837"/>
      <c r="BU59" s="835"/>
      <c r="BV59" s="836"/>
      <c r="BW59" s="836"/>
      <c r="BX59" s="836"/>
      <c r="BY59" s="836"/>
      <c r="BZ59" s="836"/>
      <c r="CA59" s="836"/>
      <c r="CB59" s="836"/>
      <c r="CC59" s="836"/>
      <c r="CD59" s="837"/>
      <c r="CE59" s="835"/>
      <c r="CF59" s="836"/>
      <c r="CG59" s="836"/>
      <c r="CH59" s="836"/>
      <c r="CI59" s="836"/>
      <c r="CJ59" s="836"/>
      <c r="CK59" s="836"/>
      <c r="CL59" s="836"/>
      <c r="CM59" s="836"/>
      <c r="CN59" s="837"/>
      <c r="CO59" s="835"/>
      <c r="CP59" s="836"/>
      <c r="CQ59" s="836"/>
      <c r="CR59" s="836"/>
      <c r="CS59" s="836"/>
      <c r="CT59" s="836"/>
      <c r="CU59" s="836"/>
      <c r="CV59" s="836"/>
      <c r="CW59" s="836"/>
      <c r="CX59" s="837"/>
    </row>
  </sheetData>
  <sheetProtection sheet="1" objects="1" scenarios="1"/>
  <customSheetViews>
    <customSheetView guid="{801CCF84-17C4-4B0D-9367-AFC96EC2FF57}" showPageBreaks="1" printArea="1">
      <selection activeCell="C5" sqref="C5:L5"/>
      <rowBreaks count="1" manualBreakCount="1">
        <brk id="43" max="16383" man="1"/>
      </rowBreaks>
      <pageMargins left="0.2" right="0.2" top="0.3" bottom="0.25" header="0.25" footer="0"/>
      <printOptions horizontalCentered="1"/>
      <pageSetup paperSize="5" scale="75" orientation="landscape" r:id="rId1"/>
      <headerFooter alignWithMargins="0">
        <oddFooter>&amp;LJUVENILE JUSTICE SUBSTANCE ABUSE MENTAL HEALTH PARTNERSHIP (JJSAMHP) RECORD REVIEW&amp;R&amp;8&amp;K000000&amp;P</oddFooter>
      </headerFooter>
    </customSheetView>
  </customSheetViews>
  <mergeCells count="81">
    <mergeCell ref="CO50:CX50"/>
    <mergeCell ref="CO51:CX59"/>
    <mergeCell ref="BK50:BT50"/>
    <mergeCell ref="BK51:BT59"/>
    <mergeCell ref="BU50:CD50"/>
    <mergeCell ref="BU51:CD59"/>
    <mergeCell ref="CE50:CN50"/>
    <mergeCell ref="CE51:CN59"/>
    <mergeCell ref="AG50:AP50"/>
    <mergeCell ref="AG51:AP59"/>
    <mergeCell ref="AQ50:AZ50"/>
    <mergeCell ref="AQ51:AZ59"/>
    <mergeCell ref="BA50:BJ50"/>
    <mergeCell ref="BA51:BJ59"/>
    <mergeCell ref="C50:L50"/>
    <mergeCell ref="C51:L59"/>
    <mergeCell ref="M50:V50"/>
    <mergeCell ref="M51:V59"/>
    <mergeCell ref="W50:AF50"/>
    <mergeCell ref="W51:AF59"/>
    <mergeCell ref="A49:L49"/>
    <mergeCell ref="C2:L2"/>
    <mergeCell ref="C4:L4"/>
    <mergeCell ref="C5:L5"/>
    <mergeCell ref="C6:L6"/>
    <mergeCell ref="C7:L7"/>
    <mergeCell ref="C8:L8"/>
    <mergeCell ref="M2:V2"/>
    <mergeCell ref="M4:V4"/>
    <mergeCell ref="M5:V5"/>
    <mergeCell ref="M6:V6"/>
    <mergeCell ref="M7:V7"/>
    <mergeCell ref="M8:V8"/>
    <mergeCell ref="CE2:CN2"/>
    <mergeCell ref="CO2:CX2"/>
    <mergeCell ref="CE4:CN4"/>
    <mergeCell ref="CO4:CX4"/>
    <mergeCell ref="CE5:CN5"/>
    <mergeCell ref="CO5:CX5"/>
    <mergeCell ref="CE6:CN6"/>
    <mergeCell ref="CO6:CX6"/>
    <mergeCell ref="CE7:CN7"/>
    <mergeCell ref="CO7:CX7"/>
    <mergeCell ref="CE8:CN8"/>
    <mergeCell ref="CO8:CX8"/>
    <mergeCell ref="BK2:BT2"/>
    <mergeCell ref="BU2:CD2"/>
    <mergeCell ref="BK4:BT4"/>
    <mergeCell ref="BU4:CD4"/>
    <mergeCell ref="BK5:BT5"/>
    <mergeCell ref="BU5:CD5"/>
    <mergeCell ref="BK6:BT6"/>
    <mergeCell ref="BU6:CD6"/>
    <mergeCell ref="BK7:BT7"/>
    <mergeCell ref="BU7:CD7"/>
    <mergeCell ref="BK8:BT8"/>
    <mergeCell ref="BU8:CD8"/>
    <mergeCell ref="AQ2:AZ2"/>
    <mergeCell ref="BA2:BJ2"/>
    <mergeCell ref="AQ4:AZ4"/>
    <mergeCell ref="BA4:BJ4"/>
    <mergeCell ref="AQ5:AZ5"/>
    <mergeCell ref="BA5:BJ5"/>
    <mergeCell ref="AQ6:AZ6"/>
    <mergeCell ref="BA6:BJ6"/>
    <mergeCell ref="AQ7:AZ7"/>
    <mergeCell ref="BA7:BJ7"/>
    <mergeCell ref="AQ8:AZ8"/>
    <mergeCell ref="BA8:BJ8"/>
    <mergeCell ref="W2:AF2"/>
    <mergeCell ref="AG2:AP2"/>
    <mergeCell ref="W4:AF4"/>
    <mergeCell ref="AG4:AP4"/>
    <mergeCell ref="W5:AF5"/>
    <mergeCell ref="AG5:AP5"/>
    <mergeCell ref="W6:AF6"/>
    <mergeCell ref="AG6:AP6"/>
    <mergeCell ref="W7:AF7"/>
    <mergeCell ref="AG7:AP7"/>
    <mergeCell ref="W8:AF8"/>
    <mergeCell ref="AG8:AP8"/>
  </mergeCells>
  <conditionalFormatting sqref="B18">
    <cfRule type="cellIs" dxfId="2315" priority="609" operator="equal">
      <formula>"MET"</formula>
    </cfRule>
    <cfRule type="cellIs" dxfId="2314" priority="610" operator="equal">
      <formula>"NO"</formula>
    </cfRule>
  </conditionalFormatting>
  <conditionalFormatting sqref="B24">
    <cfRule type="cellIs" dxfId="2313" priority="607" operator="equal">
      <formula>"MET"</formula>
    </cfRule>
    <cfRule type="cellIs" dxfId="2312" priority="608" operator="equal">
      <formula>"NO"</formula>
    </cfRule>
  </conditionalFormatting>
  <conditionalFormatting sqref="B12:B17">
    <cfRule type="cellIs" dxfId="2311" priority="605" operator="equal">
      <formula>"MET"</formula>
    </cfRule>
    <cfRule type="cellIs" dxfId="2310" priority="606" operator="equal">
      <formula>"NO"</formula>
    </cfRule>
  </conditionalFormatting>
  <conditionalFormatting sqref="C24:L24">
    <cfRule type="expression" dxfId="2309" priority="604" stopIfTrue="1">
      <formula>AND(C$12&lt;&gt;"",C24="")</formula>
    </cfRule>
  </conditionalFormatting>
  <conditionalFormatting sqref="C18:L18 C24:L24">
    <cfRule type="cellIs" dxfId="2308" priority="602" stopIfTrue="1" operator="equal">
      <formula>"Not Met"</formula>
    </cfRule>
    <cfRule type="cellIs" dxfId="2307" priority="603" stopIfTrue="1" operator="equal">
      <formula>"N/A"</formula>
    </cfRule>
  </conditionalFormatting>
  <conditionalFormatting sqref="C18:L18">
    <cfRule type="expression" dxfId="2306" priority="601" stopIfTrue="1">
      <formula>AND(C$12&lt;&gt;"",C18="")</formula>
    </cfRule>
  </conditionalFormatting>
  <conditionalFormatting sqref="C35:L35">
    <cfRule type="cellIs" dxfId="2305" priority="599" stopIfTrue="1" operator="equal">
      <formula>"Not Met"</formula>
    </cfRule>
    <cfRule type="cellIs" dxfId="2304" priority="600" stopIfTrue="1" operator="equal">
      <formula>"N/A"</formula>
    </cfRule>
  </conditionalFormatting>
  <conditionalFormatting sqref="C35:L35">
    <cfRule type="expression" dxfId="2303" priority="598" stopIfTrue="1">
      <formula>AND(C$12&lt;&gt;"",C35="")</formula>
    </cfRule>
  </conditionalFormatting>
  <conditionalFormatting sqref="C36:L36">
    <cfRule type="expression" dxfId="2302" priority="595" stopIfTrue="1">
      <formula>AND(C$12&lt;&gt;"",C36="")</formula>
    </cfRule>
  </conditionalFormatting>
  <conditionalFormatting sqref="C35:L36 C24:L24 C18:L18 D12:L12">
    <cfRule type="cellIs" dxfId="2301" priority="596" stopIfTrue="1" operator="equal">
      <formula>"Not Met"</formula>
    </cfRule>
    <cfRule type="cellIs" dxfId="2300" priority="597" stopIfTrue="1" operator="equal">
      <formula>"N/A"</formula>
    </cfRule>
  </conditionalFormatting>
  <conditionalFormatting sqref="C35:L36 C24:L24 C18:L18 D12:L12 C60:CX1048576">
    <cfRule type="cellIs" dxfId="2299" priority="593" operator="equal">
      <formula>"NO"</formula>
    </cfRule>
    <cfRule type="cellIs" dxfId="2298" priority="594" operator="equal">
      <formula>"MET"</formula>
    </cfRule>
  </conditionalFormatting>
  <conditionalFormatting sqref="C25:L32">
    <cfRule type="cellIs" dxfId="2297" priority="591" stopIfTrue="1" operator="equal">
      <formula>"Not Met"</formula>
    </cfRule>
    <cfRule type="cellIs" dxfId="2296" priority="592" stopIfTrue="1" operator="equal">
      <formula>"N/A"</formula>
    </cfRule>
  </conditionalFormatting>
  <conditionalFormatting sqref="D20:L23">
    <cfRule type="cellIs" dxfId="2295" priority="589" stopIfTrue="1" operator="equal">
      <formula>"Not Met"</formula>
    </cfRule>
    <cfRule type="cellIs" dxfId="2294" priority="590" stopIfTrue="1" operator="equal">
      <formula>"N/A"</formula>
    </cfRule>
  </conditionalFormatting>
  <conditionalFormatting sqref="D19:L19">
    <cfRule type="cellIs" dxfId="2293" priority="587" stopIfTrue="1" operator="equal">
      <formula>"Not Met"</formula>
    </cfRule>
    <cfRule type="cellIs" dxfId="2292" priority="588" stopIfTrue="1" operator="equal">
      <formula>"N/A"</formula>
    </cfRule>
  </conditionalFormatting>
  <conditionalFormatting sqref="C25:L34 D19:L23">
    <cfRule type="cellIs" dxfId="2291" priority="585" stopIfTrue="1" operator="equal">
      <formula>"Not Met"</formula>
    </cfRule>
    <cfRule type="cellIs" dxfId="2290" priority="586" stopIfTrue="1" operator="equal">
      <formula>"N/A"</formula>
    </cfRule>
  </conditionalFormatting>
  <conditionalFormatting sqref="C1:L1 C11:L11 C25:L34 C42:L49 C7:L9 D19:L23">
    <cfRule type="cellIs" dxfId="2289" priority="583" operator="equal">
      <formula>"NO"</formula>
    </cfRule>
    <cfRule type="cellIs" dxfId="2288" priority="584" operator="equal">
      <formula>"MET"</formula>
    </cfRule>
  </conditionalFormatting>
  <conditionalFormatting sqref="C10:L10">
    <cfRule type="cellIs" dxfId="2287" priority="582" operator="equal">
      <formula>"MET"</formula>
    </cfRule>
  </conditionalFormatting>
  <conditionalFormatting sqref="C35:L36 C24:L24 C18:L18 D12:L12">
    <cfRule type="expression" dxfId="2286" priority="581">
      <formula>AND(C$12&lt;&gt;"",C12="")</formula>
    </cfRule>
  </conditionalFormatting>
  <conditionalFormatting sqref="C6">
    <cfRule type="cellIs" dxfId="2285" priority="579" operator="equal">
      <formula>"NO"</formula>
    </cfRule>
    <cfRule type="cellIs" dxfId="2284" priority="580" operator="equal">
      <formula>"MET"</formula>
    </cfRule>
  </conditionalFormatting>
  <conditionalFormatting sqref="C37:L41">
    <cfRule type="cellIs" dxfId="2283" priority="577" stopIfTrue="1" operator="equal">
      <formula>"Not Met"</formula>
    </cfRule>
    <cfRule type="cellIs" dxfId="2282" priority="578" stopIfTrue="1" operator="equal">
      <formula>"N/A"</formula>
    </cfRule>
  </conditionalFormatting>
  <conditionalFormatting sqref="C37:L41">
    <cfRule type="cellIs" dxfId="2281" priority="575" stopIfTrue="1" operator="equal">
      <formula>"Not Met"</formula>
    </cfRule>
    <cfRule type="cellIs" dxfId="2280" priority="576" stopIfTrue="1" operator="equal">
      <formula>"N/A"</formula>
    </cfRule>
  </conditionalFormatting>
  <conditionalFormatting sqref="C37:L41">
    <cfRule type="cellIs" dxfId="2279" priority="573" operator="equal">
      <formula>"NO"</formula>
    </cfRule>
    <cfRule type="cellIs" dxfId="2278" priority="574" operator="equal">
      <formula>"MET"</formula>
    </cfRule>
  </conditionalFormatting>
  <conditionalFormatting sqref="C12">
    <cfRule type="cellIs" dxfId="2277" priority="559" stopIfTrue="1" operator="equal">
      <formula>"Not Met"</formula>
    </cfRule>
    <cfRule type="cellIs" dxfId="2276" priority="560" stopIfTrue="1" operator="equal">
      <formula>"N/A"</formula>
    </cfRule>
  </conditionalFormatting>
  <conditionalFormatting sqref="C12">
    <cfRule type="cellIs" dxfId="2275" priority="557" operator="equal">
      <formula>"NO"</formula>
    </cfRule>
    <cfRule type="cellIs" dxfId="2274" priority="558" operator="equal">
      <formula>"MET"</formula>
    </cfRule>
  </conditionalFormatting>
  <conditionalFormatting sqref="C12">
    <cfRule type="expression" dxfId="2273" priority="556">
      <formula>AND(C$12&lt;&gt;"",C12="")</formula>
    </cfRule>
  </conditionalFormatting>
  <conditionalFormatting sqref="C19:C23">
    <cfRule type="cellIs" dxfId="2272" priority="554" stopIfTrue="1" operator="equal">
      <formula>"Not Met"</formula>
    </cfRule>
    <cfRule type="cellIs" dxfId="2271" priority="555" stopIfTrue="1" operator="equal">
      <formula>"N/A"</formula>
    </cfRule>
  </conditionalFormatting>
  <conditionalFormatting sqref="C19:C23">
    <cfRule type="cellIs" dxfId="2270" priority="552" operator="equal">
      <formula>"NO"</formula>
    </cfRule>
    <cfRule type="cellIs" dxfId="2269" priority="553" operator="equal">
      <formula>"MET"</formula>
    </cfRule>
  </conditionalFormatting>
  <conditionalFormatting sqref="C13:C17">
    <cfRule type="cellIs" dxfId="2268" priority="540" operator="equal">
      <formula>"NO"</formula>
    </cfRule>
    <cfRule type="cellIs" dxfId="2267" priority="541" operator="equal">
      <formula>"MET"</formula>
    </cfRule>
  </conditionalFormatting>
  <conditionalFormatting sqref="D14:L17">
    <cfRule type="cellIs" dxfId="2266" priority="550" stopIfTrue="1" operator="equal">
      <formula>"Not Met"</formula>
    </cfRule>
    <cfRule type="cellIs" dxfId="2265" priority="551" stopIfTrue="1" operator="equal">
      <formula>"N/A"</formula>
    </cfRule>
  </conditionalFormatting>
  <conditionalFormatting sqref="D13:L13">
    <cfRule type="cellIs" dxfId="2264" priority="548" stopIfTrue="1" operator="equal">
      <formula>"Not Met"</formula>
    </cfRule>
    <cfRule type="cellIs" dxfId="2263" priority="549" stopIfTrue="1" operator="equal">
      <formula>"N/A"</formula>
    </cfRule>
  </conditionalFormatting>
  <conditionalFormatting sqref="D13:L17">
    <cfRule type="cellIs" dxfId="2262" priority="546" stopIfTrue="1" operator="equal">
      <formula>"Not Met"</formula>
    </cfRule>
    <cfRule type="cellIs" dxfId="2261" priority="547" stopIfTrue="1" operator="equal">
      <formula>"N/A"</formula>
    </cfRule>
  </conditionalFormatting>
  <conditionalFormatting sqref="D13:L17">
    <cfRule type="cellIs" dxfId="2260" priority="544" operator="equal">
      <formula>"NO"</formula>
    </cfRule>
    <cfRule type="cellIs" dxfId="2259" priority="545" operator="equal">
      <formula>"MET"</formula>
    </cfRule>
  </conditionalFormatting>
  <conditionalFormatting sqref="C13:C17">
    <cfRule type="cellIs" dxfId="2258" priority="542" stopIfTrue="1" operator="equal">
      <formula>"Not Met"</formula>
    </cfRule>
    <cfRule type="cellIs" dxfId="2257" priority="543" stopIfTrue="1" operator="equal">
      <formula>"N/A"</formula>
    </cfRule>
  </conditionalFormatting>
  <conditionalFormatting sqref="C5:L5">
    <cfRule type="cellIs" dxfId="2256" priority="536" operator="equal">
      <formula>"NO"</formula>
    </cfRule>
    <cfRule type="cellIs" dxfId="2255" priority="537" operator="equal">
      <formula>"MET"</formula>
    </cfRule>
  </conditionalFormatting>
  <conditionalFormatting sqref="M24:V24">
    <cfRule type="expression" dxfId="2254" priority="535" stopIfTrue="1">
      <formula>AND(M$12&lt;&gt;"",M24="")</formula>
    </cfRule>
  </conditionalFormatting>
  <conditionalFormatting sqref="M18:V18 M24:V24">
    <cfRule type="cellIs" dxfId="2253" priority="533" stopIfTrue="1" operator="equal">
      <formula>"Not Met"</formula>
    </cfRule>
    <cfRule type="cellIs" dxfId="2252" priority="534" stopIfTrue="1" operator="equal">
      <formula>"N/A"</formula>
    </cfRule>
  </conditionalFormatting>
  <conditionalFormatting sqref="M18:V18">
    <cfRule type="expression" dxfId="2251" priority="532" stopIfTrue="1">
      <formula>AND(M$12&lt;&gt;"",M18="")</formula>
    </cfRule>
  </conditionalFormatting>
  <conditionalFormatting sqref="M35:V35">
    <cfRule type="cellIs" dxfId="2250" priority="530" stopIfTrue="1" operator="equal">
      <formula>"Not Met"</formula>
    </cfRule>
    <cfRule type="cellIs" dxfId="2249" priority="531" stopIfTrue="1" operator="equal">
      <formula>"N/A"</formula>
    </cfRule>
  </conditionalFormatting>
  <conditionalFormatting sqref="M35:V35">
    <cfRule type="expression" dxfId="2248" priority="529" stopIfTrue="1">
      <formula>AND(M$12&lt;&gt;"",M35="")</formula>
    </cfRule>
  </conditionalFormatting>
  <conditionalFormatting sqref="M36:V36">
    <cfRule type="expression" dxfId="2247" priority="526" stopIfTrue="1">
      <formula>AND(M$12&lt;&gt;"",M36="")</formula>
    </cfRule>
  </conditionalFormatting>
  <conditionalFormatting sqref="M35:V36 M24:V24 M18:V18 N12:V12">
    <cfRule type="cellIs" dxfId="2246" priority="527" stopIfTrue="1" operator="equal">
      <formula>"Not Met"</formula>
    </cfRule>
    <cfRule type="cellIs" dxfId="2245" priority="528" stopIfTrue="1" operator="equal">
      <formula>"N/A"</formula>
    </cfRule>
  </conditionalFormatting>
  <conditionalFormatting sqref="M35:V36 M24:V24 M18:V18 N12:V12">
    <cfRule type="cellIs" dxfId="2244" priority="524" operator="equal">
      <formula>"NO"</formula>
    </cfRule>
    <cfRule type="cellIs" dxfId="2243" priority="525" operator="equal">
      <formula>"MET"</formula>
    </cfRule>
  </conditionalFormatting>
  <conditionalFormatting sqref="M25:V32">
    <cfRule type="cellIs" dxfId="2242" priority="522" stopIfTrue="1" operator="equal">
      <formula>"Not Met"</formula>
    </cfRule>
    <cfRule type="cellIs" dxfId="2241" priority="523" stopIfTrue="1" operator="equal">
      <formula>"N/A"</formula>
    </cfRule>
  </conditionalFormatting>
  <conditionalFormatting sqref="N20:V23">
    <cfRule type="cellIs" dxfId="2240" priority="520" stopIfTrue="1" operator="equal">
      <formula>"Not Met"</formula>
    </cfRule>
    <cfRule type="cellIs" dxfId="2239" priority="521" stopIfTrue="1" operator="equal">
      <formula>"N/A"</formula>
    </cfRule>
  </conditionalFormatting>
  <conditionalFormatting sqref="N19:V19">
    <cfRule type="cellIs" dxfId="2238" priority="518" stopIfTrue="1" operator="equal">
      <formula>"Not Met"</formula>
    </cfRule>
    <cfRule type="cellIs" dxfId="2237" priority="519" stopIfTrue="1" operator="equal">
      <formula>"N/A"</formula>
    </cfRule>
  </conditionalFormatting>
  <conditionalFormatting sqref="M25:V34 N19:V23">
    <cfRule type="cellIs" dxfId="2236" priority="516" stopIfTrue="1" operator="equal">
      <formula>"Not Met"</formula>
    </cfRule>
    <cfRule type="cellIs" dxfId="2235" priority="517" stopIfTrue="1" operator="equal">
      <formula>"N/A"</formula>
    </cfRule>
  </conditionalFormatting>
  <conditionalFormatting sqref="M1:V1 M11:V11 M25:V34 M42:V49 M7:V9 N19:V23">
    <cfRule type="cellIs" dxfId="2234" priority="514" operator="equal">
      <formula>"NO"</formula>
    </cfRule>
    <cfRule type="cellIs" dxfId="2233" priority="515" operator="equal">
      <formula>"MET"</formula>
    </cfRule>
  </conditionalFormatting>
  <conditionalFormatting sqref="M10:V10">
    <cfRule type="cellIs" dxfId="2232" priority="513" operator="equal">
      <formula>"MET"</formula>
    </cfRule>
  </conditionalFormatting>
  <conditionalFormatting sqref="M35:V36 M24:V24 M18:V18 N12:V12">
    <cfRule type="expression" dxfId="2231" priority="512">
      <formula>AND(M$12&lt;&gt;"",M12="")</formula>
    </cfRule>
  </conditionalFormatting>
  <conditionalFormatting sqref="M6">
    <cfRule type="cellIs" dxfId="2230" priority="510" operator="equal">
      <formula>"NO"</formula>
    </cfRule>
    <cfRule type="cellIs" dxfId="2229" priority="511" operator="equal">
      <formula>"MET"</formula>
    </cfRule>
  </conditionalFormatting>
  <conditionalFormatting sqref="M37:V41">
    <cfRule type="cellIs" dxfId="2228" priority="508" stopIfTrue="1" operator="equal">
      <formula>"Not Met"</formula>
    </cfRule>
    <cfRule type="cellIs" dxfId="2227" priority="509" stopIfTrue="1" operator="equal">
      <formula>"N/A"</formula>
    </cfRule>
  </conditionalFormatting>
  <conditionalFormatting sqref="M37:V41">
    <cfRule type="cellIs" dxfId="2226" priority="506" stopIfTrue="1" operator="equal">
      <formula>"Not Met"</formula>
    </cfRule>
    <cfRule type="cellIs" dxfId="2225" priority="507" stopIfTrue="1" operator="equal">
      <formula>"N/A"</formula>
    </cfRule>
  </conditionalFormatting>
  <conditionalFormatting sqref="M37:V41">
    <cfRule type="cellIs" dxfId="2224" priority="504" operator="equal">
      <formula>"NO"</formula>
    </cfRule>
    <cfRule type="cellIs" dxfId="2223" priority="505" operator="equal">
      <formula>"MET"</formula>
    </cfRule>
  </conditionalFormatting>
  <conditionalFormatting sqref="M12">
    <cfRule type="cellIs" dxfId="2222" priority="502" stopIfTrue="1" operator="equal">
      <formula>"Not Met"</formula>
    </cfRule>
    <cfRule type="cellIs" dxfId="2221" priority="503" stopIfTrue="1" operator="equal">
      <formula>"N/A"</formula>
    </cfRule>
  </conditionalFormatting>
  <conditionalFormatting sqref="M12">
    <cfRule type="cellIs" dxfId="2220" priority="500" operator="equal">
      <formula>"NO"</formula>
    </cfRule>
    <cfRule type="cellIs" dxfId="2219" priority="501" operator="equal">
      <formula>"MET"</formula>
    </cfRule>
  </conditionalFormatting>
  <conditionalFormatting sqref="M12">
    <cfRule type="expression" dxfId="2218" priority="499">
      <formula>AND(M$12&lt;&gt;"",M12="")</formula>
    </cfRule>
  </conditionalFormatting>
  <conditionalFormatting sqref="M19:M23">
    <cfRule type="cellIs" dxfId="2217" priority="497" stopIfTrue="1" operator="equal">
      <formula>"Not Met"</formula>
    </cfRule>
    <cfRule type="cellIs" dxfId="2216" priority="498" stopIfTrue="1" operator="equal">
      <formula>"N/A"</formula>
    </cfRule>
  </conditionalFormatting>
  <conditionalFormatting sqref="M19:M23">
    <cfRule type="cellIs" dxfId="2215" priority="495" operator="equal">
      <formula>"NO"</formula>
    </cfRule>
    <cfRule type="cellIs" dxfId="2214" priority="496" operator="equal">
      <formula>"MET"</formula>
    </cfRule>
  </conditionalFormatting>
  <conditionalFormatting sqref="M13:M17">
    <cfRule type="cellIs" dxfId="2213" priority="483" operator="equal">
      <formula>"NO"</formula>
    </cfRule>
    <cfRule type="cellIs" dxfId="2212" priority="484" operator="equal">
      <formula>"MET"</formula>
    </cfRule>
  </conditionalFormatting>
  <conditionalFormatting sqref="N14:V17">
    <cfRule type="cellIs" dxfId="2211" priority="493" stopIfTrue="1" operator="equal">
      <formula>"Not Met"</formula>
    </cfRule>
    <cfRule type="cellIs" dxfId="2210" priority="494" stopIfTrue="1" operator="equal">
      <formula>"N/A"</formula>
    </cfRule>
  </conditionalFormatting>
  <conditionalFormatting sqref="N13:V13">
    <cfRule type="cellIs" dxfId="2209" priority="491" stopIfTrue="1" operator="equal">
      <formula>"Not Met"</formula>
    </cfRule>
    <cfRule type="cellIs" dxfId="2208" priority="492" stopIfTrue="1" operator="equal">
      <formula>"N/A"</formula>
    </cfRule>
  </conditionalFormatting>
  <conditionalFormatting sqref="N13:V17">
    <cfRule type="cellIs" dxfId="2207" priority="489" stopIfTrue="1" operator="equal">
      <formula>"Not Met"</formula>
    </cfRule>
    <cfRule type="cellIs" dxfId="2206" priority="490" stopIfTrue="1" operator="equal">
      <formula>"N/A"</formula>
    </cfRule>
  </conditionalFormatting>
  <conditionalFormatting sqref="N13:V17">
    <cfRule type="cellIs" dxfId="2205" priority="487" operator="equal">
      <formula>"NO"</formula>
    </cfRule>
    <cfRule type="cellIs" dxfId="2204" priority="488" operator="equal">
      <formula>"MET"</formula>
    </cfRule>
  </conditionalFormatting>
  <conditionalFormatting sqref="M13:M17">
    <cfRule type="cellIs" dxfId="2203" priority="485" stopIfTrue="1" operator="equal">
      <formula>"Not Met"</formula>
    </cfRule>
    <cfRule type="cellIs" dxfId="2202" priority="486" stopIfTrue="1" operator="equal">
      <formula>"N/A"</formula>
    </cfRule>
  </conditionalFormatting>
  <conditionalFormatting sqref="M5:V5">
    <cfRule type="cellIs" dxfId="2201" priority="481" operator="equal">
      <formula>"NO"</formula>
    </cfRule>
    <cfRule type="cellIs" dxfId="2200" priority="482" operator="equal">
      <formula>"MET"</formula>
    </cfRule>
  </conditionalFormatting>
  <conditionalFormatting sqref="C2:L2">
    <cfRule type="cellIs" dxfId="2199" priority="479" operator="equal">
      <formula>"NO"</formula>
    </cfRule>
    <cfRule type="cellIs" dxfId="2198" priority="480" operator="equal">
      <formula>"MET"</formula>
    </cfRule>
  </conditionalFormatting>
  <conditionalFormatting sqref="C3:L4">
    <cfRule type="cellIs" dxfId="2197" priority="477" operator="equal">
      <formula>"NO"</formula>
    </cfRule>
    <cfRule type="cellIs" dxfId="2196" priority="478" operator="equal">
      <formula>"MET"</formula>
    </cfRule>
  </conditionalFormatting>
  <conditionalFormatting sqref="M2:V2">
    <cfRule type="cellIs" dxfId="2195" priority="475" operator="equal">
      <formula>"NO"</formula>
    </cfRule>
    <cfRule type="cellIs" dxfId="2194" priority="476" operator="equal">
      <formula>"MET"</formula>
    </cfRule>
  </conditionalFormatting>
  <conditionalFormatting sqref="M3:V4">
    <cfRule type="cellIs" dxfId="2193" priority="473" operator="equal">
      <formula>"NO"</formula>
    </cfRule>
    <cfRule type="cellIs" dxfId="2192" priority="474" operator="equal">
      <formula>"MET"</formula>
    </cfRule>
  </conditionalFormatting>
  <conditionalFormatting sqref="CE24:CN24">
    <cfRule type="expression" dxfId="2191" priority="472" stopIfTrue="1">
      <formula>AND(CE$12&lt;&gt;"",CE24="")</formula>
    </cfRule>
  </conditionalFormatting>
  <conditionalFormatting sqref="CE18:CN18 CE24:CN24">
    <cfRule type="cellIs" dxfId="2190" priority="470" stopIfTrue="1" operator="equal">
      <formula>"Not Met"</formula>
    </cfRule>
    <cfRule type="cellIs" dxfId="2189" priority="471" stopIfTrue="1" operator="equal">
      <formula>"N/A"</formula>
    </cfRule>
  </conditionalFormatting>
  <conditionalFormatting sqref="CE18:CN18">
    <cfRule type="expression" dxfId="2188" priority="469" stopIfTrue="1">
      <formula>AND(CE$12&lt;&gt;"",CE18="")</formula>
    </cfRule>
  </conditionalFormatting>
  <conditionalFormatting sqref="CE35:CN35">
    <cfRule type="cellIs" dxfId="2187" priority="467" stopIfTrue="1" operator="equal">
      <formula>"Not Met"</formula>
    </cfRule>
    <cfRule type="cellIs" dxfId="2186" priority="468" stopIfTrue="1" operator="equal">
      <formula>"N/A"</formula>
    </cfRule>
  </conditionalFormatting>
  <conditionalFormatting sqref="CE35:CN35">
    <cfRule type="expression" dxfId="2185" priority="466" stopIfTrue="1">
      <formula>AND(CE$12&lt;&gt;"",CE35="")</formula>
    </cfRule>
  </conditionalFormatting>
  <conditionalFormatting sqref="CE36:CN36">
    <cfRule type="expression" dxfId="2184" priority="463" stopIfTrue="1">
      <formula>AND(CE$12&lt;&gt;"",CE36="")</formula>
    </cfRule>
  </conditionalFormatting>
  <conditionalFormatting sqref="CE35:CN36 CE24:CN24 CE18:CN18 CF12:CN12">
    <cfRule type="cellIs" dxfId="2183" priority="464" stopIfTrue="1" operator="equal">
      <formula>"Not Met"</formula>
    </cfRule>
    <cfRule type="cellIs" dxfId="2182" priority="465" stopIfTrue="1" operator="equal">
      <formula>"N/A"</formula>
    </cfRule>
  </conditionalFormatting>
  <conditionalFormatting sqref="CE35:CN36 CE24:CN24 CE18:CN18 CF12:CN12">
    <cfRule type="cellIs" dxfId="2181" priority="461" operator="equal">
      <formula>"NO"</formula>
    </cfRule>
    <cfRule type="cellIs" dxfId="2180" priority="462" operator="equal">
      <formula>"MET"</formula>
    </cfRule>
  </conditionalFormatting>
  <conditionalFormatting sqref="CE25:CN32">
    <cfRule type="cellIs" dxfId="2179" priority="459" stopIfTrue="1" operator="equal">
      <formula>"Not Met"</formula>
    </cfRule>
    <cfRule type="cellIs" dxfId="2178" priority="460" stopIfTrue="1" operator="equal">
      <formula>"N/A"</formula>
    </cfRule>
  </conditionalFormatting>
  <conditionalFormatting sqref="CF20:CN23">
    <cfRule type="cellIs" dxfId="2177" priority="457" stopIfTrue="1" operator="equal">
      <formula>"Not Met"</formula>
    </cfRule>
    <cfRule type="cellIs" dxfId="2176" priority="458" stopIfTrue="1" operator="equal">
      <formula>"N/A"</formula>
    </cfRule>
  </conditionalFormatting>
  <conditionalFormatting sqref="CF19:CN19">
    <cfRule type="cellIs" dxfId="2175" priority="455" stopIfTrue="1" operator="equal">
      <formula>"Not Met"</formula>
    </cfRule>
    <cfRule type="cellIs" dxfId="2174" priority="456" stopIfTrue="1" operator="equal">
      <formula>"N/A"</formula>
    </cfRule>
  </conditionalFormatting>
  <conditionalFormatting sqref="CE25:CN34 CF19:CN23">
    <cfRule type="cellIs" dxfId="2173" priority="453" stopIfTrue="1" operator="equal">
      <formula>"Not Met"</formula>
    </cfRule>
    <cfRule type="cellIs" dxfId="2172" priority="454" stopIfTrue="1" operator="equal">
      <formula>"N/A"</formula>
    </cfRule>
  </conditionalFormatting>
  <conditionalFormatting sqref="CE1:CN1 CE11:CN11 CE25:CN34 CE42:CN49 CE7:CN9 CF19:CN23">
    <cfRule type="cellIs" dxfId="2171" priority="451" operator="equal">
      <formula>"NO"</formula>
    </cfRule>
    <cfRule type="cellIs" dxfId="2170" priority="452" operator="equal">
      <formula>"MET"</formula>
    </cfRule>
  </conditionalFormatting>
  <conditionalFormatting sqref="CE10:CN10">
    <cfRule type="cellIs" dxfId="2169" priority="450" operator="equal">
      <formula>"MET"</formula>
    </cfRule>
  </conditionalFormatting>
  <conditionalFormatting sqref="CE35:CN36 CE24:CN24 CE18:CN18 CF12:CN12">
    <cfRule type="expression" dxfId="2168" priority="449">
      <formula>AND(CE$12&lt;&gt;"",CE12="")</formula>
    </cfRule>
  </conditionalFormatting>
  <conditionalFormatting sqref="CE6">
    <cfRule type="cellIs" dxfId="2167" priority="447" operator="equal">
      <formula>"NO"</formula>
    </cfRule>
    <cfRule type="cellIs" dxfId="2166" priority="448" operator="equal">
      <formula>"MET"</formula>
    </cfRule>
  </conditionalFormatting>
  <conditionalFormatting sqref="CE37:CN41">
    <cfRule type="cellIs" dxfId="2165" priority="445" stopIfTrue="1" operator="equal">
      <formula>"Not Met"</formula>
    </cfRule>
    <cfRule type="cellIs" dxfId="2164" priority="446" stopIfTrue="1" operator="equal">
      <formula>"N/A"</formula>
    </cfRule>
  </conditionalFormatting>
  <conditionalFormatting sqref="CE37:CN41">
    <cfRule type="cellIs" dxfId="2163" priority="443" stopIfTrue="1" operator="equal">
      <formula>"Not Met"</formula>
    </cfRule>
    <cfRule type="cellIs" dxfId="2162" priority="444" stopIfTrue="1" operator="equal">
      <formula>"N/A"</formula>
    </cfRule>
  </conditionalFormatting>
  <conditionalFormatting sqref="CE37:CN41">
    <cfRule type="cellIs" dxfId="2161" priority="441" operator="equal">
      <formula>"NO"</formula>
    </cfRule>
    <cfRule type="cellIs" dxfId="2160" priority="442" operator="equal">
      <formula>"MET"</formula>
    </cfRule>
  </conditionalFormatting>
  <conditionalFormatting sqref="CE12">
    <cfRule type="cellIs" dxfId="2159" priority="439" stopIfTrue="1" operator="equal">
      <formula>"Not Met"</formula>
    </cfRule>
    <cfRule type="cellIs" dxfId="2158" priority="440" stopIfTrue="1" operator="equal">
      <formula>"N/A"</formula>
    </cfRule>
  </conditionalFormatting>
  <conditionalFormatting sqref="CE12">
    <cfRule type="cellIs" dxfId="2157" priority="437" operator="equal">
      <formula>"NO"</formula>
    </cfRule>
    <cfRule type="cellIs" dxfId="2156" priority="438" operator="equal">
      <formula>"MET"</formula>
    </cfRule>
  </conditionalFormatting>
  <conditionalFormatting sqref="CE12">
    <cfRule type="expression" dxfId="2155" priority="436">
      <formula>AND(CE$12&lt;&gt;"",CE12="")</formula>
    </cfRule>
  </conditionalFormatting>
  <conditionalFormatting sqref="CE19:CE23">
    <cfRule type="cellIs" dxfId="2154" priority="434" stopIfTrue="1" operator="equal">
      <formula>"Not Met"</formula>
    </cfRule>
    <cfRule type="cellIs" dxfId="2153" priority="435" stopIfTrue="1" operator="equal">
      <formula>"N/A"</formula>
    </cfRule>
  </conditionalFormatting>
  <conditionalFormatting sqref="CE19:CE23">
    <cfRule type="cellIs" dxfId="2152" priority="432" operator="equal">
      <formula>"NO"</formula>
    </cfRule>
    <cfRule type="cellIs" dxfId="2151" priority="433" operator="equal">
      <formula>"MET"</formula>
    </cfRule>
  </conditionalFormatting>
  <conditionalFormatting sqref="CE13:CE17">
    <cfRule type="cellIs" dxfId="2150" priority="420" operator="equal">
      <formula>"NO"</formula>
    </cfRule>
    <cfRule type="cellIs" dxfId="2149" priority="421" operator="equal">
      <formula>"MET"</formula>
    </cfRule>
  </conditionalFormatting>
  <conditionalFormatting sqref="CF14:CN17">
    <cfRule type="cellIs" dxfId="2148" priority="430" stopIfTrue="1" operator="equal">
      <formula>"Not Met"</formula>
    </cfRule>
    <cfRule type="cellIs" dxfId="2147" priority="431" stopIfTrue="1" operator="equal">
      <formula>"N/A"</formula>
    </cfRule>
  </conditionalFormatting>
  <conditionalFormatting sqref="CF13:CN13">
    <cfRule type="cellIs" dxfId="2146" priority="428" stopIfTrue="1" operator="equal">
      <formula>"Not Met"</formula>
    </cfRule>
    <cfRule type="cellIs" dxfId="2145" priority="429" stopIfTrue="1" operator="equal">
      <formula>"N/A"</formula>
    </cfRule>
  </conditionalFormatting>
  <conditionalFormatting sqref="CF13:CN17">
    <cfRule type="cellIs" dxfId="2144" priority="426" stopIfTrue="1" operator="equal">
      <formula>"Not Met"</formula>
    </cfRule>
    <cfRule type="cellIs" dxfId="2143" priority="427" stopIfTrue="1" operator="equal">
      <formula>"N/A"</formula>
    </cfRule>
  </conditionalFormatting>
  <conditionalFormatting sqref="CF13:CN17">
    <cfRule type="cellIs" dxfId="2142" priority="424" operator="equal">
      <formula>"NO"</formula>
    </cfRule>
    <cfRule type="cellIs" dxfId="2141" priority="425" operator="equal">
      <formula>"MET"</formula>
    </cfRule>
  </conditionalFormatting>
  <conditionalFormatting sqref="CE13:CE17">
    <cfRule type="cellIs" dxfId="2140" priority="422" stopIfTrue="1" operator="equal">
      <formula>"Not Met"</formula>
    </cfRule>
    <cfRule type="cellIs" dxfId="2139" priority="423" stopIfTrue="1" operator="equal">
      <formula>"N/A"</formula>
    </cfRule>
  </conditionalFormatting>
  <conditionalFormatting sqref="CE5:CN5">
    <cfRule type="cellIs" dxfId="2138" priority="418" operator="equal">
      <formula>"NO"</formula>
    </cfRule>
    <cfRule type="cellIs" dxfId="2137" priority="419" operator="equal">
      <formula>"MET"</formula>
    </cfRule>
  </conditionalFormatting>
  <conditionalFormatting sqref="CO24:CX24">
    <cfRule type="expression" dxfId="2136" priority="417" stopIfTrue="1">
      <formula>AND(CO$12&lt;&gt;"",CO24="")</formula>
    </cfRule>
  </conditionalFormatting>
  <conditionalFormatting sqref="CO18:CX18 CO24:CX24">
    <cfRule type="cellIs" dxfId="2135" priority="415" stopIfTrue="1" operator="equal">
      <formula>"Not Met"</formula>
    </cfRule>
    <cfRule type="cellIs" dxfId="2134" priority="416" stopIfTrue="1" operator="equal">
      <formula>"N/A"</formula>
    </cfRule>
  </conditionalFormatting>
  <conditionalFormatting sqref="CO18:CX18">
    <cfRule type="expression" dxfId="2133" priority="414" stopIfTrue="1">
      <formula>AND(CO$12&lt;&gt;"",CO18="")</formula>
    </cfRule>
  </conditionalFormatting>
  <conditionalFormatting sqref="CO35:CX35">
    <cfRule type="cellIs" dxfId="2132" priority="412" stopIfTrue="1" operator="equal">
      <formula>"Not Met"</formula>
    </cfRule>
    <cfRule type="cellIs" dxfId="2131" priority="413" stopIfTrue="1" operator="equal">
      <formula>"N/A"</formula>
    </cfRule>
  </conditionalFormatting>
  <conditionalFormatting sqref="CO35:CX35">
    <cfRule type="expression" dxfId="2130" priority="411" stopIfTrue="1">
      <formula>AND(CO$12&lt;&gt;"",CO35="")</formula>
    </cfRule>
  </conditionalFormatting>
  <conditionalFormatting sqref="CO36:CX36">
    <cfRule type="expression" dxfId="2129" priority="408" stopIfTrue="1">
      <formula>AND(CO$12&lt;&gt;"",CO36="")</formula>
    </cfRule>
  </conditionalFormatting>
  <conditionalFormatting sqref="CO35:CX36 CO24:CX24 CO18:CX18 CP12:CX12">
    <cfRule type="cellIs" dxfId="2128" priority="409" stopIfTrue="1" operator="equal">
      <formula>"Not Met"</formula>
    </cfRule>
    <cfRule type="cellIs" dxfId="2127" priority="410" stopIfTrue="1" operator="equal">
      <formula>"N/A"</formula>
    </cfRule>
  </conditionalFormatting>
  <conditionalFormatting sqref="CO35:CX36 CO24:CX24 CO18:CX18 CP12:CX12">
    <cfRule type="cellIs" dxfId="2126" priority="406" operator="equal">
      <formula>"NO"</formula>
    </cfRule>
    <cfRule type="cellIs" dxfId="2125" priority="407" operator="equal">
      <formula>"MET"</formula>
    </cfRule>
  </conditionalFormatting>
  <conditionalFormatting sqref="CO25:CX32">
    <cfRule type="cellIs" dxfId="2124" priority="404" stopIfTrue="1" operator="equal">
      <formula>"Not Met"</formula>
    </cfRule>
    <cfRule type="cellIs" dxfId="2123" priority="405" stopIfTrue="1" operator="equal">
      <formula>"N/A"</formula>
    </cfRule>
  </conditionalFormatting>
  <conditionalFormatting sqref="CP20:CX23">
    <cfRule type="cellIs" dxfId="2122" priority="402" stopIfTrue="1" operator="equal">
      <formula>"Not Met"</formula>
    </cfRule>
    <cfRule type="cellIs" dxfId="2121" priority="403" stopIfTrue="1" operator="equal">
      <formula>"N/A"</formula>
    </cfRule>
  </conditionalFormatting>
  <conditionalFormatting sqref="CP19:CX19">
    <cfRule type="cellIs" dxfId="2120" priority="400" stopIfTrue="1" operator="equal">
      <formula>"Not Met"</formula>
    </cfRule>
    <cfRule type="cellIs" dxfId="2119" priority="401" stopIfTrue="1" operator="equal">
      <formula>"N/A"</formula>
    </cfRule>
  </conditionalFormatting>
  <conditionalFormatting sqref="CO25:CX34 CP19:CX23">
    <cfRule type="cellIs" dxfId="2118" priority="398" stopIfTrue="1" operator="equal">
      <formula>"Not Met"</formula>
    </cfRule>
    <cfRule type="cellIs" dxfId="2117" priority="399" stopIfTrue="1" operator="equal">
      <formula>"N/A"</formula>
    </cfRule>
  </conditionalFormatting>
  <conditionalFormatting sqref="CO1:CX1 CO11:CX11 CO25:CX34 CO42:CX49 CO7:CX9 CP19:CX23">
    <cfRule type="cellIs" dxfId="2116" priority="396" operator="equal">
      <formula>"NO"</formula>
    </cfRule>
    <cfRule type="cellIs" dxfId="2115" priority="397" operator="equal">
      <formula>"MET"</formula>
    </cfRule>
  </conditionalFormatting>
  <conditionalFormatting sqref="CO10:CX10">
    <cfRule type="cellIs" dxfId="2114" priority="395" operator="equal">
      <formula>"MET"</formula>
    </cfRule>
  </conditionalFormatting>
  <conditionalFormatting sqref="CO35:CX36 CO24:CX24 CO18:CX18 CP12:CX12">
    <cfRule type="expression" dxfId="2113" priority="394">
      <formula>AND(CO$12&lt;&gt;"",CO12="")</formula>
    </cfRule>
  </conditionalFormatting>
  <conditionalFormatting sqref="CO6">
    <cfRule type="cellIs" dxfId="2112" priority="392" operator="equal">
      <formula>"NO"</formula>
    </cfRule>
    <cfRule type="cellIs" dxfId="2111" priority="393" operator="equal">
      <formula>"MET"</formula>
    </cfRule>
  </conditionalFormatting>
  <conditionalFormatting sqref="CO37:CX41">
    <cfRule type="cellIs" dxfId="2110" priority="390" stopIfTrue="1" operator="equal">
      <formula>"Not Met"</formula>
    </cfRule>
    <cfRule type="cellIs" dxfId="2109" priority="391" stopIfTrue="1" operator="equal">
      <formula>"N/A"</formula>
    </cfRule>
  </conditionalFormatting>
  <conditionalFormatting sqref="CO37:CX41">
    <cfRule type="cellIs" dxfId="2108" priority="388" stopIfTrue="1" operator="equal">
      <formula>"Not Met"</formula>
    </cfRule>
    <cfRule type="cellIs" dxfId="2107" priority="389" stopIfTrue="1" operator="equal">
      <formula>"N/A"</formula>
    </cfRule>
  </conditionalFormatting>
  <conditionalFormatting sqref="CO37:CX41">
    <cfRule type="cellIs" dxfId="2106" priority="386" operator="equal">
      <formula>"NO"</formula>
    </cfRule>
    <cfRule type="cellIs" dxfId="2105" priority="387" operator="equal">
      <formula>"MET"</formula>
    </cfRule>
  </conditionalFormatting>
  <conditionalFormatting sqref="CO12">
    <cfRule type="cellIs" dxfId="2104" priority="384" stopIfTrue="1" operator="equal">
      <formula>"Not Met"</formula>
    </cfRule>
    <cfRule type="cellIs" dxfId="2103" priority="385" stopIfTrue="1" operator="equal">
      <formula>"N/A"</formula>
    </cfRule>
  </conditionalFormatting>
  <conditionalFormatting sqref="CO12">
    <cfRule type="cellIs" dxfId="2102" priority="382" operator="equal">
      <formula>"NO"</formula>
    </cfRule>
    <cfRule type="cellIs" dxfId="2101" priority="383" operator="equal">
      <formula>"MET"</formula>
    </cfRule>
  </conditionalFormatting>
  <conditionalFormatting sqref="CO12">
    <cfRule type="expression" dxfId="2100" priority="381">
      <formula>AND(CO$12&lt;&gt;"",CO12="")</formula>
    </cfRule>
  </conditionalFormatting>
  <conditionalFormatting sqref="CO19:CO23">
    <cfRule type="cellIs" dxfId="2099" priority="379" stopIfTrue="1" operator="equal">
      <formula>"Not Met"</formula>
    </cfRule>
    <cfRule type="cellIs" dxfId="2098" priority="380" stopIfTrue="1" operator="equal">
      <formula>"N/A"</formula>
    </cfRule>
  </conditionalFormatting>
  <conditionalFormatting sqref="CO19:CO23">
    <cfRule type="cellIs" dxfId="2097" priority="377" operator="equal">
      <formula>"NO"</formula>
    </cfRule>
    <cfRule type="cellIs" dxfId="2096" priority="378" operator="equal">
      <formula>"MET"</formula>
    </cfRule>
  </conditionalFormatting>
  <conditionalFormatting sqref="CO13:CO17">
    <cfRule type="cellIs" dxfId="2095" priority="365" operator="equal">
      <formula>"NO"</formula>
    </cfRule>
    <cfRule type="cellIs" dxfId="2094" priority="366" operator="equal">
      <formula>"MET"</formula>
    </cfRule>
  </conditionalFormatting>
  <conditionalFormatting sqref="CP14:CX17">
    <cfRule type="cellIs" dxfId="2093" priority="375" stopIfTrue="1" operator="equal">
      <formula>"Not Met"</formula>
    </cfRule>
    <cfRule type="cellIs" dxfId="2092" priority="376" stopIfTrue="1" operator="equal">
      <formula>"N/A"</formula>
    </cfRule>
  </conditionalFormatting>
  <conditionalFormatting sqref="CP13:CX13">
    <cfRule type="cellIs" dxfId="2091" priority="373" stopIfTrue="1" operator="equal">
      <formula>"Not Met"</formula>
    </cfRule>
    <cfRule type="cellIs" dxfId="2090" priority="374" stopIfTrue="1" operator="equal">
      <formula>"N/A"</formula>
    </cfRule>
  </conditionalFormatting>
  <conditionalFormatting sqref="CP13:CX17">
    <cfRule type="cellIs" dxfId="2089" priority="371" stopIfTrue="1" operator="equal">
      <formula>"Not Met"</formula>
    </cfRule>
    <cfRule type="cellIs" dxfId="2088" priority="372" stopIfTrue="1" operator="equal">
      <formula>"N/A"</formula>
    </cfRule>
  </conditionalFormatting>
  <conditionalFormatting sqref="CP13:CX17">
    <cfRule type="cellIs" dxfId="2087" priority="369" operator="equal">
      <formula>"NO"</formula>
    </cfRule>
    <cfRule type="cellIs" dxfId="2086" priority="370" operator="equal">
      <formula>"MET"</formula>
    </cfRule>
  </conditionalFormatting>
  <conditionalFormatting sqref="CO13:CO17">
    <cfRule type="cellIs" dxfId="2085" priority="367" stopIfTrue="1" operator="equal">
      <formula>"Not Met"</formula>
    </cfRule>
    <cfRule type="cellIs" dxfId="2084" priority="368" stopIfTrue="1" operator="equal">
      <formula>"N/A"</formula>
    </cfRule>
  </conditionalFormatting>
  <conditionalFormatting sqref="CO5:CX5">
    <cfRule type="cellIs" dxfId="2083" priority="363" operator="equal">
      <formula>"NO"</formula>
    </cfRule>
    <cfRule type="cellIs" dxfId="2082" priority="364" operator="equal">
      <formula>"MET"</formula>
    </cfRule>
  </conditionalFormatting>
  <conditionalFormatting sqref="CE2:CN2">
    <cfRule type="cellIs" dxfId="2081" priority="361" operator="equal">
      <formula>"NO"</formula>
    </cfRule>
    <cfRule type="cellIs" dxfId="2080" priority="362" operator="equal">
      <formula>"MET"</formula>
    </cfRule>
  </conditionalFormatting>
  <conditionalFormatting sqref="CE3:CN4">
    <cfRule type="cellIs" dxfId="2079" priority="359" operator="equal">
      <formula>"NO"</formula>
    </cfRule>
    <cfRule type="cellIs" dxfId="2078" priority="360" operator="equal">
      <formula>"MET"</formula>
    </cfRule>
  </conditionalFormatting>
  <conditionalFormatting sqref="CO2:CX2">
    <cfRule type="cellIs" dxfId="2077" priority="357" operator="equal">
      <formula>"NO"</formula>
    </cfRule>
    <cfRule type="cellIs" dxfId="2076" priority="358" operator="equal">
      <formula>"MET"</formula>
    </cfRule>
  </conditionalFormatting>
  <conditionalFormatting sqref="CO3:CX4">
    <cfRule type="cellIs" dxfId="2075" priority="355" operator="equal">
      <formula>"NO"</formula>
    </cfRule>
    <cfRule type="cellIs" dxfId="2074" priority="356" operator="equal">
      <formula>"MET"</formula>
    </cfRule>
  </conditionalFormatting>
  <conditionalFormatting sqref="BK24:BT24">
    <cfRule type="expression" dxfId="2073" priority="354" stopIfTrue="1">
      <formula>AND(BK$12&lt;&gt;"",BK24="")</formula>
    </cfRule>
  </conditionalFormatting>
  <conditionalFormatting sqref="BK18:BT18 BK24:BT24">
    <cfRule type="cellIs" dxfId="2072" priority="352" stopIfTrue="1" operator="equal">
      <formula>"Not Met"</formula>
    </cfRule>
    <cfRule type="cellIs" dxfId="2071" priority="353" stopIfTrue="1" operator="equal">
      <formula>"N/A"</formula>
    </cfRule>
  </conditionalFormatting>
  <conditionalFormatting sqref="BK18:BT18">
    <cfRule type="expression" dxfId="2070" priority="351" stopIfTrue="1">
      <formula>AND(BK$12&lt;&gt;"",BK18="")</formula>
    </cfRule>
  </conditionalFormatting>
  <conditionalFormatting sqref="BK35:BT35">
    <cfRule type="cellIs" dxfId="2069" priority="349" stopIfTrue="1" operator="equal">
      <formula>"Not Met"</formula>
    </cfRule>
    <cfRule type="cellIs" dxfId="2068" priority="350" stopIfTrue="1" operator="equal">
      <formula>"N/A"</formula>
    </cfRule>
  </conditionalFormatting>
  <conditionalFormatting sqref="BK35:BT35">
    <cfRule type="expression" dxfId="2067" priority="348" stopIfTrue="1">
      <formula>AND(BK$12&lt;&gt;"",BK35="")</formula>
    </cfRule>
  </conditionalFormatting>
  <conditionalFormatting sqref="BK36:BT36">
    <cfRule type="expression" dxfId="2066" priority="345" stopIfTrue="1">
      <formula>AND(BK$12&lt;&gt;"",BK36="")</formula>
    </cfRule>
  </conditionalFormatting>
  <conditionalFormatting sqref="BK35:BT36 BK24:BT24 BK18:BT18 BL12:BT12">
    <cfRule type="cellIs" dxfId="2065" priority="346" stopIfTrue="1" operator="equal">
      <formula>"Not Met"</formula>
    </cfRule>
    <cfRule type="cellIs" dxfId="2064" priority="347" stopIfTrue="1" operator="equal">
      <formula>"N/A"</formula>
    </cfRule>
  </conditionalFormatting>
  <conditionalFormatting sqref="BK35:BT36 BK24:BT24 BK18:BT18 BL12:BT12">
    <cfRule type="cellIs" dxfId="2063" priority="343" operator="equal">
      <formula>"NO"</formula>
    </cfRule>
    <cfRule type="cellIs" dxfId="2062" priority="344" operator="equal">
      <formula>"MET"</formula>
    </cfRule>
  </conditionalFormatting>
  <conditionalFormatting sqref="BK25:BT32">
    <cfRule type="cellIs" dxfId="2061" priority="341" stopIfTrue="1" operator="equal">
      <formula>"Not Met"</formula>
    </cfRule>
    <cfRule type="cellIs" dxfId="2060" priority="342" stopIfTrue="1" operator="equal">
      <formula>"N/A"</formula>
    </cfRule>
  </conditionalFormatting>
  <conditionalFormatting sqref="BL20:BT23">
    <cfRule type="cellIs" dxfId="2059" priority="339" stopIfTrue="1" operator="equal">
      <formula>"Not Met"</formula>
    </cfRule>
    <cfRule type="cellIs" dxfId="2058" priority="340" stopIfTrue="1" operator="equal">
      <formula>"N/A"</formula>
    </cfRule>
  </conditionalFormatting>
  <conditionalFormatting sqref="BL19:BT19">
    <cfRule type="cellIs" dxfId="2057" priority="337" stopIfTrue="1" operator="equal">
      <formula>"Not Met"</formula>
    </cfRule>
    <cfRule type="cellIs" dxfId="2056" priority="338" stopIfTrue="1" operator="equal">
      <formula>"N/A"</formula>
    </cfRule>
  </conditionalFormatting>
  <conditionalFormatting sqref="BK25:BT34 BL19:BT23">
    <cfRule type="cellIs" dxfId="2055" priority="335" stopIfTrue="1" operator="equal">
      <formula>"Not Met"</formula>
    </cfRule>
    <cfRule type="cellIs" dxfId="2054" priority="336" stopIfTrue="1" operator="equal">
      <formula>"N/A"</formula>
    </cfRule>
  </conditionalFormatting>
  <conditionalFormatting sqref="BK1:BT1 BK11:BT11 BK25:BT34 BK42:BT49 BK7:BT9 BL19:BT23">
    <cfRule type="cellIs" dxfId="2053" priority="333" operator="equal">
      <formula>"NO"</formula>
    </cfRule>
    <cfRule type="cellIs" dxfId="2052" priority="334" operator="equal">
      <formula>"MET"</formula>
    </cfRule>
  </conditionalFormatting>
  <conditionalFormatting sqref="BK10:BT10">
    <cfRule type="cellIs" dxfId="2051" priority="332" operator="equal">
      <formula>"MET"</formula>
    </cfRule>
  </conditionalFormatting>
  <conditionalFormatting sqref="BK35:BT36 BK24:BT24 BK18:BT18 BL12:BT12">
    <cfRule type="expression" dxfId="2050" priority="331">
      <formula>AND(BK$12&lt;&gt;"",BK12="")</formula>
    </cfRule>
  </conditionalFormatting>
  <conditionalFormatting sqref="BK6">
    <cfRule type="cellIs" dxfId="2049" priority="329" operator="equal">
      <formula>"NO"</formula>
    </cfRule>
    <cfRule type="cellIs" dxfId="2048" priority="330" operator="equal">
      <formula>"MET"</formula>
    </cfRule>
  </conditionalFormatting>
  <conditionalFormatting sqref="BK37:BT41">
    <cfRule type="cellIs" dxfId="2047" priority="327" stopIfTrue="1" operator="equal">
      <formula>"Not Met"</formula>
    </cfRule>
    <cfRule type="cellIs" dxfId="2046" priority="328" stopIfTrue="1" operator="equal">
      <formula>"N/A"</formula>
    </cfRule>
  </conditionalFormatting>
  <conditionalFormatting sqref="BK37:BT41">
    <cfRule type="cellIs" dxfId="2045" priority="325" stopIfTrue="1" operator="equal">
      <formula>"Not Met"</formula>
    </cfRule>
    <cfRule type="cellIs" dxfId="2044" priority="326" stopIfTrue="1" operator="equal">
      <formula>"N/A"</formula>
    </cfRule>
  </conditionalFormatting>
  <conditionalFormatting sqref="BK37:BT41">
    <cfRule type="cellIs" dxfId="2043" priority="323" operator="equal">
      <formula>"NO"</formula>
    </cfRule>
    <cfRule type="cellIs" dxfId="2042" priority="324" operator="equal">
      <formula>"MET"</formula>
    </cfRule>
  </conditionalFormatting>
  <conditionalFormatting sqref="BK12">
    <cfRule type="cellIs" dxfId="2041" priority="321" stopIfTrue="1" operator="equal">
      <formula>"Not Met"</formula>
    </cfRule>
    <cfRule type="cellIs" dxfId="2040" priority="322" stopIfTrue="1" operator="equal">
      <formula>"N/A"</formula>
    </cfRule>
  </conditionalFormatting>
  <conditionalFormatting sqref="BK12">
    <cfRule type="cellIs" dxfId="2039" priority="319" operator="equal">
      <formula>"NO"</formula>
    </cfRule>
    <cfRule type="cellIs" dxfId="2038" priority="320" operator="equal">
      <formula>"MET"</formula>
    </cfRule>
  </conditionalFormatting>
  <conditionalFormatting sqref="BK12">
    <cfRule type="expression" dxfId="2037" priority="318">
      <formula>AND(BK$12&lt;&gt;"",BK12="")</formula>
    </cfRule>
  </conditionalFormatting>
  <conditionalFormatting sqref="BK19:BK23">
    <cfRule type="cellIs" dxfId="2036" priority="316" stopIfTrue="1" operator="equal">
      <formula>"Not Met"</formula>
    </cfRule>
    <cfRule type="cellIs" dxfId="2035" priority="317" stopIfTrue="1" operator="equal">
      <formula>"N/A"</formula>
    </cfRule>
  </conditionalFormatting>
  <conditionalFormatting sqref="BK19:BK23">
    <cfRule type="cellIs" dxfId="2034" priority="314" operator="equal">
      <formula>"NO"</formula>
    </cfRule>
    <cfRule type="cellIs" dxfId="2033" priority="315" operator="equal">
      <formula>"MET"</formula>
    </cfRule>
  </conditionalFormatting>
  <conditionalFormatting sqref="BK13:BK17">
    <cfRule type="cellIs" dxfId="2032" priority="302" operator="equal">
      <formula>"NO"</formula>
    </cfRule>
    <cfRule type="cellIs" dxfId="2031" priority="303" operator="equal">
      <formula>"MET"</formula>
    </cfRule>
  </conditionalFormatting>
  <conditionalFormatting sqref="BL14:BT17">
    <cfRule type="cellIs" dxfId="2030" priority="312" stopIfTrue="1" operator="equal">
      <formula>"Not Met"</formula>
    </cfRule>
    <cfRule type="cellIs" dxfId="2029" priority="313" stopIfTrue="1" operator="equal">
      <formula>"N/A"</formula>
    </cfRule>
  </conditionalFormatting>
  <conditionalFormatting sqref="BL13:BT13">
    <cfRule type="cellIs" dxfId="2028" priority="310" stopIfTrue="1" operator="equal">
      <formula>"Not Met"</formula>
    </cfRule>
    <cfRule type="cellIs" dxfId="2027" priority="311" stopIfTrue="1" operator="equal">
      <formula>"N/A"</formula>
    </cfRule>
  </conditionalFormatting>
  <conditionalFormatting sqref="BL13:BT17">
    <cfRule type="cellIs" dxfId="2026" priority="308" stopIfTrue="1" operator="equal">
      <formula>"Not Met"</formula>
    </cfRule>
    <cfRule type="cellIs" dxfId="2025" priority="309" stopIfTrue="1" operator="equal">
      <formula>"N/A"</formula>
    </cfRule>
  </conditionalFormatting>
  <conditionalFormatting sqref="BL13:BT17">
    <cfRule type="cellIs" dxfId="2024" priority="306" operator="equal">
      <formula>"NO"</formula>
    </cfRule>
    <cfRule type="cellIs" dxfId="2023" priority="307" operator="equal">
      <formula>"MET"</formula>
    </cfRule>
  </conditionalFormatting>
  <conditionalFormatting sqref="BK13:BK17">
    <cfRule type="cellIs" dxfId="2022" priority="304" stopIfTrue="1" operator="equal">
      <formula>"Not Met"</formula>
    </cfRule>
    <cfRule type="cellIs" dxfId="2021" priority="305" stopIfTrue="1" operator="equal">
      <formula>"N/A"</formula>
    </cfRule>
  </conditionalFormatting>
  <conditionalFormatting sqref="BK5:BT5">
    <cfRule type="cellIs" dxfId="2020" priority="300" operator="equal">
      <formula>"NO"</formula>
    </cfRule>
    <cfRule type="cellIs" dxfId="2019" priority="301" operator="equal">
      <formula>"MET"</formula>
    </cfRule>
  </conditionalFormatting>
  <conditionalFormatting sqref="BU24:CD24">
    <cfRule type="expression" dxfId="2018" priority="299" stopIfTrue="1">
      <formula>AND(BU$12&lt;&gt;"",BU24="")</formula>
    </cfRule>
  </conditionalFormatting>
  <conditionalFormatting sqref="BU18:CD18 BU24:CD24">
    <cfRule type="cellIs" dxfId="2017" priority="297" stopIfTrue="1" operator="equal">
      <formula>"Not Met"</formula>
    </cfRule>
    <cfRule type="cellIs" dxfId="2016" priority="298" stopIfTrue="1" operator="equal">
      <formula>"N/A"</formula>
    </cfRule>
  </conditionalFormatting>
  <conditionalFormatting sqref="BU18:CD18">
    <cfRule type="expression" dxfId="2015" priority="296" stopIfTrue="1">
      <formula>AND(BU$12&lt;&gt;"",BU18="")</formula>
    </cfRule>
  </conditionalFormatting>
  <conditionalFormatting sqref="BU35:CD35">
    <cfRule type="cellIs" dxfId="2014" priority="294" stopIfTrue="1" operator="equal">
      <formula>"Not Met"</formula>
    </cfRule>
    <cfRule type="cellIs" dxfId="2013" priority="295" stopIfTrue="1" operator="equal">
      <formula>"N/A"</formula>
    </cfRule>
  </conditionalFormatting>
  <conditionalFormatting sqref="BU35:CD35">
    <cfRule type="expression" dxfId="2012" priority="293" stopIfTrue="1">
      <formula>AND(BU$12&lt;&gt;"",BU35="")</formula>
    </cfRule>
  </conditionalFormatting>
  <conditionalFormatting sqref="BU36:CD36">
    <cfRule type="expression" dxfId="2011" priority="290" stopIfTrue="1">
      <formula>AND(BU$12&lt;&gt;"",BU36="")</formula>
    </cfRule>
  </conditionalFormatting>
  <conditionalFormatting sqref="BU35:CD36 BU24:CD24 BU18:CD18 BV12:CD12">
    <cfRule type="cellIs" dxfId="2010" priority="291" stopIfTrue="1" operator="equal">
      <formula>"Not Met"</formula>
    </cfRule>
    <cfRule type="cellIs" dxfId="2009" priority="292" stopIfTrue="1" operator="equal">
      <formula>"N/A"</formula>
    </cfRule>
  </conditionalFormatting>
  <conditionalFormatting sqref="BU35:CD36 BU24:CD24 BU18:CD18 BV12:CD12">
    <cfRule type="cellIs" dxfId="2008" priority="288" operator="equal">
      <formula>"NO"</formula>
    </cfRule>
    <cfRule type="cellIs" dxfId="2007" priority="289" operator="equal">
      <formula>"MET"</formula>
    </cfRule>
  </conditionalFormatting>
  <conditionalFormatting sqref="BU25:CD32">
    <cfRule type="cellIs" dxfId="2006" priority="286" stopIfTrue="1" operator="equal">
      <formula>"Not Met"</formula>
    </cfRule>
    <cfRule type="cellIs" dxfId="2005" priority="287" stopIfTrue="1" operator="equal">
      <formula>"N/A"</formula>
    </cfRule>
  </conditionalFormatting>
  <conditionalFormatting sqref="BV20:CD23">
    <cfRule type="cellIs" dxfId="2004" priority="284" stopIfTrue="1" operator="equal">
      <formula>"Not Met"</formula>
    </cfRule>
    <cfRule type="cellIs" dxfId="2003" priority="285" stopIfTrue="1" operator="equal">
      <formula>"N/A"</formula>
    </cfRule>
  </conditionalFormatting>
  <conditionalFormatting sqref="BV19:CD19">
    <cfRule type="cellIs" dxfId="2002" priority="282" stopIfTrue="1" operator="equal">
      <formula>"Not Met"</formula>
    </cfRule>
    <cfRule type="cellIs" dxfId="2001" priority="283" stopIfTrue="1" operator="equal">
      <formula>"N/A"</formula>
    </cfRule>
  </conditionalFormatting>
  <conditionalFormatting sqref="BU25:CD34 BV19:CD23">
    <cfRule type="cellIs" dxfId="2000" priority="280" stopIfTrue="1" operator="equal">
      <formula>"Not Met"</formula>
    </cfRule>
    <cfRule type="cellIs" dxfId="1999" priority="281" stopIfTrue="1" operator="equal">
      <formula>"N/A"</formula>
    </cfRule>
  </conditionalFormatting>
  <conditionalFormatting sqref="BU1:CD1 BU11:CD11 BU25:CD34 BU42:CD49 BU7:CD9 BV19:CD23">
    <cfRule type="cellIs" dxfId="1998" priority="278" operator="equal">
      <formula>"NO"</formula>
    </cfRule>
    <cfRule type="cellIs" dxfId="1997" priority="279" operator="equal">
      <formula>"MET"</formula>
    </cfRule>
  </conditionalFormatting>
  <conditionalFormatting sqref="BU10:CD10">
    <cfRule type="cellIs" dxfId="1996" priority="277" operator="equal">
      <formula>"MET"</formula>
    </cfRule>
  </conditionalFormatting>
  <conditionalFormatting sqref="BU35:CD36 BU24:CD24 BU18:CD18 BV12:CD12">
    <cfRule type="expression" dxfId="1995" priority="276">
      <formula>AND(BU$12&lt;&gt;"",BU12="")</formula>
    </cfRule>
  </conditionalFormatting>
  <conditionalFormatting sqref="BU6">
    <cfRule type="cellIs" dxfId="1994" priority="274" operator="equal">
      <formula>"NO"</formula>
    </cfRule>
    <cfRule type="cellIs" dxfId="1993" priority="275" operator="equal">
      <formula>"MET"</formula>
    </cfRule>
  </conditionalFormatting>
  <conditionalFormatting sqref="BU37:CD41">
    <cfRule type="cellIs" dxfId="1992" priority="272" stopIfTrue="1" operator="equal">
      <formula>"Not Met"</formula>
    </cfRule>
    <cfRule type="cellIs" dxfId="1991" priority="273" stopIfTrue="1" operator="equal">
      <formula>"N/A"</formula>
    </cfRule>
  </conditionalFormatting>
  <conditionalFormatting sqref="BU37:CD41">
    <cfRule type="cellIs" dxfId="1990" priority="270" stopIfTrue="1" operator="equal">
      <formula>"Not Met"</formula>
    </cfRule>
    <cfRule type="cellIs" dxfId="1989" priority="271" stopIfTrue="1" operator="equal">
      <formula>"N/A"</formula>
    </cfRule>
  </conditionalFormatting>
  <conditionalFormatting sqref="BU37:CD41">
    <cfRule type="cellIs" dxfId="1988" priority="268" operator="equal">
      <formula>"NO"</formula>
    </cfRule>
    <cfRule type="cellIs" dxfId="1987" priority="269" operator="equal">
      <formula>"MET"</formula>
    </cfRule>
  </conditionalFormatting>
  <conditionalFormatting sqref="BU12">
    <cfRule type="cellIs" dxfId="1986" priority="266" stopIfTrue="1" operator="equal">
      <formula>"Not Met"</formula>
    </cfRule>
    <cfRule type="cellIs" dxfId="1985" priority="267" stopIfTrue="1" operator="equal">
      <formula>"N/A"</formula>
    </cfRule>
  </conditionalFormatting>
  <conditionalFormatting sqref="BU12">
    <cfRule type="cellIs" dxfId="1984" priority="264" operator="equal">
      <formula>"NO"</formula>
    </cfRule>
    <cfRule type="cellIs" dxfId="1983" priority="265" operator="equal">
      <formula>"MET"</formula>
    </cfRule>
  </conditionalFormatting>
  <conditionalFormatting sqref="BU12">
    <cfRule type="expression" dxfId="1982" priority="263">
      <formula>AND(BU$12&lt;&gt;"",BU12="")</formula>
    </cfRule>
  </conditionalFormatting>
  <conditionalFormatting sqref="BU19:BU23">
    <cfRule type="cellIs" dxfId="1981" priority="261" stopIfTrue="1" operator="equal">
      <formula>"Not Met"</formula>
    </cfRule>
    <cfRule type="cellIs" dxfId="1980" priority="262" stopIfTrue="1" operator="equal">
      <formula>"N/A"</formula>
    </cfRule>
  </conditionalFormatting>
  <conditionalFormatting sqref="BU19:BU23">
    <cfRule type="cellIs" dxfId="1979" priority="259" operator="equal">
      <formula>"NO"</formula>
    </cfRule>
    <cfRule type="cellIs" dxfId="1978" priority="260" operator="equal">
      <formula>"MET"</formula>
    </cfRule>
  </conditionalFormatting>
  <conditionalFormatting sqref="BU13:BU17">
    <cfRule type="cellIs" dxfId="1977" priority="247" operator="equal">
      <formula>"NO"</formula>
    </cfRule>
    <cfRule type="cellIs" dxfId="1976" priority="248" operator="equal">
      <formula>"MET"</formula>
    </cfRule>
  </conditionalFormatting>
  <conditionalFormatting sqref="BV14:CD17">
    <cfRule type="cellIs" dxfId="1975" priority="257" stopIfTrue="1" operator="equal">
      <formula>"Not Met"</formula>
    </cfRule>
    <cfRule type="cellIs" dxfId="1974" priority="258" stopIfTrue="1" operator="equal">
      <formula>"N/A"</formula>
    </cfRule>
  </conditionalFormatting>
  <conditionalFormatting sqref="BV13:CD13">
    <cfRule type="cellIs" dxfId="1973" priority="255" stopIfTrue="1" operator="equal">
      <formula>"Not Met"</formula>
    </cfRule>
    <cfRule type="cellIs" dxfId="1972" priority="256" stopIfTrue="1" operator="equal">
      <formula>"N/A"</formula>
    </cfRule>
  </conditionalFormatting>
  <conditionalFormatting sqref="BV13:CD17">
    <cfRule type="cellIs" dxfId="1971" priority="253" stopIfTrue="1" operator="equal">
      <formula>"Not Met"</formula>
    </cfRule>
    <cfRule type="cellIs" dxfId="1970" priority="254" stopIfTrue="1" operator="equal">
      <formula>"N/A"</formula>
    </cfRule>
  </conditionalFormatting>
  <conditionalFormatting sqref="BV13:CD17">
    <cfRule type="cellIs" dxfId="1969" priority="251" operator="equal">
      <formula>"NO"</formula>
    </cfRule>
    <cfRule type="cellIs" dxfId="1968" priority="252" operator="equal">
      <formula>"MET"</formula>
    </cfRule>
  </conditionalFormatting>
  <conditionalFormatting sqref="BU13:BU17">
    <cfRule type="cellIs" dxfId="1967" priority="249" stopIfTrue="1" operator="equal">
      <formula>"Not Met"</formula>
    </cfRule>
    <cfRule type="cellIs" dxfId="1966" priority="250" stopIfTrue="1" operator="equal">
      <formula>"N/A"</formula>
    </cfRule>
  </conditionalFormatting>
  <conditionalFormatting sqref="BU5:CD5">
    <cfRule type="cellIs" dxfId="1965" priority="245" operator="equal">
      <formula>"NO"</formula>
    </cfRule>
    <cfRule type="cellIs" dxfId="1964" priority="246" operator="equal">
      <formula>"MET"</formula>
    </cfRule>
  </conditionalFormatting>
  <conditionalFormatting sqref="BK2:BT2">
    <cfRule type="cellIs" dxfId="1963" priority="243" operator="equal">
      <formula>"NO"</formula>
    </cfRule>
    <cfRule type="cellIs" dxfId="1962" priority="244" operator="equal">
      <formula>"MET"</formula>
    </cfRule>
  </conditionalFormatting>
  <conditionalFormatting sqref="BK3:BT4">
    <cfRule type="cellIs" dxfId="1961" priority="241" operator="equal">
      <formula>"NO"</formula>
    </cfRule>
    <cfRule type="cellIs" dxfId="1960" priority="242" operator="equal">
      <formula>"MET"</formula>
    </cfRule>
  </conditionalFormatting>
  <conditionalFormatting sqref="BU2:CD2">
    <cfRule type="cellIs" dxfId="1959" priority="239" operator="equal">
      <formula>"NO"</formula>
    </cfRule>
    <cfRule type="cellIs" dxfId="1958" priority="240" operator="equal">
      <formula>"MET"</formula>
    </cfRule>
  </conditionalFormatting>
  <conditionalFormatting sqref="BU3:CD4">
    <cfRule type="cellIs" dxfId="1957" priority="237" operator="equal">
      <formula>"NO"</formula>
    </cfRule>
    <cfRule type="cellIs" dxfId="1956" priority="238" operator="equal">
      <formula>"MET"</formula>
    </cfRule>
  </conditionalFormatting>
  <conditionalFormatting sqref="AQ24:AZ24">
    <cfRule type="expression" dxfId="1955" priority="236" stopIfTrue="1">
      <formula>AND(AQ$12&lt;&gt;"",AQ24="")</formula>
    </cfRule>
  </conditionalFormatting>
  <conditionalFormatting sqref="AQ18:AZ18 AQ24:AZ24">
    <cfRule type="cellIs" dxfId="1954" priority="234" stopIfTrue="1" operator="equal">
      <formula>"Not Met"</formula>
    </cfRule>
    <cfRule type="cellIs" dxfId="1953" priority="235" stopIfTrue="1" operator="equal">
      <formula>"N/A"</formula>
    </cfRule>
  </conditionalFormatting>
  <conditionalFormatting sqref="AQ18:AZ18">
    <cfRule type="expression" dxfId="1952" priority="233" stopIfTrue="1">
      <formula>AND(AQ$12&lt;&gt;"",AQ18="")</formula>
    </cfRule>
  </conditionalFormatting>
  <conditionalFormatting sqref="AQ35:AZ35">
    <cfRule type="cellIs" dxfId="1951" priority="231" stopIfTrue="1" operator="equal">
      <formula>"Not Met"</formula>
    </cfRule>
    <cfRule type="cellIs" dxfId="1950" priority="232" stopIfTrue="1" operator="equal">
      <formula>"N/A"</formula>
    </cfRule>
  </conditionalFormatting>
  <conditionalFormatting sqref="AQ35:AZ35">
    <cfRule type="expression" dxfId="1949" priority="230" stopIfTrue="1">
      <formula>AND(AQ$12&lt;&gt;"",AQ35="")</formula>
    </cfRule>
  </conditionalFormatting>
  <conditionalFormatting sqref="AQ36:AZ36">
    <cfRule type="expression" dxfId="1948" priority="227" stopIfTrue="1">
      <formula>AND(AQ$12&lt;&gt;"",AQ36="")</formula>
    </cfRule>
  </conditionalFormatting>
  <conditionalFormatting sqref="AQ35:AZ36 AQ24:AZ24 AQ18:AZ18 AR12:AZ12">
    <cfRule type="cellIs" dxfId="1947" priority="228" stopIfTrue="1" operator="equal">
      <formula>"Not Met"</formula>
    </cfRule>
    <cfRule type="cellIs" dxfId="1946" priority="229" stopIfTrue="1" operator="equal">
      <formula>"N/A"</formula>
    </cfRule>
  </conditionalFormatting>
  <conditionalFormatting sqref="AQ35:AZ36 AQ24:AZ24 AQ18:AZ18 AR12:AZ12">
    <cfRule type="cellIs" dxfId="1945" priority="225" operator="equal">
      <formula>"NO"</formula>
    </cfRule>
    <cfRule type="cellIs" dxfId="1944" priority="226" operator="equal">
      <formula>"MET"</formula>
    </cfRule>
  </conditionalFormatting>
  <conditionalFormatting sqref="AQ25:AZ32">
    <cfRule type="cellIs" dxfId="1943" priority="223" stopIfTrue="1" operator="equal">
      <formula>"Not Met"</formula>
    </cfRule>
    <cfRule type="cellIs" dxfId="1942" priority="224" stopIfTrue="1" operator="equal">
      <formula>"N/A"</formula>
    </cfRule>
  </conditionalFormatting>
  <conditionalFormatting sqref="AR20:AZ23">
    <cfRule type="cellIs" dxfId="1941" priority="221" stopIfTrue="1" operator="equal">
      <formula>"Not Met"</formula>
    </cfRule>
    <cfRule type="cellIs" dxfId="1940" priority="222" stopIfTrue="1" operator="equal">
      <formula>"N/A"</formula>
    </cfRule>
  </conditionalFormatting>
  <conditionalFormatting sqref="AR19:AZ19">
    <cfRule type="cellIs" dxfId="1939" priority="219" stopIfTrue="1" operator="equal">
      <formula>"Not Met"</formula>
    </cfRule>
    <cfRule type="cellIs" dxfId="1938" priority="220" stopIfTrue="1" operator="equal">
      <formula>"N/A"</formula>
    </cfRule>
  </conditionalFormatting>
  <conditionalFormatting sqref="AQ25:AZ34 AR19:AZ23">
    <cfRule type="cellIs" dxfId="1937" priority="217" stopIfTrue="1" operator="equal">
      <formula>"Not Met"</formula>
    </cfRule>
    <cfRule type="cellIs" dxfId="1936" priority="218" stopIfTrue="1" operator="equal">
      <formula>"N/A"</formula>
    </cfRule>
  </conditionalFormatting>
  <conditionalFormatting sqref="AQ1:AZ1 AQ11:AZ11 AQ25:AZ34 AQ42:AZ49 AQ7:AZ9 AR19:AZ23">
    <cfRule type="cellIs" dxfId="1935" priority="215" operator="equal">
      <formula>"NO"</formula>
    </cfRule>
    <cfRule type="cellIs" dxfId="1934" priority="216" operator="equal">
      <formula>"MET"</formula>
    </cfRule>
  </conditionalFormatting>
  <conditionalFormatting sqref="AQ10:AZ10">
    <cfRule type="cellIs" dxfId="1933" priority="214" operator="equal">
      <formula>"MET"</formula>
    </cfRule>
  </conditionalFormatting>
  <conditionalFormatting sqref="AQ35:AZ36 AQ24:AZ24 AQ18:AZ18 AR12:AZ12">
    <cfRule type="expression" dxfId="1932" priority="213">
      <formula>AND(AQ$12&lt;&gt;"",AQ12="")</formula>
    </cfRule>
  </conditionalFormatting>
  <conditionalFormatting sqref="AQ6">
    <cfRule type="cellIs" dxfId="1931" priority="211" operator="equal">
      <formula>"NO"</formula>
    </cfRule>
    <cfRule type="cellIs" dxfId="1930" priority="212" operator="equal">
      <formula>"MET"</formula>
    </cfRule>
  </conditionalFormatting>
  <conditionalFormatting sqref="AQ37:AZ41">
    <cfRule type="cellIs" dxfId="1929" priority="209" stopIfTrue="1" operator="equal">
      <formula>"Not Met"</formula>
    </cfRule>
    <cfRule type="cellIs" dxfId="1928" priority="210" stopIfTrue="1" operator="equal">
      <formula>"N/A"</formula>
    </cfRule>
  </conditionalFormatting>
  <conditionalFormatting sqref="AQ37:AZ41">
    <cfRule type="cellIs" dxfId="1927" priority="207" stopIfTrue="1" operator="equal">
      <formula>"Not Met"</formula>
    </cfRule>
    <cfRule type="cellIs" dxfId="1926" priority="208" stopIfTrue="1" operator="equal">
      <formula>"N/A"</formula>
    </cfRule>
  </conditionalFormatting>
  <conditionalFormatting sqref="AQ37:AZ41">
    <cfRule type="cellIs" dxfId="1925" priority="205" operator="equal">
      <formula>"NO"</formula>
    </cfRule>
    <cfRule type="cellIs" dxfId="1924" priority="206" operator="equal">
      <formula>"MET"</formula>
    </cfRule>
  </conditionalFormatting>
  <conditionalFormatting sqref="AQ12">
    <cfRule type="cellIs" dxfId="1923" priority="203" stopIfTrue="1" operator="equal">
      <formula>"Not Met"</formula>
    </cfRule>
    <cfRule type="cellIs" dxfId="1922" priority="204" stopIfTrue="1" operator="equal">
      <formula>"N/A"</formula>
    </cfRule>
  </conditionalFormatting>
  <conditionalFormatting sqref="AQ12">
    <cfRule type="cellIs" dxfId="1921" priority="201" operator="equal">
      <formula>"NO"</formula>
    </cfRule>
    <cfRule type="cellIs" dxfId="1920" priority="202" operator="equal">
      <formula>"MET"</formula>
    </cfRule>
  </conditionalFormatting>
  <conditionalFormatting sqref="AQ12">
    <cfRule type="expression" dxfId="1919" priority="200">
      <formula>AND(AQ$12&lt;&gt;"",AQ12="")</formula>
    </cfRule>
  </conditionalFormatting>
  <conditionalFormatting sqref="AQ19:AQ23">
    <cfRule type="cellIs" dxfId="1918" priority="198" stopIfTrue="1" operator="equal">
      <formula>"Not Met"</formula>
    </cfRule>
    <cfRule type="cellIs" dxfId="1917" priority="199" stopIfTrue="1" operator="equal">
      <formula>"N/A"</formula>
    </cfRule>
  </conditionalFormatting>
  <conditionalFormatting sqref="AQ19:AQ23">
    <cfRule type="cellIs" dxfId="1916" priority="196" operator="equal">
      <formula>"NO"</formula>
    </cfRule>
    <cfRule type="cellIs" dxfId="1915" priority="197" operator="equal">
      <formula>"MET"</formula>
    </cfRule>
  </conditionalFormatting>
  <conditionalFormatting sqref="AQ13:AQ17">
    <cfRule type="cellIs" dxfId="1914" priority="184" operator="equal">
      <formula>"NO"</formula>
    </cfRule>
    <cfRule type="cellIs" dxfId="1913" priority="185" operator="equal">
      <formula>"MET"</formula>
    </cfRule>
  </conditionalFormatting>
  <conditionalFormatting sqref="AR14:AZ17">
    <cfRule type="cellIs" dxfId="1912" priority="194" stopIfTrue="1" operator="equal">
      <formula>"Not Met"</formula>
    </cfRule>
    <cfRule type="cellIs" dxfId="1911" priority="195" stopIfTrue="1" operator="equal">
      <formula>"N/A"</formula>
    </cfRule>
  </conditionalFormatting>
  <conditionalFormatting sqref="AR13:AZ13">
    <cfRule type="cellIs" dxfId="1910" priority="192" stopIfTrue="1" operator="equal">
      <formula>"Not Met"</formula>
    </cfRule>
    <cfRule type="cellIs" dxfId="1909" priority="193" stopIfTrue="1" operator="equal">
      <formula>"N/A"</formula>
    </cfRule>
  </conditionalFormatting>
  <conditionalFormatting sqref="AR13:AZ17">
    <cfRule type="cellIs" dxfId="1908" priority="190" stopIfTrue="1" operator="equal">
      <formula>"Not Met"</formula>
    </cfRule>
    <cfRule type="cellIs" dxfId="1907" priority="191" stopIfTrue="1" operator="equal">
      <formula>"N/A"</formula>
    </cfRule>
  </conditionalFormatting>
  <conditionalFormatting sqref="AR13:AZ17">
    <cfRule type="cellIs" dxfId="1906" priority="188" operator="equal">
      <formula>"NO"</formula>
    </cfRule>
    <cfRule type="cellIs" dxfId="1905" priority="189" operator="equal">
      <formula>"MET"</formula>
    </cfRule>
  </conditionalFormatting>
  <conditionalFormatting sqref="AQ13:AQ17">
    <cfRule type="cellIs" dxfId="1904" priority="186" stopIfTrue="1" operator="equal">
      <formula>"Not Met"</formula>
    </cfRule>
    <cfRule type="cellIs" dxfId="1903" priority="187" stopIfTrue="1" operator="equal">
      <formula>"N/A"</formula>
    </cfRule>
  </conditionalFormatting>
  <conditionalFormatting sqref="AQ5:AZ5">
    <cfRule type="cellIs" dxfId="1902" priority="182" operator="equal">
      <formula>"NO"</formula>
    </cfRule>
    <cfRule type="cellIs" dxfId="1901" priority="183" operator="equal">
      <formula>"MET"</formula>
    </cfRule>
  </conditionalFormatting>
  <conditionalFormatting sqref="BA24:BJ24">
    <cfRule type="expression" dxfId="1900" priority="181" stopIfTrue="1">
      <formula>AND(BA$12&lt;&gt;"",BA24="")</formula>
    </cfRule>
  </conditionalFormatting>
  <conditionalFormatting sqref="BA18:BJ18 BA24:BJ24">
    <cfRule type="cellIs" dxfId="1899" priority="179" stopIfTrue="1" operator="equal">
      <formula>"Not Met"</formula>
    </cfRule>
    <cfRule type="cellIs" dxfId="1898" priority="180" stopIfTrue="1" operator="equal">
      <formula>"N/A"</formula>
    </cfRule>
  </conditionalFormatting>
  <conditionalFormatting sqref="BA18:BJ18">
    <cfRule type="expression" dxfId="1897" priority="178" stopIfTrue="1">
      <formula>AND(BA$12&lt;&gt;"",BA18="")</formula>
    </cfRule>
  </conditionalFormatting>
  <conditionalFormatting sqref="BA35:BJ35">
    <cfRule type="cellIs" dxfId="1896" priority="176" stopIfTrue="1" operator="equal">
      <formula>"Not Met"</formula>
    </cfRule>
    <cfRule type="cellIs" dxfId="1895" priority="177" stopIfTrue="1" operator="equal">
      <formula>"N/A"</formula>
    </cfRule>
  </conditionalFormatting>
  <conditionalFormatting sqref="BA35:BJ35">
    <cfRule type="expression" dxfId="1894" priority="175" stopIfTrue="1">
      <formula>AND(BA$12&lt;&gt;"",BA35="")</formula>
    </cfRule>
  </conditionalFormatting>
  <conditionalFormatting sqref="BA36:BJ36">
    <cfRule type="expression" dxfId="1893" priority="172" stopIfTrue="1">
      <formula>AND(BA$12&lt;&gt;"",BA36="")</formula>
    </cfRule>
  </conditionalFormatting>
  <conditionalFormatting sqref="BA35:BJ36 BA24:BJ24 BA18:BJ18 BB12:BJ12">
    <cfRule type="cellIs" dxfId="1892" priority="173" stopIfTrue="1" operator="equal">
      <formula>"Not Met"</formula>
    </cfRule>
    <cfRule type="cellIs" dxfId="1891" priority="174" stopIfTrue="1" operator="equal">
      <formula>"N/A"</formula>
    </cfRule>
  </conditionalFormatting>
  <conditionalFormatting sqref="BA35:BJ36 BA24:BJ24 BA18:BJ18 BB12:BJ12">
    <cfRule type="cellIs" dxfId="1890" priority="170" operator="equal">
      <formula>"NO"</formula>
    </cfRule>
    <cfRule type="cellIs" dxfId="1889" priority="171" operator="equal">
      <formula>"MET"</formula>
    </cfRule>
  </conditionalFormatting>
  <conditionalFormatting sqref="BA25:BJ32">
    <cfRule type="cellIs" dxfId="1888" priority="168" stopIfTrue="1" operator="equal">
      <formula>"Not Met"</formula>
    </cfRule>
    <cfRule type="cellIs" dxfId="1887" priority="169" stopIfTrue="1" operator="equal">
      <formula>"N/A"</formula>
    </cfRule>
  </conditionalFormatting>
  <conditionalFormatting sqref="BB20:BJ23">
    <cfRule type="cellIs" dxfId="1886" priority="166" stopIfTrue="1" operator="equal">
      <formula>"Not Met"</formula>
    </cfRule>
    <cfRule type="cellIs" dxfId="1885" priority="167" stopIfTrue="1" operator="equal">
      <formula>"N/A"</formula>
    </cfRule>
  </conditionalFormatting>
  <conditionalFormatting sqref="BB19:BJ19">
    <cfRule type="cellIs" dxfId="1884" priority="164" stopIfTrue="1" operator="equal">
      <formula>"Not Met"</formula>
    </cfRule>
    <cfRule type="cellIs" dxfId="1883" priority="165" stopIfTrue="1" operator="equal">
      <formula>"N/A"</formula>
    </cfRule>
  </conditionalFormatting>
  <conditionalFormatting sqref="BA25:BJ34 BB19:BJ23">
    <cfRule type="cellIs" dxfId="1882" priority="162" stopIfTrue="1" operator="equal">
      <formula>"Not Met"</formula>
    </cfRule>
    <cfRule type="cellIs" dxfId="1881" priority="163" stopIfTrue="1" operator="equal">
      <formula>"N/A"</formula>
    </cfRule>
  </conditionalFormatting>
  <conditionalFormatting sqref="BA1:BJ1 BA11:BJ11 BA25:BJ34 BA42:BJ49 BA7:BJ9 BB19:BJ23">
    <cfRule type="cellIs" dxfId="1880" priority="160" operator="equal">
      <formula>"NO"</formula>
    </cfRule>
    <cfRule type="cellIs" dxfId="1879" priority="161" operator="equal">
      <formula>"MET"</formula>
    </cfRule>
  </conditionalFormatting>
  <conditionalFormatting sqref="BA10:BJ10">
    <cfRule type="cellIs" dxfId="1878" priority="159" operator="equal">
      <formula>"MET"</formula>
    </cfRule>
  </conditionalFormatting>
  <conditionalFormatting sqref="BA35:BJ36 BA24:BJ24 BA18:BJ18 BB12:BJ12">
    <cfRule type="expression" dxfId="1877" priority="158">
      <formula>AND(BA$12&lt;&gt;"",BA12="")</formula>
    </cfRule>
  </conditionalFormatting>
  <conditionalFormatting sqref="BA6">
    <cfRule type="cellIs" dxfId="1876" priority="156" operator="equal">
      <formula>"NO"</formula>
    </cfRule>
    <cfRule type="cellIs" dxfId="1875" priority="157" operator="equal">
      <formula>"MET"</formula>
    </cfRule>
  </conditionalFormatting>
  <conditionalFormatting sqref="BA37:BJ41">
    <cfRule type="cellIs" dxfId="1874" priority="154" stopIfTrue="1" operator="equal">
      <formula>"Not Met"</formula>
    </cfRule>
    <cfRule type="cellIs" dxfId="1873" priority="155" stopIfTrue="1" operator="equal">
      <formula>"N/A"</formula>
    </cfRule>
  </conditionalFormatting>
  <conditionalFormatting sqref="BA37:BJ41">
    <cfRule type="cellIs" dxfId="1872" priority="152" stopIfTrue="1" operator="equal">
      <formula>"Not Met"</formula>
    </cfRule>
    <cfRule type="cellIs" dxfId="1871" priority="153" stopIfTrue="1" operator="equal">
      <formula>"N/A"</formula>
    </cfRule>
  </conditionalFormatting>
  <conditionalFormatting sqref="BA37:BJ41">
    <cfRule type="cellIs" dxfId="1870" priority="150" operator="equal">
      <formula>"NO"</formula>
    </cfRule>
    <cfRule type="cellIs" dxfId="1869" priority="151" operator="equal">
      <formula>"MET"</formula>
    </cfRule>
  </conditionalFormatting>
  <conditionalFormatting sqref="BA12">
    <cfRule type="cellIs" dxfId="1868" priority="148" stopIfTrue="1" operator="equal">
      <formula>"Not Met"</formula>
    </cfRule>
    <cfRule type="cellIs" dxfId="1867" priority="149" stopIfTrue="1" operator="equal">
      <formula>"N/A"</formula>
    </cfRule>
  </conditionalFormatting>
  <conditionalFormatting sqref="BA12">
    <cfRule type="cellIs" dxfId="1866" priority="146" operator="equal">
      <formula>"NO"</formula>
    </cfRule>
    <cfRule type="cellIs" dxfId="1865" priority="147" operator="equal">
      <formula>"MET"</formula>
    </cfRule>
  </conditionalFormatting>
  <conditionalFormatting sqref="BA12">
    <cfRule type="expression" dxfId="1864" priority="145">
      <formula>AND(BA$12&lt;&gt;"",BA12="")</formula>
    </cfRule>
  </conditionalFormatting>
  <conditionalFormatting sqref="BA19:BA23">
    <cfRule type="cellIs" dxfId="1863" priority="143" stopIfTrue="1" operator="equal">
      <formula>"Not Met"</formula>
    </cfRule>
    <cfRule type="cellIs" dxfId="1862" priority="144" stopIfTrue="1" operator="equal">
      <formula>"N/A"</formula>
    </cfRule>
  </conditionalFormatting>
  <conditionalFormatting sqref="BA19:BA23">
    <cfRule type="cellIs" dxfId="1861" priority="141" operator="equal">
      <formula>"NO"</formula>
    </cfRule>
    <cfRule type="cellIs" dxfId="1860" priority="142" operator="equal">
      <formula>"MET"</formula>
    </cfRule>
  </conditionalFormatting>
  <conditionalFormatting sqref="BA13:BA17">
    <cfRule type="cellIs" dxfId="1859" priority="129" operator="equal">
      <formula>"NO"</formula>
    </cfRule>
    <cfRule type="cellIs" dxfId="1858" priority="130" operator="equal">
      <formula>"MET"</formula>
    </cfRule>
  </conditionalFormatting>
  <conditionalFormatting sqref="BB14:BJ17">
    <cfRule type="cellIs" dxfId="1857" priority="139" stopIfTrue="1" operator="equal">
      <formula>"Not Met"</formula>
    </cfRule>
    <cfRule type="cellIs" dxfId="1856" priority="140" stopIfTrue="1" operator="equal">
      <formula>"N/A"</formula>
    </cfRule>
  </conditionalFormatting>
  <conditionalFormatting sqref="BB13:BJ13">
    <cfRule type="cellIs" dxfId="1855" priority="137" stopIfTrue="1" operator="equal">
      <formula>"Not Met"</formula>
    </cfRule>
    <cfRule type="cellIs" dxfId="1854" priority="138" stopIfTrue="1" operator="equal">
      <formula>"N/A"</formula>
    </cfRule>
  </conditionalFormatting>
  <conditionalFormatting sqref="BB13:BJ17">
    <cfRule type="cellIs" dxfId="1853" priority="135" stopIfTrue="1" operator="equal">
      <formula>"Not Met"</formula>
    </cfRule>
    <cfRule type="cellIs" dxfId="1852" priority="136" stopIfTrue="1" operator="equal">
      <formula>"N/A"</formula>
    </cfRule>
  </conditionalFormatting>
  <conditionalFormatting sqref="BB13:BJ17">
    <cfRule type="cellIs" dxfId="1851" priority="133" operator="equal">
      <formula>"NO"</formula>
    </cfRule>
    <cfRule type="cellIs" dxfId="1850" priority="134" operator="equal">
      <formula>"MET"</formula>
    </cfRule>
  </conditionalFormatting>
  <conditionalFormatting sqref="BA13:BA17">
    <cfRule type="cellIs" dxfId="1849" priority="131" stopIfTrue="1" operator="equal">
      <formula>"Not Met"</formula>
    </cfRule>
    <cfRule type="cellIs" dxfId="1848" priority="132" stopIfTrue="1" operator="equal">
      <formula>"N/A"</formula>
    </cfRule>
  </conditionalFormatting>
  <conditionalFormatting sqref="BA5:BJ5">
    <cfRule type="cellIs" dxfId="1847" priority="127" operator="equal">
      <formula>"NO"</formula>
    </cfRule>
    <cfRule type="cellIs" dxfId="1846" priority="128" operator="equal">
      <formula>"MET"</formula>
    </cfRule>
  </conditionalFormatting>
  <conditionalFormatting sqref="AQ2:AZ2">
    <cfRule type="cellIs" dxfId="1845" priority="125" operator="equal">
      <formula>"NO"</formula>
    </cfRule>
    <cfRule type="cellIs" dxfId="1844" priority="126" operator="equal">
      <formula>"MET"</formula>
    </cfRule>
  </conditionalFormatting>
  <conditionalFormatting sqref="AQ3:AZ4">
    <cfRule type="cellIs" dxfId="1843" priority="123" operator="equal">
      <formula>"NO"</formula>
    </cfRule>
    <cfRule type="cellIs" dxfId="1842" priority="124" operator="equal">
      <formula>"MET"</formula>
    </cfRule>
  </conditionalFormatting>
  <conditionalFormatting sqref="BA2:BJ2">
    <cfRule type="cellIs" dxfId="1841" priority="121" operator="equal">
      <formula>"NO"</formula>
    </cfRule>
    <cfRule type="cellIs" dxfId="1840" priority="122" operator="equal">
      <formula>"MET"</formula>
    </cfRule>
  </conditionalFormatting>
  <conditionalFormatting sqref="BA3:BJ4">
    <cfRule type="cellIs" dxfId="1839" priority="119" operator="equal">
      <formula>"NO"</formula>
    </cfRule>
    <cfRule type="cellIs" dxfId="1838" priority="120" operator="equal">
      <formula>"MET"</formula>
    </cfRule>
  </conditionalFormatting>
  <conditionalFormatting sqref="W24:AF24">
    <cfRule type="expression" dxfId="1837" priority="118" stopIfTrue="1">
      <formula>AND(W$12&lt;&gt;"",W24="")</formula>
    </cfRule>
  </conditionalFormatting>
  <conditionalFormatting sqref="W18:AF18 W24:AF24">
    <cfRule type="cellIs" dxfId="1836" priority="116" stopIfTrue="1" operator="equal">
      <formula>"Not Met"</formula>
    </cfRule>
    <cfRule type="cellIs" dxfId="1835" priority="117" stopIfTrue="1" operator="equal">
      <formula>"N/A"</formula>
    </cfRule>
  </conditionalFormatting>
  <conditionalFormatting sqref="W18:AF18">
    <cfRule type="expression" dxfId="1834" priority="115" stopIfTrue="1">
      <formula>AND(W$12&lt;&gt;"",W18="")</formula>
    </cfRule>
  </conditionalFormatting>
  <conditionalFormatting sqref="W35:AF35">
    <cfRule type="cellIs" dxfId="1833" priority="113" stopIfTrue="1" operator="equal">
      <formula>"Not Met"</formula>
    </cfRule>
    <cfRule type="cellIs" dxfId="1832" priority="114" stopIfTrue="1" operator="equal">
      <formula>"N/A"</formula>
    </cfRule>
  </conditionalFormatting>
  <conditionalFormatting sqref="W35:AF35">
    <cfRule type="expression" dxfId="1831" priority="112" stopIfTrue="1">
      <formula>AND(W$12&lt;&gt;"",W35="")</formula>
    </cfRule>
  </conditionalFormatting>
  <conditionalFormatting sqref="W36:AF36">
    <cfRule type="expression" dxfId="1830" priority="109" stopIfTrue="1">
      <formula>AND(W$12&lt;&gt;"",W36="")</formula>
    </cfRule>
  </conditionalFormatting>
  <conditionalFormatting sqref="W35:AF36 W24:AF24 W18:AF18 X12:AF12">
    <cfRule type="cellIs" dxfId="1829" priority="110" stopIfTrue="1" operator="equal">
      <formula>"Not Met"</formula>
    </cfRule>
    <cfRule type="cellIs" dxfId="1828" priority="111" stopIfTrue="1" operator="equal">
      <formula>"N/A"</formula>
    </cfRule>
  </conditionalFormatting>
  <conditionalFormatting sqref="W35:AF36 W24:AF24 W18:AF18 X12:AF12">
    <cfRule type="cellIs" dxfId="1827" priority="107" operator="equal">
      <formula>"NO"</formula>
    </cfRule>
    <cfRule type="cellIs" dxfId="1826" priority="108" operator="equal">
      <formula>"MET"</formula>
    </cfRule>
  </conditionalFormatting>
  <conditionalFormatting sqref="W25:AF32">
    <cfRule type="cellIs" dxfId="1825" priority="105" stopIfTrue="1" operator="equal">
      <formula>"Not Met"</formula>
    </cfRule>
    <cfRule type="cellIs" dxfId="1824" priority="106" stopIfTrue="1" operator="equal">
      <formula>"N/A"</formula>
    </cfRule>
  </conditionalFormatting>
  <conditionalFormatting sqref="X20:AF23">
    <cfRule type="cellIs" dxfId="1823" priority="103" stopIfTrue="1" operator="equal">
      <formula>"Not Met"</formula>
    </cfRule>
    <cfRule type="cellIs" dxfId="1822" priority="104" stopIfTrue="1" operator="equal">
      <formula>"N/A"</formula>
    </cfRule>
  </conditionalFormatting>
  <conditionalFormatting sqref="X19:AF19">
    <cfRule type="cellIs" dxfId="1821" priority="101" stopIfTrue="1" operator="equal">
      <formula>"Not Met"</formula>
    </cfRule>
    <cfRule type="cellIs" dxfId="1820" priority="102" stopIfTrue="1" operator="equal">
      <formula>"N/A"</formula>
    </cfRule>
  </conditionalFormatting>
  <conditionalFormatting sqref="W25:AF34 X19:AF23">
    <cfRule type="cellIs" dxfId="1819" priority="99" stopIfTrue="1" operator="equal">
      <formula>"Not Met"</formula>
    </cfRule>
    <cfRule type="cellIs" dxfId="1818" priority="100" stopIfTrue="1" operator="equal">
      <formula>"N/A"</formula>
    </cfRule>
  </conditionalFormatting>
  <conditionalFormatting sqref="W1:AF1 W11:AF11 W25:AF34 W42:AF49 W7:AF9 X19:AF23">
    <cfRule type="cellIs" dxfId="1817" priority="97" operator="equal">
      <formula>"NO"</formula>
    </cfRule>
    <cfRule type="cellIs" dxfId="1816" priority="98" operator="equal">
      <formula>"MET"</formula>
    </cfRule>
  </conditionalFormatting>
  <conditionalFormatting sqref="W10:AF10">
    <cfRule type="cellIs" dxfId="1815" priority="96" operator="equal">
      <formula>"MET"</formula>
    </cfRule>
  </conditionalFormatting>
  <conditionalFormatting sqref="W35:AF36 W24:AF24 W18:AF18 X12:AF12">
    <cfRule type="expression" dxfId="1814" priority="95">
      <formula>AND(W$12&lt;&gt;"",W12="")</formula>
    </cfRule>
  </conditionalFormatting>
  <conditionalFormatting sqref="W6">
    <cfRule type="cellIs" dxfId="1813" priority="93" operator="equal">
      <formula>"NO"</formula>
    </cfRule>
    <cfRule type="cellIs" dxfId="1812" priority="94" operator="equal">
      <formula>"MET"</formula>
    </cfRule>
  </conditionalFormatting>
  <conditionalFormatting sqref="W37:AF41">
    <cfRule type="cellIs" dxfId="1811" priority="91" stopIfTrue="1" operator="equal">
      <formula>"Not Met"</formula>
    </cfRule>
    <cfRule type="cellIs" dxfId="1810" priority="92" stopIfTrue="1" operator="equal">
      <formula>"N/A"</formula>
    </cfRule>
  </conditionalFormatting>
  <conditionalFormatting sqref="W37:AF41">
    <cfRule type="cellIs" dxfId="1809" priority="89" stopIfTrue="1" operator="equal">
      <formula>"Not Met"</formula>
    </cfRule>
    <cfRule type="cellIs" dxfId="1808" priority="90" stopIfTrue="1" operator="equal">
      <formula>"N/A"</formula>
    </cfRule>
  </conditionalFormatting>
  <conditionalFormatting sqref="W37:AF41">
    <cfRule type="cellIs" dxfId="1807" priority="87" operator="equal">
      <formula>"NO"</formula>
    </cfRule>
    <cfRule type="cellIs" dxfId="1806" priority="88" operator="equal">
      <formula>"MET"</formula>
    </cfRule>
  </conditionalFormatting>
  <conditionalFormatting sqref="W12">
    <cfRule type="cellIs" dxfId="1805" priority="85" stopIfTrue="1" operator="equal">
      <formula>"Not Met"</formula>
    </cfRule>
    <cfRule type="cellIs" dxfId="1804" priority="86" stopIfTrue="1" operator="equal">
      <formula>"N/A"</formula>
    </cfRule>
  </conditionalFormatting>
  <conditionalFormatting sqref="W12">
    <cfRule type="cellIs" dxfId="1803" priority="83" operator="equal">
      <formula>"NO"</formula>
    </cfRule>
    <cfRule type="cellIs" dxfId="1802" priority="84" operator="equal">
      <formula>"MET"</formula>
    </cfRule>
  </conditionalFormatting>
  <conditionalFormatting sqref="W12">
    <cfRule type="expression" dxfId="1801" priority="82">
      <formula>AND(W$12&lt;&gt;"",W12="")</formula>
    </cfRule>
  </conditionalFormatting>
  <conditionalFormatting sqref="W19:W23">
    <cfRule type="cellIs" dxfId="1800" priority="80" stopIfTrue="1" operator="equal">
      <formula>"Not Met"</formula>
    </cfRule>
    <cfRule type="cellIs" dxfId="1799" priority="81" stopIfTrue="1" operator="equal">
      <formula>"N/A"</formula>
    </cfRule>
  </conditionalFormatting>
  <conditionalFormatting sqref="W19:W23">
    <cfRule type="cellIs" dxfId="1798" priority="78" operator="equal">
      <formula>"NO"</formula>
    </cfRule>
    <cfRule type="cellIs" dxfId="1797" priority="79" operator="equal">
      <formula>"MET"</formula>
    </cfRule>
  </conditionalFormatting>
  <conditionalFormatting sqref="W13:W17">
    <cfRule type="cellIs" dxfId="1796" priority="66" operator="equal">
      <formula>"NO"</formula>
    </cfRule>
    <cfRule type="cellIs" dxfId="1795" priority="67" operator="equal">
      <formula>"MET"</formula>
    </cfRule>
  </conditionalFormatting>
  <conditionalFormatting sqref="X14:AF17">
    <cfRule type="cellIs" dxfId="1794" priority="76" stopIfTrue="1" operator="equal">
      <formula>"Not Met"</formula>
    </cfRule>
    <cfRule type="cellIs" dxfId="1793" priority="77" stopIfTrue="1" operator="equal">
      <formula>"N/A"</formula>
    </cfRule>
  </conditionalFormatting>
  <conditionalFormatting sqref="X13:AF13">
    <cfRule type="cellIs" dxfId="1792" priority="74" stopIfTrue="1" operator="equal">
      <formula>"Not Met"</formula>
    </cfRule>
    <cfRule type="cellIs" dxfId="1791" priority="75" stopIfTrue="1" operator="equal">
      <formula>"N/A"</formula>
    </cfRule>
  </conditionalFormatting>
  <conditionalFormatting sqref="X13:AF17">
    <cfRule type="cellIs" dxfId="1790" priority="72" stopIfTrue="1" operator="equal">
      <formula>"Not Met"</formula>
    </cfRule>
    <cfRule type="cellIs" dxfId="1789" priority="73" stopIfTrue="1" operator="equal">
      <formula>"N/A"</formula>
    </cfRule>
  </conditionalFormatting>
  <conditionalFormatting sqref="X13:AF17">
    <cfRule type="cellIs" dxfId="1788" priority="70" operator="equal">
      <formula>"NO"</formula>
    </cfRule>
    <cfRule type="cellIs" dxfId="1787" priority="71" operator="equal">
      <formula>"MET"</formula>
    </cfRule>
  </conditionalFormatting>
  <conditionalFormatting sqref="W13:W17">
    <cfRule type="cellIs" dxfId="1786" priority="68" stopIfTrue="1" operator="equal">
      <formula>"Not Met"</formula>
    </cfRule>
    <cfRule type="cellIs" dxfId="1785" priority="69" stopIfTrue="1" operator="equal">
      <formula>"N/A"</formula>
    </cfRule>
  </conditionalFormatting>
  <conditionalFormatting sqref="W5:AF5">
    <cfRule type="cellIs" dxfId="1784" priority="64" operator="equal">
      <formula>"NO"</formula>
    </cfRule>
    <cfRule type="cellIs" dxfId="1783" priority="65" operator="equal">
      <formula>"MET"</formula>
    </cfRule>
  </conditionalFormatting>
  <conditionalFormatting sqref="AG24:AP24">
    <cfRule type="expression" dxfId="1782" priority="63" stopIfTrue="1">
      <formula>AND(AG$12&lt;&gt;"",AG24="")</formula>
    </cfRule>
  </conditionalFormatting>
  <conditionalFormatting sqref="AG18:AP18 AG24:AP24">
    <cfRule type="cellIs" dxfId="1781" priority="61" stopIfTrue="1" operator="equal">
      <formula>"Not Met"</formula>
    </cfRule>
    <cfRule type="cellIs" dxfId="1780" priority="62" stopIfTrue="1" operator="equal">
      <formula>"N/A"</formula>
    </cfRule>
  </conditionalFormatting>
  <conditionalFormatting sqref="AG18:AP18">
    <cfRule type="expression" dxfId="1779" priority="60" stopIfTrue="1">
      <formula>AND(AG$12&lt;&gt;"",AG18="")</formula>
    </cfRule>
  </conditionalFormatting>
  <conditionalFormatting sqref="AG35:AP35">
    <cfRule type="cellIs" dxfId="1778" priority="58" stopIfTrue="1" operator="equal">
      <formula>"Not Met"</formula>
    </cfRule>
    <cfRule type="cellIs" dxfId="1777" priority="59" stopIfTrue="1" operator="equal">
      <formula>"N/A"</formula>
    </cfRule>
  </conditionalFormatting>
  <conditionalFormatting sqref="AG35:AP35">
    <cfRule type="expression" dxfId="1776" priority="57" stopIfTrue="1">
      <formula>AND(AG$12&lt;&gt;"",AG35="")</formula>
    </cfRule>
  </conditionalFormatting>
  <conditionalFormatting sqref="AG36:AP36">
    <cfRule type="expression" dxfId="1775" priority="54" stopIfTrue="1">
      <formula>AND(AG$12&lt;&gt;"",AG36="")</formula>
    </cfRule>
  </conditionalFormatting>
  <conditionalFormatting sqref="AG35:AP36 AG24:AP24 AG18:AP18 AH12:AP12">
    <cfRule type="cellIs" dxfId="1774" priority="55" stopIfTrue="1" operator="equal">
      <formula>"Not Met"</formula>
    </cfRule>
    <cfRule type="cellIs" dxfId="1773" priority="56" stopIfTrue="1" operator="equal">
      <formula>"N/A"</formula>
    </cfRule>
  </conditionalFormatting>
  <conditionalFormatting sqref="AG35:AP36 AG24:AP24 AG18:AP18 AH12:AP12">
    <cfRule type="cellIs" dxfId="1772" priority="52" operator="equal">
      <formula>"NO"</formula>
    </cfRule>
    <cfRule type="cellIs" dxfId="1771" priority="53" operator="equal">
      <formula>"MET"</formula>
    </cfRule>
  </conditionalFormatting>
  <conditionalFormatting sqref="AG25:AP32">
    <cfRule type="cellIs" dxfId="1770" priority="50" stopIfTrue="1" operator="equal">
      <formula>"Not Met"</formula>
    </cfRule>
    <cfRule type="cellIs" dxfId="1769" priority="51" stopIfTrue="1" operator="equal">
      <formula>"N/A"</formula>
    </cfRule>
  </conditionalFormatting>
  <conditionalFormatting sqref="AH20:AP23">
    <cfRule type="cellIs" dxfId="1768" priority="48" stopIfTrue="1" operator="equal">
      <formula>"Not Met"</formula>
    </cfRule>
    <cfRule type="cellIs" dxfId="1767" priority="49" stopIfTrue="1" operator="equal">
      <formula>"N/A"</formula>
    </cfRule>
  </conditionalFormatting>
  <conditionalFormatting sqref="AH19:AP19">
    <cfRule type="cellIs" dxfId="1766" priority="46" stopIfTrue="1" operator="equal">
      <formula>"Not Met"</formula>
    </cfRule>
    <cfRule type="cellIs" dxfId="1765" priority="47" stopIfTrue="1" operator="equal">
      <formula>"N/A"</formula>
    </cfRule>
  </conditionalFormatting>
  <conditionalFormatting sqref="AG25:AP34 AH19:AP23">
    <cfRule type="cellIs" dxfId="1764" priority="44" stopIfTrue="1" operator="equal">
      <formula>"Not Met"</formula>
    </cfRule>
    <cfRule type="cellIs" dxfId="1763" priority="45" stopIfTrue="1" operator="equal">
      <formula>"N/A"</formula>
    </cfRule>
  </conditionalFormatting>
  <conditionalFormatting sqref="AG1:AP1 AG11:AP11 AG25:AP34 AG42:AP49 AG7:AP9 AH19:AP23">
    <cfRule type="cellIs" dxfId="1762" priority="42" operator="equal">
      <formula>"NO"</formula>
    </cfRule>
    <cfRule type="cellIs" dxfId="1761" priority="43" operator="equal">
      <formula>"MET"</formula>
    </cfRule>
  </conditionalFormatting>
  <conditionalFormatting sqref="AG10:AP10">
    <cfRule type="cellIs" dxfId="1760" priority="41" operator="equal">
      <formula>"MET"</formula>
    </cfRule>
  </conditionalFormatting>
  <conditionalFormatting sqref="AG35:AP36 AG24:AP24 AG18:AP18 AH12:AP12">
    <cfRule type="expression" dxfId="1759" priority="40">
      <formula>AND(AG$12&lt;&gt;"",AG12="")</formula>
    </cfRule>
  </conditionalFormatting>
  <conditionalFormatting sqref="AG6">
    <cfRule type="cellIs" dxfId="1758" priority="38" operator="equal">
      <formula>"NO"</formula>
    </cfRule>
    <cfRule type="cellIs" dxfId="1757" priority="39" operator="equal">
      <formula>"MET"</formula>
    </cfRule>
  </conditionalFormatting>
  <conditionalFormatting sqref="AG37:AP41">
    <cfRule type="cellIs" dxfId="1756" priority="36" stopIfTrue="1" operator="equal">
      <formula>"Not Met"</formula>
    </cfRule>
    <cfRule type="cellIs" dxfId="1755" priority="37" stopIfTrue="1" operator="equal">
      <formula>"N/A"</formula>
    </cfRule>
  </conditionalFormatting>
  <conditionalFormatting sqref="AG37:AP41">
    <cfRule type="cellIs" dxfId="1754" priority="34" stopIfTrue="1" operator="equal">
      <formula>"Not Met"</formula>
    </cfRule>
    <cfRule type="cellIs" dxfId="1753" priority="35" stopIfTrue="1" operator="equal">
      <formula>"N/A"</formula>
    </cfRule>
  </conditionalFormatting>
  <conditionalFormatting sqref="AG37:AP41">
    <cfRule type="cellIs" dxfId="1752" priority="32" operator="equal">
      <formula>"NO"</formula>
    </cfRule>
    <cfRule type="cellIs" dxfId="1751" priority="33" operator="equal">
      <formula>"MET"</formula>
    </cfRule>
  </conditionalFormatting>
  <conditionalFormatting sqref="AG12">
    <cfRule type="cellIs" dxfId="1750" priority="30" stopIfTrue="1" operator="equal">
      <formula>"Not Met"</formula>
    </cfRule>
    <cfRule type="cellIs" dxfId="1749" priority="31" stopIfTrue="1" operator="equal">
      <formula>"N/A"</formula>
    </cfRule>
  </conditionalFormatting>
  <conditionalFormatting sqref="AG12">
    <cfRule type="cellIs" dxfId="1748" priority="28" operator="equal">
      <formula>"NO"</formula>
    </cfRule>
    <cfRule type="cellIs" dxfId="1747" priority="29" operator="equal">
      <formula>"MET"</formula>
    </cfRule>
  </conditionalFormatting>
  <conditionalFormatting sqref="AG12">
    <cfRule type="expression" dxfId="1746" priority="27">
      <formula>AND(AG$12&lt;&gt;"",AG12="")</formula>
    </cfRule>
  </conditionalFormatting>
  <conditionalFormatting sqref="AG19:AG23">
    <cfRule type="cellIs" dxfId="1745" priority="25" stopIfTrue="1" operator="equal">
      <formula>"Not Met"</formula>
    </cfRule>
    <cfRule type="cellIs" dxfId="1744" priority="26" stopIfTrue="1" operator="equal">
      <formula>"N/A"</formula>
    </cfRule>
  </conditionalFormatting>
  <conditionalFormatting sqref="AG19:AG23">
    <cfRule type="cellIs" dxfId="1743" priority="23" operator="equal">
      <formula>"NO"</formula>
    </cfRule>
    <cfRule type="cellIs" dxfId="1742" priority="24" operator="equal">
      <formula>"MET"</formula>
    </cfRule>
  </conditionalFormatting>
  <conditionalFormatting sqref="AG13:AG17">
    <cfRule type="cellIs" dxfId="1741" priority="11" operator="equal">
      <formula>"NO"</formula>
    </cfRule>
    <cfRule type="cellIs" dxfId="1740" priority="12" operator="equal">
      <formula>"MET"</formula>
    </cfRule>
  </conditionalFormatting>
  <conditionalFormatting sqref="AH14:AP17">
    <cfRule type="cellIs" dxfId="1739" priority="21" stopIfTrue="1" operator="equal">
      <formula>"Not Met"</formula>
    </cfRule>
    <cfRule type="cellIs" dxfId="1738" priority="22" stopIfTrue="1" operator="equal">
      <formula>"N/A"</formula>
    </cfRule>
  </conditionalFormatting>
  <conditionalFormatting sqref="AH13:AP13">
    <cfRule type="cellIs" dxfId="1737" priority="19" stopIfTrue="1" operator="equal">
      <formula>"Not Met"</formula>
    </cfRule>
    <cfRule type="cellIs" dxfId="1736" priority="20" stopIfTrue="1" operator="equal">
      <formula>"N/A"</formula>
    </cfRule>
  </conditionalFormatting>
  <conditionalFormatting sqref="AH13:AP17">
    <cfRule type="cellIs" dxfId="1735" priority="17" stopIfTrue="1" operator="equal">
      <formula>"Not Met"</formula>
    </cfRule>
    <cfRule type="cellIs" dxfId="1734" priority="18" stopIfTrue="1" operator="equal">
      <formula>"N/A"</formula>
    </cfRule>
  </conditionalFormatting>
  <conditionalFormatting sqref="AH13:AP17">
    <cfRule type="cellIs" dxfId="1733" priority="15" operator="equal">
      <formula>"NO"</formula>
    </cfRule>
    <cfRule type="cellIs" dxfId="1732" priority="16" operator="equal">
      <formula>"MET"</formula>
    </cfRule>
  </conditionalFormatting>
  <conditionalFormatting sqref="AG13:AG17">
    <cfRule type="cellIs" dxfId="1731" priority="13" stopIfTrue="1" operator="equal">
      <formula>"Not Met"</formula>
    </cfRule>
    <cfRule type="cellIs" dxfId="1730" priority="14" stopIfTrue="1" operator="equal">
      <formula>"N/A"</formula>
    </cfRule>
  </conditionalFormatting>
  <conditionalFormatting sqref="AG5:AP5">
    <cfRule type="cellIs" dxfId="1729" priority="9" operator="equal">
      <formula>"NO"</formula>
    </cfRule>
    <cfRule type="cellIs" dxfId="1728" priority="10" operator="equal">
      <formula>"MET"</formula>
    </cfRule>
  </conditionalFormatting>
  <conditionalFormatting sqref="W2:AF2">
    <cfRule type="cellIs" dxfId="1727" priority="7" operator="equal">
      <formula>"NO"</formula>
    </cfRule>
    <cfRule type="cellIs" dxfId="1726" priority="8" operator="equal">
      <formula>"MET"</formula>
    </cfRule>
  </conditionalFormatting>
  <conditionalFormatting sqref="W3:AF4">
    <cfRule type="cellIs" dxfId="1725" priority="5" operator="equal">
      <formula>"NO"</formula>
    </cfRule>
    <cfRule type="cellIs" dxfId="1724" priority="6" operator="equal">
      <formula>"MET"</formula>
    </cfRule>
  </conditionalFormatting>
  <conditionalFormatting sqref="AG2:AP2">
    <cfRule type="cellIs" dxfId="1723" priority="3" operator="equal">
      <formula>"NO"</formula>
    </cfRule>
    <cfRule type="cellIs" dxfId="1722" priority="4" operator="equal">
      <formula>"MET"</formula>
    </cfRule>
  </conditionalFormatting>
  <conditionalFormatting sqref="AG3:AP4">
    <cfRule type="cellIs" dxfId="1721" priority="1" operator="equal">
      <formula>"NO"</formula>
    </cfRule>
    <cfRule type="cellIs" dxfId="1720" priority="2" operator="equal">
      <formula>"MET"</formula>
    </cfRule>
  </conditionalFormatting>
  <dataValidations count="4">
    <dataValidation type="list" allowBlank="1" showInputMessage="1" showErrorMessage="1" sqref="C7 M7 CE7 CO7 BK7 BU7 AQ7 BA7 W7 AG7" xr:uid="{00000000-0002-0000-0E00-000000000000}">
      <formula1>"YES, NO"</formula1>
    </dataValidation>
    <dataValidation type="list" allowBlank="1" showInputMessage="1" showErrorMessage="1" sqref="C13:CX17 C19:CX23 C37:CX41 C25:CX34" xr:uid="{00000000-0002-0000-0E00-000001000000}">
      <formula1>"YES,NO,N/A"</formula1>
    </dataValidation>
    <dataValidation type="list" allowBlank="1" showInputMessage="1" showErrorMessage="1" sqref="C35:CX35" xr:uid="{00000000-0002-0000-0E00-000002000000}">
      <formula1>"Met, Not Met, N/A"</formula1>
    </dataValidation>
    <dataValidation type="list" allowBlank="1" showInputMessage="1" showErrorMessage="1" sqref="C5:CX5" xr:uid="{00000000-0002-0000-0E00-000003000000}">
      <formula1>JJSAMPH2018</formula1>
    </dataValidation>
  </dataValidations>
  <printOptions horizontalCentered="1"/>
  <pageMargins left="0.2" right="0.2" top="0.3" bottom="0.25" header="0.25" footer="0"/>
  <pageSetup paperSize="5" scale="75" orientation="landscape" r:id="rId2"/>
  <headerFooter alignWithMargins="0">
    <oddFooter>&amp;LJUVENILE JUSTICE SUBSTANCE ABUSE MENTAL HEALTH PARTNERSHIP (JJSAMHP) RECORD REVIEW&amp;R&amp;8&amp;K000000&amp;P</oddFooter>
  </headerFooter>
  <rowBreaks count="1" manualBreakCount="1">
    <brk id="43" max="16383"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249977111117893"/>
  </sheetPr>
  <dimension ref="A1:BE26"/>
  <sheetViews>
    <sheetView zoomScaleNormal="100" zoomScaleSheetLayoutView="50" workbookViewId="0">
      <selection activeCell="C5" sqref="C5:L5"/>
    </sheetView>
  </sheetViews>
  <sheetFormatPr defaultColWidth="8.85546875" defaultRowHeight="12.75"/>
  <cols>
    <col min="1" max="1" width="3.28515625" style="601" customWidth="1"/>
    <col min="2" max="2" width="75.7109375" style="61" customWidth="1"/>
    <col min="3" max="12" width="7.7109375" style="62" customWidth="1"/>
    <col min="13" max="16384" width="8.85546875" style="3"/>
  </cols>
  <sheetData>
    <row r="1" spans="1:57" ht="36" customHeight="1">
      <c r="A1" s="90"/>
      <c r="B1" s="185"/>
      <c r="C1" s="223" t="s">
        <v>396</v>
      </c>
      <c r="D1" s="222"/>
      <c r="E1" s="222"/>
      <c r="F1" s="222"/>
      <c r="G1" s="222"/>
      <c r="H1" s="222"/>
      <c r="I1" s="222"/>
      <c r="J1" s="222"/>
      <c r="K1" s="222"/>
      <c r="L1" s="272"/>
      <c r="M1" s="281"/>
      <c r="N1" s="281"/>
      <c r="O1" s="281"/>
      <c r="P1" s="281"/>
      <c r="Q1" s="282"/>
    </row>
    <row r="2" spans="1:57" ht="18" customHeight="1">
      <c r="A2" s="92"/>
      <c r="B2" s="220" t="s">
        <v>176</v>
      </c>
      <c r="C2" s="844" t="str">
        <f>IF('Workbook Set-up'!$B$4="","[Name of LME-MCO]",'Workbook Set-up'!$B$4)</f>
        <v>[Name of LME-MCO]</v>
      </c>
      <c r="D2" s="845"/>
      <c r="E2" s="845"/>
      <c r="F2" s="845"/>
      <c r="G2" s="845"/>
      <c r="H2" s="845"/>
      <c r="I2" s="845"/>
      <c r="J2" s="845"/>
      <c r="K2" s="845"/>
      <c r="L2" s="846"/>
      <c r="M2" s="93"/>
      <c r="N2" s="93"/>
      <c r="O2" s="93"/>
      <c r="P2" s="93"/>
      <c r="Q2" s="101"/>
    </row>
    <row r="3" spans="1:57" ht="34.5" customHeight="1">
      <c r="A3" s="92"/>
      <c r="B3" s="220"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249"/>
      <c r="N3" s="249"/>
      <c r="O3" s="249"/>
      <c r="P3" s="249"/>
      <c r="Q3" s="250"/>
    </row>
    <row r="4" spans="1:57" ht="17.25" customHeight="1" thickBot="1">
      <c r="A4" s="95"/>
      <c r="B4" s="221"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97"/>
      <c r="N4" s="620"/>
      <c r="O4" s="620"/>
      <c r="P4" s="620"/>
      <c r="Q4" s="621"/>
    </row>
    <row r="5" spans="1:57" s="8" customFormat="1" ht="15" customHeight="1">
      <c r="A5" s="14"/>
      <c r="B5" s="109" t="s">
        <v>3</v>
      </c>
      <c r="C5" s="885"/>
      <c r="D5" s="886"/>
      <c r="E5" s="886"/>
      <c r="F5" s="886"/>
      <c r="G5" s="886"/>
      <c r="H5" s="886"/>
      <c r="I5" s="886"/>
      <c r="J5" s="886"/>
      <c r="K5" s="886"/>
      <c r="L5" s="887"/>
      <c r="M5" s="492"/>
      <c r="N5" s="493"/>
      <c r="O5" s="493"/>
      <c r="P5" s="493"/>
      <c r="Q5" s="494"/>
    </row>
    <row r="6" spans="1:57" s="483" customFormat="1" ht="15" customHeight="1">
      <c r="A6" s="573"/>
      <c r="B6" s="574" t="s">
        <v>579</v>
      </c>
      <c r="C6" s="802"/>
      <c r="D6" s="803"/>
      <c r="E6" s="803"/>
      <c r="F6" s="803"/>
      <c r="G6" s="803"/>
      <c r="H6" s="803"/>
      <c r="I6" s="803"/>
      <c r="J6" s="803"/>
      <c r="K6" s="803"/>
      <c r="L6" s="804"/>
      <c r="M6" s="475"/>
      <c r="N6" s="476"/>
      <c r="O6" s="476"/>
      <c r="P6" s="476"/>
      <c r="Q6" s="477"/>
    </row>
    <row r="7" spans="1:57" s="8" customFormat="1" ht="15" customHeight="1" thickBot="1">
      <c r="A7" s="21"/>
      <c r="B7" s="110" t="s">
        <v>246</v>
      </c>
      <c r="C7" s="882"/>
      <c r="D7" s="906"/>
      <c r="E7" s="906"/>
      <c r="F7" s="906"/>
      <c r="G7" s="906"/>
      <c r="H7" s="906"/>
      <c r="I7" s="906"/>
      <c r="J7" s="906"/>
      <c r="K7" s="906"/>
      <c r="L7" s="907"/>
      <c r="M7" s="635" t="s">
        <v>12</v>
      </c>
      <c r="N7" s="639"/>
      <c r="O7" s="639"/>
      <c r="P7" s="639"/>
      <c r="Q7" s="640"/>
    </row>
    <row r="8" spans="1:57" s="10" customFormat="1" ht="32.1" customHeight="1" thickBot="1">
      <c r="A8" s="22" t="s">
        <v>13</v>
      </c>
      <c r="B8" s="673" t="s">
        <v>14</v>
      </c>
      <c r="C8" s="24">
        <v>1</v>
      </c>
      <c r="D8" s="25">
        <v>2</v>
      </c>
      <c r="E8" s="25">
        <v>3</v>
      </c>
      <c r="F8" s="25">
        <v>4</v>
      </c>
      <c r="G8" s="25">
        <v>5</v>
      </c>
      <c r="H8" s="25">
        <v>6</v>
      </c>
      <c r="I8" s="25">
        <v>7</v>
      </c>
      <c r="J8" s="25">
        <v>8</v>
      </c>
      <c r="K8" s="25">
        <v>9</v>
      </c>
      <c r="L8" s="27">
        <v>10</v>
      </c>
      <c r="M8" s="28" t="s">
        <v>15</v>
      </c>
      <c r="N8" s="29" t="s">
        <v>16</v>
      </c>
      <c r="O8" s="30" t="s">
        <v>17</v>
      </c>
      <c r="P8" s="31" t="s">
        <v>18</v>
      </c>
      <c r="Q8" s="32" t="s">
        <v>19</v>
      </c>
    </row>
    <row r="9" spans="1:57" s="35" customFormat="1" ht="39.950000000000003" customHeight="1">
      <c r="A9" s="225" t="s">
        <v>20</v>
      </c>
      <c r="B9" s="84" t="s">
        <v>756</v>
      </c>
      <c r="C9" s="470"/>
      <c r="D9" s="815" t="s">
        <v>681</v>
      </c>
      <c r="E9" s="815"/>
      <c r="F9" s="815"/>
      <c r="G9" s="815"/>
      <c r="H9" s="815"/>
      <c r="I9" s="815"/>
      <c r="J9" s="815"/>
      <c r="K9" s="815"/>
      <c r="L9" s="816"/>
      <c r="M9" s="678">
        <f>COUNTIF(C9:L9,"=Met")</f>
        <v>0</v>
      </c>
      <c r="N9" s="679">
        <f t="shared" ref="N9" si="0">IF(SUM(M9,O9)=0,0,M9/SUM(M9,O9))</f>
        <v>0</v>
      </c>
      <c r="O9" s="680">
        <f>COUNTIF(C9:L9,"=Not Met")</f>
        <v>0</v>
      </c>
      <c r="P9" s="679">
        <f t="shared" ref="P9" si="1">IF(SUM(M9,O9)=0,0,O9/SUM(M9,O9))</f>
        <v>0</v>
      </c>
      <c r="Q9" s="681">
        <f>COUNTIF(C9:L9,"=N/A")</f>
        <v>0</v>
      </c>
    </row>
    <row r="10" spans="1:57" s="35" customFormat="1" ht="30" customHeight="1">
      <c r="A10" s="224" t="s">
        <v>21</v>
      </c>
      <c r="B10" s="84" t="s">
        <v>638</v>
      </c>
      <c r="C10" s="33"/>
      <c r="D10" s="880"/>
      <c r="E10" s="880"/>
      <c r="F10" s="880"/>
      <c r="G10" s="880"/>
      <c r="H10" s="880"/>
      <c r="I10" s="880"/>
      <c r="J10" s="880"/>
      <c r="K10" s="880"/>
      <c r="L10" s="881"/>
      <c r="M10" s="276">
        <f t="shared" ref="M10:M16" si="2">COUNTIF(C10:L10,"=Met")</f>
        <v>0</v>
      </c>
      <c r="N10" s="277">
        <f t="shared" ref="N10:N16" si="3">IF(SUM(M10,O10)=0,0,M10/SUM(M10,O10))</f>
        <v>0</v>
      </c>
      <c r="O10" s="278">
        <f t="shared" ref="O10:O16" si="4">COUNTIF(C10:L10,"=Not Met")</f>
        <v>0</v>
      </c>
      <c r="P10" s="277">
        <f t="shared" ref="P10:P16" si="5">IF(SUM(M10,O10)=0,0,O10/SUM(M10,O10))</f>
        <v>0</v>
      </c>
      <c r="Q10" s="279">
        <f t="shared" ref="Q10:Q16" si="6">COUNTIF(C10:L10,"=N/A")</f>
        <v>0</v>
      </c>
    </row>
    <row r="11" spans="1:57" s="35" customFormat="1" ht="30" customHeight="1">
      <c r="A11" s="226" t="s">
        <v>22</v>
      </c>
      <c r="B11" s="84" t="s">
        <v>639</v>
      </c>
      <c r="C11" s="33"/>
      <c r="D11" s="818"/>
      <c r="E11" s="818"/>
      <c r="F11" s="818"/>
      <c r="G11" s="818"/>
      <c r="H11" s="818"/>
      <c r="I11" s="818"/>
      <c r="J11" s="818"/>
      <c r="K11" s="818"/>
      <c r="L11" s="819"/>
      <c r="M11" s="276">
        <f t="shared" si="2"/>
        <v>0</v>
      </c>
      <c r="N11" s="277">
        <f t="shared" si="3"/>
        <v>0</v>
      </c>
      <c r="O11" s="278">
        <f t="shared" si="4"/>
        <v>0</v>
      </c>
      <c r="P11" s="277">
        <f t="shared" si="5"/>
        <v>0</v>
      </c>
      <c r="Q11" s="279">
        <f t="shared" si="6"/>
        <v>0</v>
      </c>
    </row>
    <row r="12" spans="1:57" s="35" customFormat="1" ht="30" customHeight="1">
      <c r="A12" s="226" t="s">
        <v>23</v>
      </c>
      <c r="B12" s="84" t="s">
        <v>258</v>
      </c>
      <c r="C12" s="33"/>
      <c r="D12" s="818"/>
      <c r="E12" s="818"/>
      <c r="F12" s="818"/>
      <c r="G12" s="818"/>
      <c r="H12" s="818"/>
      <c r="I12" s="818"/>
      <c r="J12" s="818"/>
      <c r="K12" s="818"/>
      <c r="L12" s="819"/>
      <c r="M12" s="276">
        <f t="shared" si="2"/>
        <v>0</v>
      </c>
      <c r="N12" s="277">
        <f t="shared" si="3"/>
        <v>0</v>
      </c>
      <c r="O12" s="278">
        <f t="shared" si="4"/>
        <v>0</v>
      </c>
      <c r="P12" s="277">
        <f t="shared" si="5"/>
        <v>0</v>
      </c>
      <c r="Q12" s="279">
        <f t="shared" si="6"/>
        <v>0</v>
      </c>
    </row>
    <row r="13" spans="1:57" s="35" customFormat="1" ht="30" customHeight="1">
      <c r="A13" s="614" t="s">
        <v>634</v>
      </c>
      <c r="B13" s="740" t="s">
        <v>684</v>
      </c>
      <c r="C13" s="33"/>
      <c r="D13" s="818"/>
      <c r="E13" s="818"/>
      <c r="F13" s="818"/>
      <c r="G13" s="818"/>
      <c r="H13" s="818"/>
      <c r="I13" s="818"/>
      <c r="J13" s="818"/>
      <c r="K13" s="818"/>
      <c r="L13" s="819"/>
      <c r="M13" s="276">
        <f t="shared" si="2"/>
        <v>0</v>
      </c>
      <c r="N13" s="277">
        <f t="shared" si="3"/>
        <v>0</v>
      </c>
      <c r="O13" s="278">
        <f t="shared" si="4"/>
        <v>0</v>
      </c>
      <c r="P13" s="277">
        <f t="shared" si="5"/>
        <v>0</v>
      </c>
      <c r="Q13" s="279">
        <f t="shared" si="6"/>
        <v>0</v>
      </c>
    </row>
    <row r="14" spans="1:57" s="35" customFormat="1" ht="30" customHeight="1">
      <c r="A14" s="225" t="s">
        <v>636</v>
      </c>
      <c r="B14" s="741" t="s">
        <v>641</v>
      </c>
      <c r="C14" s="33"/>
      <c r="D14" s="818"/>
      <c r="E14" s="818"/>
      <c r="F14" s="818"/>
      <c r="G14" s="818"/>
      <c r="H14" s="818"/>
      <c r="I14" s="818"/>
      <c r="J14" s="818"/>
      <c r="K14" s="818"/>
      <c r="L14" s="819"/>
      <c r="M14" s="276">
        <f t="shared" si="2"/>
        <v>0</v>
      </c>
      <c r="N14" s="277">
        <f t="shared" si="3"/>
        <v>0</v>
      </c>
      <c r="O14" s="278">
        <f t="shared" si="4"/>
        <v>0</v>
      </c>
      <c r="P14" s="277">
        <f t="shared" si="5"/>
        <v>0</v>
      </c>
      <c r="Q14" s="279">
        <f t="shared" si="6"/>
        <v>0</v>
      </c>
    </row>
    <row r="15" spans="1:57" s="39" customFormat="1" ht="30" customHeight="1">
      <c r="A15" s="224" t="s">
        <v>642</v>
      </c>
      <c r="B15" s="218" t="s">
        <v>683</v>
      </c>
      <c r="C15" s="36"/>
      <c r="D15" s="818"/>
      <c r="E15" s="818"/>
      <c r="F15" s="818"/>
      <c r="G15" s="818"/>
      <c r="H15" s="818"/>
      <c r="I15" s="818"/>
      <c r="J15" s="818"/>
      <c r="K15" s="818"/>
      <c r="L15" s="819"/>
      <c r="M15" s="276">
        <f t="shared" si="2"/>
        <v>0</v>
      </c>
      <c r="N15" s="277">
        <f t="shared" si="3"/>
        <v>0</v>
      </c>
      <c r="O15" s="278">
        <f t="shared" si="4"/>
        <v>0</v>
      </c>
      <c r="P15" s="277">
        <f t="shared" si="5"/>
        <v>0</v>
      </c>
      <c r="Q15" s="279">
        <f t="shared" si="6"/>
        <v>0</v>
      </c>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row>
    <row r="16" spans="1:57" s="65" customFormat="1" ht="30" customHeight="1" thickBot="1">
      <c r="A16" s="232" t="s">
        <v>643</v>
      </c>
      <c r="B16" s="742" t="s">
        <v>665</v>
      </c>
      <c r="C16" s="33"/>
      <c r="D16" s="818"/>
      <c r="E16" s="818"/>
      <c r="F16" s="818"/>
      <c r="G16" s="818"/>
      <c r="H16" s="818"/>
      <c r="I16" s="818"/>
      <c r="J16" s="818"/>
      <c r="K16" s="818"/>
      <c r="L16" s="819"/>
      <c r="M16" s="286">
        <f t="shared" si="2"/>
        <v>0</v>
      </c>
      <c r="N16" s="287">
        <f t="shared" si="3"/>
        <v>0</v>
      </c>
      <c r="O16" s="288">
        <f t="shared" si="4"/>
        <v>0</v>
      </c>
      <c r="P16" s="287">
        <f t="shared" si="5"/>
        <v>0</v>
      </c>
      <c r="Q16" s="292">
        <f t="shared" si="6"/>
        <v>0</v>
      </c>
    </row>
    <row r="17" spans="1:57" s="10" customFormat="1" ht="13.9" customHeight="1" thickBot="1">
      <c r="A17" s="601"/>
      <c r="B17" s="45" t="s">
        <v>32</v>
      </c>
      <c r="C17" s="80"/>
      <c r="D17" s="821"/>
      <c r="E17" s="821"/>
      <c r="F17" s="821"/>
      <c r="G17" s="821"/>
      <c r="H17" s="821"/>
      <c r="I17" s="821"/>
      <c r="J17" s="821"/>
      <c r="K17" s="821"/>
      <c r="L17" s="822"/>
    </row>
    <row r="18" spans="1:57" s="10" customFormat="1" ht="13.9" customHeight="1" thickBot="1">
      <c r="A18" s="601"/>
      <c r="B18" s="45"/>
      <c r="C18" s="47"/>
      <c r="D18" s="47"/>
      <c r="E18" s="47"/>
      <c r="F18" s="47"/>
      <c r="G18" s="47"/>
      <c r="H18" s="47"/>
      <c r="I18" s="47"/>
      <c r="J18" s="47"/>
      <c r="K18" s="47"/>
      <c r="L18" s="47"/>
    </row>
    <row r="19" spans="1:57" s="10" customFormat="1" ht="13.9" customHeight="1">
      <c r="A19" s="601"/>
      <c r="B19" s="48" t="s">
        <v>33</v>
      </c>
      <c r="C19" s="319">
        <f>COUNTIF(C9:C16,"=Met")</f>
        <v>0</v>
      </c>
      <c r="D19" s="384"/>
      <c r="E19" s="384"/>
      <c r="F19" s="384"/>
      <c r="G19" s="384"/>
      <c r="H19" s="384"/>
      <c r="I19" s="384"/>
      <c r="J19" s="384"/>
      <c r="K19" s="384"/>
      <c r="L19" s="385"/>
    </row>
    <row r="20" spans="1:57" s="10" customFormat="1" ht="13.9" customHeight="1">
      <c r="A20" s="601"/>
      <c r="B20" s="48" t="s">
        <v>34</v>
      </c>
      <c r="C20" s="320">
        <f>IF(SUM(C19,C21)=0,0,C19/SUM(C19,C21))</f>
        <v>0</v>
      </c>
      <c r="D20" s="387"/>
      <c r="E20" s="387"/>
      <c r="F20" s="387"/>
      <c r="G20" s="387"/>
      <c r="H20" s="387"/>
      <c r="I20" s="387"/>
      <c r="J20" s="387"/>
      <c r="K20" s="387"/>
      <c r="L20" s="388"/>
    </row>
    <row r="21" spans="1:57" s="10" customFormat="1" ht="13.9" customHeight="1">
      <c r="A21" s="601"/>
      <c r="B21" s="48" t="s">
        <v>35</v>
      </c>
      <c r="C21" s="321">
        <f>COUNTIF(C9:C16,"=Not Met")</f>
        <v>0</v>
      </c>
      <c r="D21" s="390"/>
      <c r="E21" s="390"/>
      <c r="F21" s="390"/>
      <c r="G21" s="390"/>
      <c r="H21" s="390"/>
      <c r="I21" s="390"/>
      <c r="J21" s="390"/>
      <c r="K21" s="390"/>
      <c r="L21" s="391"/>
      <c r="M21" s="3"/>
      <c r="N21" s="3"/>
      <c r="O21" s="3"/>
      <c r="P21" s="3"/>
      <c r="Q21" s="3"/>
    </row>
    <row r="22" spans="1:57" s="10" customFormat="1" ht="13.9" customHeight="1">
      <c r="A22" s="601"/>
      <c r="B22" s="48" t="s">
        <v>36</v>
      </c>
      <c r="C22" s="320">
        <f>IF(SUM(C19,C21)=0,0,C21/SUM(C19,C21))</f>
        <v>0</v>
      </c>
      <c r="D22" s="387"/>
      <c r="E22" s="387"/>
      <c r="F22" s="387"/>
      <c r="G22" s="387"/>
      <c r="H22" s="387"/>
      <c r="I22" s="387"/>
      <c r="J22" s="387"/>
      <c r="K22" s="387"/>
      <c r="L22" s="388"/>
      <c r="M22" s="3"/>
      <c r="N22" s="3"/>
      <c r="O22" s="3"/>
      <c r="P22" s="3"/>
      <c r="Q22" s="3"/>
    </row>
    <row r="23" spans="1:57" s="10" customFormat="1" ht="13.9" customHeight="1" thickBot="1">
      <c r="A23" s="601"/>
      <c r="B23" s="48" t="s">
        <v>37</v>
      </c>
      <c r="C23" s="322">
        <f>COUNTIF(C9:C16,"=N/A")</f>
        <v>0</v>
      </c>
      <c r="D23" s="393"/>
      <c r="E23" s="393"/>
      <c r="F23" s="393"/>
      <c r="G23" s="393"/>
      <c r="H23" s="393"/>
      <c r="I23" s="393"/>
      <c r="J23" s="393"/>
      <c r="K23" s="393"/>
      <c r="L23" s="394"/>
      <c r="M23" s="3"/>
      <c r="N23" s="3"/>
      <c r="O23" s="3"/>
      <c r="P23" s="3"/>
      <c r="Q23" s="3"/>
    </row>
    <row r="24" spans="1:57">
      <c r="B24" s="126"/>
    </row>
    <row r="25" spans="1:57">
      <c r="B25" s="126"/>
    </row>
    <row r="26" spans="1:57" s="62" customFormat="1">
      <c r="A26" s="601"/>
      <c r="B26" s="126"/>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row>
  </sheetData>
  <sheetProtection sheet="1" objects="1" scenarios="1"/>
  <customSheetViews>
    <customSheetView guid="{801CCF84-17C4-4B0D-9367-AFC96EC2FF57}" showPageBreaks="1" printArea="1" hiddenRows="1">
      <selection activeCell="C5" sqref="C5:L5"/>
      <pageMargins left="0.2" right="0.2" top="0.3" bottom="0.25" header="0.25" footer="0"/>
      <printOptions horizontalCentered="1"/>
      <pageSetup paperSize="5" scale="88" fitToHeight="0" orientation="landscape" r:id="rId1"/>
      <headerFooter alignWithMargins="0">
        <oddFooter>&amp;LCOMMUNITY MENTAL HEALTH SERVICES BLOCK GRANT PROGRAM MONITORING&amp;R&amp;8&amp;K000000&amp;P</oddFooter>
      </headerFooter>
    </customSheetView>
  </customSheetViews>
  <mergeCells count="7">
    <mergeCell ref="D9:L9"/>
    <mergeCell ref="D10:L17"/>
    <mergeCell ref="C2:L2"/>
    <mergeCell ref="C4:L4"/>
    <mergeCell ref="C5:L5"/>
    <mergeCell ref="C6:L6"/>
    <mergeCell ref="C7:L7"/>
  </mergeCells>
  <conditionalFormatting sqref="C9:C16">
    <cfRule type="cellIs" dxfId="1719" priority="12" stopIfTrue="1" operator="equal">
      <formula>"Not Met"</formula>
    </cfRule>
    <cfRule type="cellIs" dxfId="1718" priority="13" stopIfTrue="1" operator="equal">
      <formula>"N/A"</formula>
    </cfRule>
  </conditionalFormatting>
  <conditionalFormatting sqref="C10:C16">
    <cfRule type="expression" dxfId="1717" priority="11" stopIfTrue="1">
      <formula>AND(C$9&lt;&gt;"",C10="")</formula>
    </cfRule>
  </conditionalFormatting>
  <conditionalFormatting sqref="C1 C5 C7:C1048576">
    <cfRule type="cellIs" dxfId="1716" priority="10" operator="equal">
      <formula>"MET"</formula>
    </cfRule>
  </conditionalFormatting>
  <conditionalFormatting sqref="C9:C16">
    <cfRule type="expression" dxfId="1715" priority="9">
      <formula>AND(C9&lt;&gt;"Met",C9&lt;&gt;"Not Met",C9&lt;&gt;"N/A",COUNTIF($C$9:$C$16,"=Yes")+COUNTIF($C$9:$C$16,"=No")+COUNTIF($C$9:$C$16,"=N/A")+COUNTIF($C$9:$C$16,"=Met")+COUNTIF($C$9:$C$16,"=Not Met")&gt;0)</formula>
    </cfRule>
  </conditionalFormatting>
  <conditionalFormatting sqref="C6">
    <cfRule type="cellIs" dxfId="1714" priority="7" operator="equal">
      <formula>"NO"</formula>
    </cfRule>
    <cfRule type="cellIs" dxfId="1713" priority="8" operator="equal">
      <formula>"MET"</formula>
    </cfRule>
  </conditionalFormatting>
  <conditionalFormatting sqref="C2:L2">
    <cfRule type="cellIs" dxfId="1712" priority="5" operator="equal">
      <formula>"NO"</formula>
    </cfRule>
    <cfRule type="cellIs" dxfId="1711" priority="6" operator="equal">
      <formula>"MET"</formula>
    </cfRule>
  </conditionalFormatting>
  <conditionalFormatting sqref="C3:L4">
    <cfRule type="cellIs" dxfId="1710" priority="3" operator="equal">
      <formula>"NO"</formula>
    </cfRule>
    <cfRule type="cellIs" dxfId="1709" priority="4" operator="equal">
      <formula>"MET"</formula>
    </cfRule>
  </conditionalFormatting>
  <conditionalFormatting sqref="D9">
    <cfRule type="cellIs" dxfId="1708" priority="1" stopIfTrue="1" operator="equal">
      <formula>"Not Met"</formula>
    </cfRule>
    <cfRule type="cellIs" dxfId="1707" priority="2" stopIfTrue="1" operator="equal">
      <formula>"N/A"</formula>
    </cfRule>
  </conditionalFormatting>
  <dataValidations count="2">
    <dataValidation type="list" allowBlank="1" showInputMessage="1" showErrorMessage="1" sqref="C9:C16" xr:uid="{00000000-0002-0000-0F00-000000000000}">
      <formula1>"Met, Not Met, N/A"</formula1>
    </dataValidation>
    <dataValidation type="list" allowBlank="1" showInputMessage="1" showErrorMessage="1" sqref="C5:L5" xr:uid="{00000000-0002-0000-0F00-000001000000}">
      <formula1>CMHBG2018</formula1>
    </dataValidation>
  </dataValidations>
  <printOptions horizontalCentered="1"/>
  <pageMargins left="0.2" right="0.2" top="0.3" bottom="0.25" header="0.25" footer="0"/>
  <pageSetup paperSize="5" scale="88" fitToHeight="0" orientation="landscape" r:id="rId2"/>
  <headerFooter alignWithMargins="0">
    <oddFooter>&amp;LCOMMUNITY MENTAL HEALTH SERVICES BLOCK GRANT PROGRAM MONITORING&amp;R&amp;8&amp;K000000&amp;P</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sheetPr>
  <dimension ref="A1:IM57"/>
  <sheetViews>
    <sheetView zoomScaleNormal="100" zoomScaleSheetLayoutView="50" workbookViewId="0">
      <pane xSplit="2" topLeftCell="C1" activePane="topRight" state="frozen"/>
      <selection pane="topRight" activeCell="C5" sqref="C5:L5"/>
    </sheetView>
  </sheetViews>
  <sheetFormatPr defaultColWidth="8.85546875" defaultRowHeight="12.75"/>
  <cols>
    <col min="1" max="1" width="3.28515625" style="601" customWidth="1"/>
    <col min="2" max="2" width="75.7109375" style="61" customWidth="1"/>
    <col min="3" max="202" width="7.7109375" style="62" customWidth="1"/>
    <col min="203" max="16384" width="8.85546875" style="3"/>
  </cols>
  <sheetData>
    <row r="1" spans="1:207" ht="36" customHeight="1">
      <c r="A1" s="90"/>
      <c r="B1" s="242"/>
      <c r="C1" s="223" t="s">
        <v>348</v>
      </c>
      <c r="D1" s="222"/>
      <c r="E1" s="222"/>
      <c r="F1" s="222"/>
      <c r="G1" s="222"/>
      <c r="H1" s="222"/>
      <c r="I1" s="222"/>
      <c r="J1" s="222"/>
      <c r="K1" s="222"/>
      <c r="L1" s="272"/>
      <c r="M1" s="223" t="s">
        <v>348</v>
      </c>
      <c r="N1" s="222"/>
      <c r="O1" s="222"/>
      <c r="P1" s="222"/>
      <c r="Q1" s="222"/>
      <c r="R1" s="222"/>
      <c r="S1" s="222"/>
      <c r="T1" s="222"/>
      <c r="U1" s="222"/>
      <c r="V1" s="272"/>
      <c r="W1" s="223" t="s">
        <v>348</v>
      </c>
      <c r="X1" s="222"/>
      <c r="Y1" s="222"/>
      <c r="Z1" s="222"/>
      <c r="AA1" s="222"/>
      <c r="AB1" s="222"/>
      <c r="AC1" s="222"/>
      <c r="AD1" s="222"/>
      <c r="AE1" s="222"/>
      <c r="AF1" s="272"/>
      <c r="AG1" s="223" t="s">
        <v>348</v>
      </c>
      <c r="AH1" s="222"/>
      <c r="AI1" s="222"/>
      <c r="AJ1" s="222"/>
      <c r="AK1" s="222"/>
      <c r="AL1" s="222"/>
      <c r="AM1" s="222"/>
      <c r="AN1" s="222"/>
      <c r="AO1" s="222"/>
      <c r="AP1" s="272"/>
      <c r="AQ1" s="223" t="s">
        <v>348</v>
      </c>
      <c r="AR1" s="222"/>
      <c r="AS1" s="222"/>
      <c r="AT1" s="222"/>
      <c r="AU1" s="222"/>
      <c r="AV1" s="222"/>
      <c r="AW1" s="222"/>
      <c r="AX1" s="222"/>
      <c r="AY1" s="222"/>
      <c r="AZ1" s="272"/>
      <c r="BA1" s="223" t="s">
        <v>348</v>
      </c>
      <c r="BB1" s="222"/>
      <c r="BC1" s="222"/>
      <c r="BD1" s="222"/>
      <c r="BE1" s="222"/>
      <c r="BF1" s="222"/>
      <c r="BG1" s="222"/>
      <c r="BH1" s="222"/>
      <c r="BI1" s="222"/>
      <c r="BJ1" s="272"/>
      <c r="BK1" s="223" t="s">
        <v>348</v>
      </c>
      <c r="BL1" s="222"/>
      <c r="BM1" s="222"/>
      <c r="BN1" s="222"/>
      <c r="BO1" s="222"/>
      <c r="BP1" s="222"/>
      <c r="BQ1" s="222"/>
      <c r="BR1" s="222"/>
      <c r="BS1" s="222"/>
      <c r="BT1" s="272"/>
      <c r="BU1" s="223" t="s">
        <v>348</v>
      </c>
      <c r="BV1" s="222"/>
      <c r="BW1" s="222"/>
      <c r="BX1" s="222"/>
      <c r="BY1" s="222"/>
      <c r="BZ1" s="222"/>
      <c r="CA1" s="222"/>
      <c r="CB1" s="222"/>
      <c r="CC1" s="222"/>
      <c r="CD1" s="272"/>
      <c r="CE1" s="223" t="s">
        <v>348</v>
      </c>
      <c r="CF1" s="222"/>
      <c r="CG1" s="222"/>
      <c r="CH1" s="222"/>
      <c r="CI1" s="222"/>
      <c r="CJ1" s="222"/>
      <c r="CK1" s="222"/>
      <c r="CL1" s="222"/>
      <c r="CM1" s="222"/>
      <c r="CN1" s="272"/>
      <c r="CO1" s="223" t="s">
        <v>348</v>
      </c>
      <c r="CP1" s="222"/>
      <c r="CQ1" s="222"/>
      <c r="CR1" s="222"/>
      <c r="CS1" s="222"/>
      <c r="CT1" s="222"/>
      <c r="CU1" s="222"/>
      <c r="CV1" s="222"/>
      <c r="CW1" s="222"/>
      <c r="CX1" s="272"/>
      <c r="CY1" s="223" t="s">
        <v>348</v>
      </c>
      <c r="CZ1" s="222"/>
      <c r="DA1" s="222"/>
      <c r="DB1" s="222"/>
      <c r="DC1" s="222"/>
      <c r="DD1" s="222"/>
      <c r="DE1" s="222"/>
      <c r="DF1" s="222"/>
      <c r="DG1" s="222"/>
      <c r="DH1" s="272"/>
      <c r="DI1" s="223" t="s">
        <v>348</v>
      </c>
      <c r="DJ1" s="222"/>
      <c r="DK1" s="222"/>
      <c r="DL1" s="222"/>
      <c r="DM1" s="222"/>
      <c r="DN1" s="222"/>
      <c r="DO1" s="222"/>
      <c r="DP1" s="222"/>
      <c r="DQ1" s="222"/>
      <c r="DR1" s="272"/>
      <c r="DS1" s="223" t="s">
        <v>348</v>
      </c>
      <c r="DT1" s="222"/>
      <c r="DU1" s="222"/>
      <c r="DV1" s="222"/>
      <c r="DW1" s="222"/>
      <c r="DX1" s="222"/>
      <c r="DY1" s="222"/>
      <c r="DZ1" s="222"/>
      <c r="EA1" s="222"/>
      <c r="EB1" s="272"/>
      <c r="EC1" s="223" t="s">
        <v>348</v>
      </c>
      <c r="ED1" s="222"/>
      <c r="EE1" s="222"/>
      <c r="EF1" s="222"/>
      <c r="EG1" s="222"/>
      <c r="EH1" s="222"/>
      <c r="EI1" s="222"/>
      <c r="EJ1" s="222"/>
      <c r="EK1" s="222"/>
      <c r="EL1" s="272"/>
      <c r="EM1" s="223" t="s">
        <v>348</v>
      </c>
      <c r="EN1" s="222"/>
      <c r="EO1" s="222"/>
      <c r="EP1" s="222"/>
      <c r="EQ1" s="222"/>
      <c r="ER1" s="222"/>
      <c r="ES1" s="222"/>
      <c r="ET1" s="222"/>
      <c r="EU1" s="222"/>
      <c r="EV1" s="272"/>
      <c r="EW1" s="223" t="s">
        <v>348</v>
      </c>
      <c r="EX1" s="222"/>
      <c r="EY1" s="222"/>
      <c r="EZ1" s="222"/>
      <c r="FA1" s="222"/>
      <c r="FB1" s="222"/>
      <c r="FC1" s="222"/>
      <c r="FD1" s="222"/>
      <c r="FE1" s="222"/>
      <c r="FF1" s="272"/>
      <c r="FG1" s="223" t="s">
        <v>348</v>
      </c>
      <c r="FH1" s="222"/>
      <c r="FI1" s="222"/>
      <c r="FJ1" s="222"/>
      <c r="FK1" s="222"/>
      <c r="FL1" s="222"/>
      <c r="FM1" s="222"/>
      <c r="FN1" s="222"/>
      <c r="FO1" s="222"/>
      <c r="FP1" s="272"/>
      <c r="FQ1" s="223" t="s">
        <v>348</v>
      </c>
      <c r="FR1" s="222"/>
      <c r="FS1" s="222"/>
      <c r="FT1" s="222"/>
      <c r="FU1" s="222"/>
      <c r="FV1" s="222"/>
      <c r="FW1" s="222"/>
      <c r="FX1" s="222"/>
      <c r="FY1" s="222"/>
      <c r="FZ1" s="272"/>
      <c r="GA1" s="223" t="s">
        <v>348</v>
      </c>
      <c r="GB1" s="222"/>
      <c r="GC1" s="222"/>
      <c r="GD1" s="222"/>
      <c r="GE1" s="222"/>
      <c r="GF1" s="222"/>
      <c r="GG1" s="222"/>
      <c r="GH1" s="222"/>
      <c r="GI1" s="222"/>
      <c r="GJ1" s="272"/>
      <c r="GK1" s="223" t="s">
        <v>348</v>
      </c>
      <c r="GL1" s="222"/>
      <c r="GM1" s="222"/>
      <c r="GN1" s="222"/>
      <c r="GO1" s="222"/>
      <c r="GP1" s="222"/>
      <c r="GQ1" s="222"/>
      <c r="GR1" s="222"/>
      <c r="GS1" s="222"/>
      <c r="GT1" s="272"/>
      <c r="GU1" s="281"/>
      <c r="GV1" s="281"/>
      <c r="GW1" s="281"/>
      <c r="GX1" s="281"/>
      <c r="GY1" s="282"/>
    </row>
    <row r="2" spans="1:207" ht="18" customHeight="1">
      <c r="A2" s="92"/>
      <c r="B2" s="220"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844" t="str">
        <f>IF('Workbook Set-up'!$B$4="","[Name of LME-MCO]",'Workbook Set-up'!$B$4)</f>
        <v>[Name of LME-MCO]</v>
      </c>
      <c r="EX2" s="845"/>
      <c r="EY2" s="845"/>
      <c r="EZ2" s="845"/>
      <c r="FA2" s="845"/>
      <c r="FB2" s="845"/>
      <c r="FC2" s="845"/>
      <c r="FD2" s="845"/>
      <c r="FE2" s="845"/>
      <c r="FF2" s="846"/>
      <c r="FG2" s="844" t="str">
        <f>IF('Workbook Set-up'!$B$4="","[Name of LME-MCO]",'Workbook Set-up'!$B$4)</f>
        <v>[Name of LME-MCO]</v>
      </c>
      <c r="FH2" s="845"/>
      <c r="FI2" s="845"/>
      <c r="FJ2" s="845"/>
      <c r="FK2" s="845"/>
      <c r="FL2" s="845"/>
      <c r="FM2" s="845"/>
      <c r="FN2" s="845"/>
      <c r="FO2" s="845"/>
      <c r="FP2" s="846"/>
      <c r="FQ2" s="844" t="str">
        <f>IF('Workbook Set-up'!$B$4="","[Name of LME-MCO]",'Workbook Set-up'!$B$4)</f>
        <v>[Name of LME-MCO]</v>
      </c>
      <c r="FR2" s="845"/>
      <c r="FS2" s="845"/>
      <c r="FT2" s="845"/>
      <c r="FU2" s="845"/>
      <c r="FV2" s="845"/>
      <c r="FW2" s="845"/>
      <c r="FX2" s="845"/>
      <c r="FY2" s="845"/>
      <c r="FZ2" s="846"/>
      <c r="GA2" s="844" t="str">
        <f>IF('Workbook Set-up'!$B$4="","[Name of LME-MCO]",'Workbook Set-up'!$B$4)</f>
        <v>[Name of LME-MCO]</v>
      </c>
      <c r="GB2" s="845"/>
      <c r="GC2" s="845"/>
      <c r="GD2" s="845"/>
      <c r="GE2" s="845"/>
      <c r="GF2" s="845"/>
      <c r="GG2" s="845"/>
      <c r="GH2" s="845"/>
      <c r="GI2" s="845"/>
      <c r="GJ2" s="846"/>
      <c r="GK2" s="844" t="str">
        <f>IF('Workbook Set-up'!$B$4="","[Name of LME-MCO]",'Workbook Set-up'!$B$4)</f>
        <v>[Name of LME-MCO]</v>
      </c>
      <c r="GL2" s="845"/>
      <c r="GM2" s="845"/>
      <c r="GN2" s="845"/>
      <c r="GO2" s="845"/>
      <c r="GP2" s="845"/>
      <c r="GQ2" s="845"/>
      <c r="GR2" s="845"/>
      <c r="GS2" s="845"/>
      <c r="GT2" s="846"/>
      <c r="GU2" s="93"/>
      <c r="GV2" s="93"/>
      <c r="GW2" s="93"/>
      <c r="GX2" s="93"/>
      <c r="GY2" s="101"/>
    </row>
    <row r="3" spans="1:207" ht="34.5" customHeight="1">
      <c r="A3" s="92"/>
      <c r="B3" s="220"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X3" s="202"/>
      <c r="EY3" s="202"/>
      <c r="EZ3" s="202"/>
      <c r="FA3" s="202"/>
      <c r="FB3" s="202"/>
      <c r="FC3" s="202"/>
      <c r="FD3" s="202"/>
      <c r="FE3" s="202"/>
      <c r="FF3" s="203"/>
      <c r="F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H3" s="202"/>
      <c r="FI3" s="202"/>
      <c r="FJ3" s="202"/>
      <c r="FK3" s="202"/>
      <c r="FL3" s="202"/>
      <c r="FM3" s="202"/>
      <c r="FN3" s="202"/>
      <c r="FO3" s="202"/>
      <c r="FP3" s="203"/>
      <c r="F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R3" s="202"/>
      <c r="FS3" s="202"/>
      <c r="FT3" s="202"/>
      <c r="FU3" s="202"/>
      <c r="FV3" s="202"/>
      <c r="FW3" s="202"/>
      <c r="FX3" s="202"/>
      <c r="FY3" s="202"/>
      <c r="FZ3" s="203"/>
      <c r="G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B3" s="202"/>
      <c r="GC3" s="202"/>
      <c r="GD3" s="202"/>
      <c r="GE3" s="202"/>
      <c r="GF3" s="202"/>
      <c r="GG3" s="202"/>
      <c r="GH3" s="202"/>
      <c r="GI3" s="202"/>
      <c r="GJ3" s="203"/>
      <c r="G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L3" s="202"/>
      <c r="GM3" s="202"/>
      <c r="GN3" s="202"/>
      <c r="GO3" s="202"/>
      <c r="GP3" s="202"/>
      <c r="GQ3" s="202"/>
      <c r="GR3" s="202"/>
      <c r="GS3" s="202"/>
      <c r="GT3" s="203"/>
      <c r="GU3" s="249"/>
      <c r="GV3" s="249"/>
      <c r="GW3" s="249"/>
      <c r="GX3" s="249"/>
      <c r="GY3" s="250"/>
    </row>
    <row r="4" spans="1:207" ht="17.25" customHeight="1" thickBot="1">
      <c r="A4" s="605"/>
      <c r="B4" s="221"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862" t="str">
        <f>IF(AND('Workbook Set-up'!$B$14="",'Workbook Set-up'!$B$15=""),"",IF('Workbook Set-up'!$B$14='Workbook Set-up'!$B$15,TEXT('Workbook Set-up'!$B$14,"m/d/yyyy"),IF('Workbook Set-up'!$B$14&lt;&gt;'Workbook Set-up'!$B$15,TEXT('Workbook Set-up'!$B$14,"m/d/yyyy")&amp;" to "&amp;TEXT('Workbook Set-up'!$B$15,"m/d/yyyy"),"")))</f>
        <v/>
      </c>
      <c r="EX4" s="863"/>
      <c r="EY4" s="863"/>
      <c r="EZ4" s="863"/>
      <c r="FA4" s="863"/>
      <c r="FB4" s="863"/>
      <c r="FC4" s="863"/>
      <c r="FD4" s="863"/>
      <c r="FE4" s="863"/>
      <c r="FF4" s="864"/>
      <c r="FG4" s="862" t="str">
        <f>IF(AND('Workbook Set-up'!$B$14="",'Workbook Set-up'!$B$15=""),"",IF('Workbook Set-up'!$B$14='Workbook Set-up'!$B$15,TEXT('Workbook Set-up'!$B$14,"m/d/yyyy"),IF('Workbook Set-up'!$B$14&lt;&gt;'Workbook Set-up'!$B$15,TEXT('Workbook Set-up'!$B$14,"m/d/yyyy")&amp;" to "&amp;TEXT('Workbook Set-up'!$B$15,"m/d/yyyy"),"")))</f>
        <v/>
      </c>
      <c r="FH4" s="863"/>
      <c r="FI4" s="863"/>
      <c r="FJ4" s="863"/>
      <c r="FK4" s="863"/>
      <c r="FL4" s="863"/>
      <c r="FM4" s="863"/>
      <c r="FN4" s="863"/>
      <c r="FO4" s="863"/>
      <c r="FP4" s="864"/>
      <c r="FQ4" s="862" t="str">
        <f>IF(AND('Workbook Set-up'!$B$14="",'Workbook Set-up'!$B$15=""),"",IF('Workbook Set-up'!$B$14='Workbook Set-up'!$B$15,TEXT('Workbook Set-up'!$B$14,"m/d/yyyy"),IF('Workbook Set-up'!$B$14&lt;&gt;'Workbook Set-up'!$B$15,TEXT('Workbook Set-up'!$B$14,"m/d/yyyy")&amp;" to "&amp;TEXT('Workbook Set-up'!$B$15,"m/d/yyyy"),"")))</f>
        <v/>
      </c>
      <c r="FR4" s="863"/>
      <c r="FS4" s="863"/>
      <c r="FT4" s="863"/>
      <c r="FU4" s="863"/>
      <c r="FV4" s="863"/>
      <c r="FW4" s="863"/>
      <c r="FX4" s="863"/>
      <c r="FY4" s="863"/>
      <c r="FZ4" s="864"/>
      <c r="GA4" s="862" t="str">
        <f>IF(AND('Workbook Set-up'!$B$14="",'Workbook Set-up'!$B$15=""),"",IF('Workbook Set-up'!$B$14='Workbook Set-up'!$B$15,TEXT('Workbook Set-up'!$B$14,"m/d/yyyy"),IF('Workbook Set-up'!$B$14&lt;&gt;'Workbook Set-up'!$B$15,TEXT('Workbook Set-up'!$B$14,"m/d/yyyy")&amp;" to "&amp;TEXT('Workbook Set-up'!$B$15,"m/d/yyyy"),"")))</f>
        <v/>
      </c>
      <c r="GB4" s="863"/>
      <c r="GC4" s="863"/>
      <c r="GD4" s="863"/>
      <c r="GE4" s="863"/>
      <c r="GF4" s="863"/>
      <c r="GG4" s="863"/>
      <c r="GH4" s="863"/>
      <c r="GI4" s="863"/>
      <c r="GJ4" s="864"/>
      <c r="GK4" s="862" t="str">
        <f>IF(AND('Workbook Set-up'!$B$14="",'Workbook Set-up'!$B$15=""),"",IF('Workbook Set-up'!$B$14='Workbook Set-up'!$B$15,TEXT('Workbook Set-up'!$B$14,"m/d/yyyy"),IF('Workbook Set-up'!$B$14&lt;&gt;'Workbook Set-up'!$B$15,TEXT('Workbook Set-up'!$B$14,"m/d/yyyy")&amp;" to "&amp;TEXT('Workbook Set-up'!$B$15,"m/d/yyyy"),"")))</f>
        <v/>
      </c>
      <c r="GL4" s="863"/>
      <c r="GM4" s="863"/>
      <c r="GN4" s="863"/>
      <c r="GO4" s="863"/>
      <c r="GP4" s="863"/>
      <c r="GQ4" s="863"/>
      <c r="GR4" s="863"/>
      <c r="GS4" s="863"/>
      <c r="GT4" s="864"/>
      <c r="GU4" s="97"/>
      <c r="GV4" s="620"/>
      <c r="GW4" s="620"/>
      <c r="GX4" s="620"/>
      <c r="GY4" s="621"/>
    </row>
    <row r="5" spans="1:207" s="666" customFormat="1" ht="15" customHeight="1">
      <c r="A5" s="604"/>
      <c r="B5" s="488" t="s">
        <v>3</v>
      </c>
      <c r="C5" s="911"/>
      <c r="D5" s="912"/>
      <c r="E5" s="912"/>
      <c r="F5" s="912"/>
      <c r="G5" s="912"/>
      <c r="H5" s="912"/>
      <c r="I5" s="912"/>
      <c r="J5" s="912"/>
      <c r="K5" s="912"/>
      <c r="L5" s="913"/>
      <c r="M5" s="911"/>
      <c r="N5" s="912"/>
      <c r="O5" s="912"/>
      <c r="P5" s="912"/>
      <c r="Q5" s="912"/>
      <c r="R5" s="912"/>
      <c r="S5" s="912"/>
      <c r="T5" s="912"/>
      <c r="U5" s="912"/>
      <c r="V5" s="913"/>
      <c r="W5" s="911"/>
      <c r="X5" s="912"/>
      <c r="Y5" s="912"/>
      <c r="Z5" s="912"/>
      <c r="AA5" s="912"/>
      <c r="AB5" s="912"/>
      <c r="AC5" s="912"/>
      <c r="AD5" s="912"/>
      <c r="AE5" s="912"/>
      <c r="AF5" s="913"/>
      <c r="AG5" s="911"/>
      <c r="AH5" s="912"/>
      <c r="AI5" s="912"/>
      <c r="AJ5" s="912"/>
      <c r="AK5" s="912"/>
      <c r="AL5" s="912"/>
      <c r="AM5" s="912"/>
      <c r="AN5" s="912"/>
      <c r="AO5" s="912"/>
      <c r="AP5" s="913"/>
      <c r="AQ5" s="911"/>
      <c r="AR5" s="912"/>
      <c r="AS5" s="912"/>
      <c r="AT5" s="912"/>
      <c r="AU5" s="912"/>
      <c r="AV5" s="912"/>
      <c r="AW5" s="912"/>
      <c r="AX5" s="912"/>
      <c r="AY5" s="912"/>
      <c r="AZ5" s="913"/>
      <c r="BA5" s="911"/>
      <c r="BB5" s="912"/>
      <c r="BC5" s="912"/>
      <c r="BD5" s="912"/>
      <c r="BE5" s="912"/>
      <c r="BF5" s="912"/>
      <c r="BG5" s="912"/>
      <c r="BH5" s="912"/>
      <c r="BI5" s="912"/>
      <c r="BJ5" s="913"/>
      <c r="BK5" s="911"/>
      <c r="BL5" s="912"/>
      <c r="BM5" s="912"/>
      <c r="BN5" s="912"/>
      <c r="BO5" s="912"/>
      <c r="BP5" s="912"/>
      <c r="BQ5" s="912"/>
      <c r="BR5" s="912"/>
      <c r="BS5" s="912"/>
      <c r="BT5" s="913"/>
      <c r="BU5" s="911"/>
      <c r="BV5" s="912"/>
      <c r="BW5" s="912"/>
      <c r="BX5" s="912"/>
      <c r="BY5" s="912"/>
      <c r="BZ5" s="912"/>
      <c r="CA5" s="912"/>
      <c r="CB5" s="912"/>
      <c r="CC5" s="912"/>
      <c r="CD5" s="913"/>
      <c r="CE5" s="911"/>
      <c r="CF5" s="912"/>
      <c r="CG5" s="912"/>
      <c r="CH5" s="912"/>
      <c r="CI5" s="912"/>
      <c r="CJ5" s="912"/>
      <c r="CK5" s="912"/>
      <c r="CL5" s="912"/>
      <c r="CM5" s="912"/>
      <c r="CN5" s="913"/>
      <c r="CO5" s="911"/>
      <c r="CP5" s="912"/>
      <c r="CQ5" s="912"/>
      <c r="CR5" s="912"/>
      <c r="CS5" s="912"/>
      <c r="CT5" s="912"/>
      <c r="CU5" s="912"/>
      <c r="CV5" s="912"/>
      <c r="CW5" s="912"/>
      <c r="CX5" s="913"/>
      <c r="CY5" s="911"/>
      <c r="CZ5" s="912"/>
      <c r="DA5" s="912"/>
      <c r="DB5" s="912"/>
      <c r="DC5" s="912"/>
      <c r="DD5" s="912"/>
      <c r="DE5" s="912"/>
      <c r="DF5" s="912"/>
      <c r="DG5" s="912"/>
      <c r="DH5" s="913"/>
      <c r="DI5" s="911"/>
      <c r="DJ5" s="912"/>
      <c r="DK5" s="912"/>
      <c r="DL5" s="912"/>
      <c r="DM5" s="912"/>
      <c r="DN5" s="912"/>
      <c r="DO5" s="912"/>
      <c r="DP5" s="912"/>
      <c r="DQ5" s="912"/>
      <c r="DR5" s="913"/>
      <c r="DS5" s="911"/>
      <c r="DT5" s="912"/>
      <c r="DU5" s="912"/>
      <c r="DV5" s="912"/>
      <c r="DW5" s="912"/>
      <c r="DX5" s="912"/>
      <c r="DY5" s="912"/>
      <c r="DZ5" s="912"/>
      <c r="EA5" s="912"/>
      <c r="EB5" s="913"/>
      <c r="EC5" s="911"/>
      <c r="ED5" s="912"/>
      <c r="EE5" s="912"/>
      <c r="EF5" s="912"/>
      <c r="EG5" s="912"/>
      <c r="EH5" s="912"/>
      <c r="EI5" s="912"/>
      <c r="EJ5" s="912"/>
      <c r="EK5" s="912"/>
      <c r="EL5" s="913"/>
      <c r="EM5" s="911"/>
      <c r="EN5" s="912"/>
      <c r="EO5" s="912"/>
      <c r="EP5" s="912"/>
      <c r="EQ5" s="912"/>
      <c r="ER5" s="912"/>
      <c r="ES5" s="912"/>
      <c r="ET5" s="912"/>
      <c r="EU5" s="912"/>
      <c r="EV5" s="913"/>
      <c r="EW5" s="911"/>
      <c r="EX5" s="912"/>
      <c r="EY5" s="912"/>
      <c r="EZ5" s="912"/>
      <c r="FA5" s="912"/>
      <c r="FB5" s="912"/>
      <c r="FC5" s="912"/>
      <c r="FD5" s="912"/>
      <c r="FE5" s="912"/>
      <c r="FF5" s="913"/>
      <c r="FG5" s="911"/>
      <c r="FH5" s="912"/>
      <c r="FI5" s="912"/>
      <c r="FJ5" s="912"/>
      <c r="FK5" s="912"/>
      <c r="FL5" s="912"/>
      <c r="FM5" s="912"/>
      <c r="FN5" s="912"/>
      <c r="FO5" s="912"/>
      <c r="FP5" s="913"/>
      <c r="FQ5" s="911"/>
      <c r="FR5" s="912"/>
      <c r="FS5" s="912"/>
      <c r="FT5" s="912"/>
      <c r="FU5" s="912"/>
      <c r="FV5" s="912"/>
      <c r="FW5" s="912"/>
      <c r="FX5" s="912"/>
      <c r="FY5" s="912"/>
      <c r="FZ5" s="913"/>
      <c r="GA5" s="911"/>
      <c r="GB5" s="912"/>
      <c r="GC5" s="912"/>
      <c r="GD5" s="912"/>
      <c r="GE5" s="912"/>
      <c r="GF5" s="912"/>
      <c r="GG5" s="912"/>
      <c r="GH5" s="912"/>
      <c r="GI5" s="912"/>
      <c r="GJ5" s="913"/>
      <c r="GK5" s="911"/>
      <c r="GL5" s="912"/>
      <c r="GM5" s="912"/>
      <c r="GN5" s="912"/>
      <c r="GO5" s="912"/>
      <c r="GP5" s="912"/>
      <c r="GQ5" s="912"/>
      <c r="GR5" s="912"/>
      <c r="GS5" s="912"/>
      <c r="GT5" s="913"/>
      <c r="GU5" s="472"/>
      <c r="GV5" s="473"/>
      <c r="GW5" s="473"/>
      <c r="GX5" s="473"/>
      <c r="GY5" s="474"/>
    </row>
    <row r="6" spans="1:207" s="502" customFormat="1" ht="15" customHeight="1">
      <c r="A6" s="573"/>
      <c r="B6" s="574" t="s">
        <v>579</v>
      </c>
      <c r="C6" s="908"/>
      <c r="D6" s="909"/>
      <c r="E6" s="909"/>
      <c r="F6" s="909"/>
      <c r="G6" s="909"/>
      <c r="H6" s="909"/>
      <c r="I6" s="909"/>
      <c r="J6" s="909"/>
      <c r="K6" s="909"/>
      <c r="L6" s="910"/>
      <c r="M6" s="908"/>
      <c r="N6" s="909"/>
      <c r="O6" s="909"/>
      <c r="P6" s="909"/>
      <c r="Q6" s="909"/>
      <c r="R6" s="909"/>
      <c r="S6" s="909"/>
      <c r="T6" s="909"/>
      <c r="U6" s="909"/>
      <c r="V6" s="910"/>
      <c r="W6" s="908"/>
      <c r="X6" s="909"/>
      <c r="Y6" s="909"/>
      <c r="Z6" s="909"/>
      <c r="AA6" s="909"/>
      <c r="AB6" s="909"/>
      <c r="AC6" s="909"/>
      <c r="AD6" s="909"/>
      <c r="AE6" s="909"/>
      <c r="AF6" s="910"/>
      <c r="AG6" s="908"/>
      <c r="AH6" s="909"/>
      <c r="AI6" s="909"/>
      <c r="AJ6" s="909"/>
      <c r="AK6" s="909"/>
      <c r="AL6" s="909"/>
      <c r="AM6" s="909"/>
      <c r="AN6" s="909"/>
      <c r="AO6" s="909"/>
      <c r="AP6" s="910"/>
      <c r="AQ6" s="908"/>
      <c r="AR6" s="909"/>
      <c r="AS6" s="909"/>
      <c r="AT6" s="909"/>
      <c r="AU6" s="909"/>
      <c r="AV6" s="909"/>
      <c r="AW6" s="909"/>
      <c r="AX6" s="909"/>
      <c r="AY6" s="909"/>
      <c r="AZ6" s="910"/>
      <c r="BA6" s="908"/>
      <c r="BB6" s="909"/>
      <c r="BC6" s="909"/>
      <c r="BD6" s="909"/>
      <c r="BE6" s="909"/>
      <c r="BF6" s="909"/>
      <c r="BG6" s="909"/>
      <c r="BH6" s="909"/>
      <c r="BI6" s="909"/>
      <c r="BJ6" s="910"/>
      <c r="BK6" s="908"/>
      <c r="BL6" s="909"/>
      <c r="BM6" s="909"/>
      <c r="BN6" s="909"/>
      <c r="BO6" s="909"/>
      <c r="BP6" s="909"/>
      <c r="BQ6" s="909"/>
      <c r="BR6" s="909"/>
      <c r="BS6" s="909"/>
      <c r="BT6" s="910"/>
      <c r="BU6" s="908"/>
      <c r="BV6" s="909"/>
      <c r="BW6" s="909"/>
      <c r="BX6" s="909"/>
      <c r="BY6" s="909"/>
      <c r="BZ6" s="909"/>
      <c r="CA6" s="909"/>
      <c r="CB6" s="909"/>
      <c r="CC6" s="909"/>
      <c r="CD6" s="910"/>
      <c r="CE6" s="908"/>
      <c r="CF6" s="909"/>
      <c r="CG6" s="909"/>
      <c r="CH6" s="909"/>
      <c r="CI6" s="909"/>
      <c r="CJ6" s="909"/>
      <c r="CK6" s="909"/>
      <c r="CL6" s="909"/>
      <c r="CM6" s="909"/>
      <c r="CN6" s="910"/>
      <c r="CO6" s="908"/>
      <c r="CP6" s="909"/>
      <c r="CQ6" s="909"/>
      <c r="CR6" s="909"/>
      <c r="CS6" s="909"/>
      <c r="CT6" s="909"/>
      <c r="CU6" s="909"/>
      <c r="CV6" s="909"/>
      <c r="CW6" s="909"/>
      <c r="CX6" s="910"/>
      <c r="CY6" s="908"/>
      <c r="CZ6" s="909"/>
      <c r="DA6" s="909"/>
      <c r="DB6" s="909"/>
      <c r="DC6" s="909"/>
      <c r="DD6" s="909"/>
      <c r="DE6" s="909"/>
      <c r="DF6" s="909"/>
      <c r="DG6" s="909"/>
      <c r="DH6" s="910"/>
      <c r="DI6" s="908"/>
      <c r="DJ6" s="909"/>
      <c r="DK6" s="909"/>
      <c r="DL6" s="909"/>
      <c r="DM6" s="909"/>
      <c r="DN6" s="909"/>
      <c r="DO6" s="909"/>
      <c r="DP6" s="909"/>
      <c r="DQ6" s="909"/>
      <c r="DR6" s="910"/>
      <c r="DS6" s="908"/>
      <c r="DT6" s="909"/>
      <c r="DU6" s="909"/>
      <c r="DV6" s="909"/>
      <c r="DW6" s="909"/>
      <c r="DX6" s="909"/>
      <c r="DY6" s="909"/>
      <c r="DZ6" s="909"/>
      <c r="EA6" s="909"/>
      <c r="EB6" s="910"/>
      <c r="EC6" s="908"/>
      <c r="ED6" s="909"/>
      <c r="EE6" s="909"/>
      <c r="EF6" s="909"/>
      <c r="EG6" s="909"/>
      <c r="EH6" s="909"/>
      <c r="EI6" s="909"/>
      <c r="EJ6" s="909"/>
      <c r="EK6" s="909"/>
      <c r="EL6" s="910"/>
      <c r="EM6" s="908"/>
      <c r="EN6" s="909"/>
      <c r="EO6" s="909"/>
      <c r="EP6" s="909"/>
      <c r="EQ6" s="909"/>
      <c r="ER6" s="909"/>
      <c r="ES6" s="909"/>
      <c r="ET6" s="909"/>
      <c r="EU6" s="909"/>
      <c r="EV6" s="910"/>
      <c r="EW6" s="908"/>
      <c r="EX6" s="909"/>
      <c r="EY6" s="909"/>
      <c r="EZ6" s="909"/>
      <c r="FA6" s="909"/>
      <c r="FB6" s="909"/>
      <c r="FC6" s="909"/>
      <c r="FD6" s="909"/>
      <c r="FE6" s="909"/>
      <c r="FF6" s="910"/>
      <c r="FG6" s="908"/>
      <c r="FH6" s="909"/>
      <c r="FI6" s="909"/>
      <c r="FJ6" s="909"/>
      <c r="FK6" s="909"/>
      <c r="FL6" s="909"/>
      <c r="FM6" s="909"/>
      <c r="FN6" s="909"/>
      <c r="FO6" s="909"/>
      <c r="FP6" s="910"/>
      <c r="FQ6" s="908"/>
      <c r="FR6" s="909"/>
      <c r="FS6" s="909"/>
      <c r="FT6" s="909"/>
      <c r="FU6" s="909"/>
      <c r="FV6" s="909"/>
      <c r="FW6" s="909"/>
      <c r="FX6" s="909"/>
      <c r="FY6" s="909"/>
      <c r="FZ6" s="910"/>
      <c r="GA6" s="908"/>
      <c r="GB6" s="909"/>
      <c r="GC6" s="909"/>
      <c r="GD6" s="909"/>
      <c r="GE6" s="909"/>
      <c r="GF6" s="909"/>
      <c r="GG6" s="909"/>
      <c r="GH6" s="909"/>
      <c r="GI6" s="909"/>
      <c r="GJ6" s="910"/>
      <c r="GK6" s="908"/>
      <c r="GL6" s="909"/>
      <c r="GM6" s="909"/>
      <c r="GN6" s="909"/>
      <c r="GO6" s="909"/>
      <c r="GP6" s="909"/>
      <c r="GQ6" s="909"/>
      <c r="GR6" s="909"/>
      <c r="GS6" s="909"/>
      <c r="GT6" s="910"/>
      <c r="GU6" s="475"/>
      <c r="GV6" s="476"/>
      <c r="GW6" s="476"/>
      <c r="GX6" s="476"/>
      <c r="GY6" s="477"/>
    </row>
    <row r="7" spans="1:207" s="666" customFormat="1" ht="15" customHeight="1">
      <c r="A7" s="480"/>
      <c r="B7" s="489" t="s">
        <v>246</v>
      </c>
      <c r="C7" s="908"/>
      <c r="D7" s="909"/>
      <c r="E7" s="909"/>
      <c r="F7" s="909"/>
      <c r="G7" s="909"/>
      <c r="H7" s="909"/>
      <c r="I7" s="909"/>
      <c r="J7" s="909"/>
      <c r="K7" s="909"/>
      <c r="L7" s="910"/>
      <c r="M7" s="908"/>
      <c r="N7" s="909"/>
      <c r="O7" s="909"/>
      <c r="P7" s="909"/>
      <c r="Q7" s="909"/>
      <c r="R7" s="909"/>
      <c r="S7" s="909"/>
      <c r="T7" s="909"/>
      <c r="U7" s="909"/>
      <c r="V7" s="910"/>
      <c r="W7" s="908"/>
      <c r="X7" s="909"/>
      <c r="Y7" s="909"/>
      <c r="Z7" s="909"/>
      <c r="AA7" s="909"/>
      <c r="AB7" s="909"/>
      <c r="AC7" s="909"/>
      <c r="AD7" s="909"/>
      <c r="AE7" s="909"/>
      <c r="AF7" s="910"/>
      <c r="AG7" s="908"/>
      <c r="AH7" s="909"/>
      <c r="AI7" s="909"/>
      <c r="AJ7" s="909"/>
      <c r="AK7" s="909"/>
      <c r="AL7" s="909"/>
      <c r="AM7" s="909"/>
      <c r="AN7" s="909"/>
      <c r="AO7" s="909"/>
      <c r="AP7" s="910"/>
      <c r="AQ7" s="908"/>
      <c r="AR7" s="909"/>
      <c r="AS7" s="909"/>
      <c r="AT7" s="909"/>
      <c r="AU7" s="909"/>
      <c r="AV7" s="909"/>
      <c r="AW7" s="909"/>
      <c r="AX7" s="909"/>
      <c r="AY7" s="909"/>
      <c r="AZ7" s="910"/>
      <c r="BA7" s="908"/>
      <c r="BB7" s="909"/>
      <c r="BC7" s="909"/>
      <c r="BD7" s="909"/>
      <c r="BE7" s="909"/>
      <c r="BF7" s="909"/>
      <c r="BG7" s="909"/>
      <c r="BH7" s="909"/>
      <c r="BI7" s="909"/>
      <c r="BJ7" s="910"/>
      <c r="BK7" s="908"/>
      <c r="BL7" s="909"/>
      <c r="BM7" s="909"/>
      <c r="BN7" s="909"/>
      <c r="BO7" s="909"/>
      <c r="BP7" s="909"/>
      <c r="BQ7" s="909"/>
      <c r="BR7" s="909"/>
      <c r="BS7" s="909"/>
      <c r="BT7" s="910"/>
      <c r="BU7" s="908"/>
      <c r="BV7" s="909"/>
      <c r="BW7" s="909"/>
      <c r="BX7" s="909"/>
      <c r="BY7" s="909"/>
      <c r="BZ7" s="909"/>
      <c r="CA7" s="909"/>
      <c r="CB7" s="909"/>
      <c r="CC7" s="909"/>
      <c r="CD7" s="910"/>
      <c r="CE7" s="908"/>
      <c r="CF7" s="909"/>
      <c r="CG7" s="909"/>
      <c r="CH7" s="909"/>
      <c r="CI7" s="909"/>
      <c r="CJ7" s="909"/>
      <c r="CK7" s="909"/>
      <c r="CL7" s="909"/>
      <c r="CM7" s="909"/>
      <c r="CN7" s="910"/>
      <c r="CO7" s="908"/>
      <c r="CP7" s="909"/>
      <c r="CQ7" s="909"/>
      <c r="CR7" s="909"/>
      <c r="CS7" s="909"/>
      <c r="CT7" s="909"/>
      <c r="CU7" s="909"/>
      <c r="CV7" s="909"/>
      <c r="CW7" s="909"/>
      <c r="CX7" s="910"/>
      <c r="CY7" s="908"/>
      <c r="CZ7" s="909"/>
      <c r="DA7" s="909"/>
      <c r="DB7" s="909"/>
      <c r="DC7" s="909"/>
      <c r="DD7" s="909"/>
      <c r="DE7" s="909"/>
      <c r="DF7" s="909"/>
      <c r="DG7" s="909"/>
      <c r="DH7" s="910"/>
      <c r="DI7" s="908"/>
      <c r="DJ7" s="909"/>
      <c r="DK7" s="909"/>
      <c r="DL7" s="909"/>
      <c r="DM7" s="909"/>
      <c r="DN7" s="909"/>
      <c r="DO7" s="909"/>
      <c r="DP7" s="909"/>
      <c r="DQ7" s="909"/>
      <c r="DR7" s="910"/>
      <c r="DS7" s="908"/>
      <c r="DT7" s="909"/>
      <c r="DU7" s="909"/>
      <c r="DV7" s="909"/>
      <c r="DW7" s="909"/>
      <c r="DX7" s="909"/>
      <c r="DY7" s="909"/>
      <c r="DZ7" s="909"/>
      <c r="EA7" s="909"/>
      <c r="EB7" s="910"/>
      <c r="EC7" s="908"/>
      <c r="ED7" s="909"/>
      <c r="EE7" s="909"/>
      <c r="EF7" s="909"/>
      <c r="EG7" s="909"/>
      <c r="EH7" s="909"/>
      <c r="EI7" s="909"/>
      <c r="EJ7" s="909"/>
      <c r="EK7" s="909"/>
      <c r="EL7" s="910"/>
      <c r="EM7" s="908"/>
      <c r="EN7" s="909"/>
      <c r="EO7" s="909"/>
      <c r="EP7" s="909"/>
      <c r="EQ7" s="909"/>
      <c r="ER7" s="909"/>
      <c r="ES7" s="909"/>
      <c r="ET7" s="909"/>
      <c r="EU7" s="909"/>
      <c r="EV7" s="910"/>
      <c r="EW7" s="908"/>
      <c r="EX7" s="909"/>
      <c r="EY7" s="909"/>
      <c r="EZ7" s="909"/>
      <c r="FA7" s="909"/>
      <c r="FB7" s="909"/>
      <c r="FC7" s="909"/>
      <c r="FD7" s="909"/>
      <c r="FE7" s="909"/>
      <c r="FF7" s="910"/>
      <c r="FG7" s="908"/>
      <c r="FH7" s="909"/>
      <c r="FI7" s="909"/>
      <c r="FJ7" s="909"/>
      <c r="FK7" s="909"/>
      <c r="FL7" s="909"/>
      <c r="FM7" s="909"/>
      <c r="FN7" s="909"/>
      <c r="FO7" s="909"/>
      <c r="FP7" s="910"/>
      <c r="FQ7" s="908"/>
      <c r="FR7" s="909"/>
      <c r="FS7" s="909"/>
      <c r="FT7" s="909"/>
      <c r="FU7" s="909"/>
      <c r="FV7" s="909"/>
      <c r="FW7" s="909"/>
      <c r="FX7" s="909"/>
      <c r="FY7" s="909"/>
      <c r="FZ7" s="910"/>
      <c r="GA7" s="908"/>
      <c r="GB7" s="909"/>
      <c r="GC7" s="909"/>
      <c r="GD7" s="909"/>
      <c r="GE7" s="909"/>
      <c r="GF7" s="909"/>
      <c r="GG7" s="909"/>
      <c r="GH7" s="909"/>
      <c r="GI7" s="909"/>
      <c r="GJ7" s="910"/>
      <c r="GK7" s="908"/>
      <c r="GL7" s="909"/>
      <c r="GM7" s="909"/>
      <c r="GN7" s="909"/>
      <c r="GO7" s="909"/>
      <c r="GP7" s="909"/>
      <c r="GQ7" s="909"/>
      <c r="GR7" s="909"/>
      <c r="GS7" s="909"/>
      <c r="GT7" s="910"/>
      <c r="GU7" s="475"/>
      <c r="GV7" s="476"/>
      <c r="GW7" s="476"/>
      <c r="GX7" s="476"/>
      <c r="GY7" s="477"/>
    </row>
    <row r="8" spans="1:207" s="667" customFormat="1" ht="15" customHeight="1">
      <c r="A8" s="514"/>
      <c r="B8" s="541" t="s">
        <v>60</v>
      </c>
      <c r="C8" s="618"/>
      <c r="D8" s="516"/>
      <c r="E8" s="516"/>
      <c r="F8" s="516"/>
      <c r="G8" s="516"/>
      <c r="H8" s="516"/>
      <c r="I8" s="516"/>
      <c r="J8" s="516"/>
      <c r="K8" s="516"/>
      <c r="L8" s="583"/>
      <c r="M8" s="618"/>
      <c r="N8" s="516"/>
      <c r="O8" s="516"/>
      <c r="P8" s="516"/>
      <c r="Q8" s="516"/>
      <c r="R8" s="516"/>
      <c r="S8" s="516"/>
      <c r="T8" s="516"/>
      <c r="U8" s="516"/>
      <c r="V8" s="583"/>
      <c r="W8" s="618"/>
      <c r="X8" s="516"/>
      <c r="Y8" s="516"/>
      <c r="Z8" s="516"/>
      <c r="AA8" s="516"/>
      <c r="AB8" s="516"/>
      <c r="AC8" s="516"/>
      <c r="AD8" s="516"/>
      <c r="AE8" s="516"/>
      <c r="AF8" s="583"/>
      <c r="AG8" s="618"/>
      <c r="AH8" s="516"/>
      <c r="AI8" s="516"/>
      <c r="AJ8" s="516"/>
      <c r="AK8" s="516"/>
      <c r="AL8" s="516"/>
      <c r="AM8" s="516"/>
      <c r="AN8" s="516"/>
      <c r="AO8" s="516"/>
      <c r="AP8" s="583"/>
      <c r="AQ8" s="618"/>
      <c r="AR8" s="516"/>
      <c r="AS8" s="516"/>
      <c r="AT8" s="516"/>
      <c r="AU8" s="516"/>
      <c r="AV8" s="516"/>
      <c r="AW8" s="516"/>
      <c r="AX8" s="516"/>
      <c r="AY8" s="516"/>
      <c r="AZ8" s="583"/>
      <c r="BA8" s="618"/>
      <c r="BB8" s="516"/>
      <c r="BC8" s="516"/>
      <c r="BD8" s="516"/>
      <c r="BE8" s="516"/>
      <c r="BF8" s="516"/>
      <c r="BG8" s="516"/>
      <c r="BH8" s="516"/>
      <c r="BI8" s="516"/>
      <c r="BJ8" s="583"/>
      <c r="BK8" s="618"/>
      <c r="BL8" s="516"/>
      <c r="BM8" s="516"/>
      <c r="BN8" s="516"/>
      <c r="BO8" s="516"/>
      <c r="BP8" s="516"/>
      <c r="BQ8" s="516"/>
      <c r="BR8" s="516"/>
      <c r="BS8" s="516"/>
      <c r="BT8" s="583"/>
      <c r="BU8" s="618"/>
      <c r="BV8" s="516"/>
      <c r="BW8" s="516"/>
      <c r="BX8" s="516"/>
      <c r="BY8" s="516"/>
      <c r="BZ8" s="516"/>
      <c r="CA8" s="516"/>
      <c r="CB8" s="516"/>
      <c r="CC8" s="516"/>
      <c r="CD8" s="583"/>
      <c r="CE8" s="618"/>
      <c r="CF8" s="516"/>
      <c r="CG8" s="516"/>
      <c r="CH8" s="516"/>
      <c r="CI8" s="516"/>
      <c r="CJ8" s="516"/>
      <c r="CK8" s="516"/>
      <c r="CL8" s="516"/>
      <c r="CM8" s="516"/>
      <c r="CN8" s="583"/>
      <c r="CO8" s="618"/>
      <c r="CP8" s="516"/>
      <c r="CQ8" s="516"/>
      <c r="CR8" s="516"/>
      <c r="CS8" s="516"/>
      <c r="CT8" s="516"/>
      <c r="CU8" s="516"/>
      <c r="CV8" s="516"/>
      <c r="CW8" s="516"/>
      <c r="CX8" s="583"/>
      <c r="CY8" s="618"/>
      <c r="CZ8" s="516"/>
      <c r="DA8" s="516"/>
      <c r="DB8" s="516"/>
      <c r="DC8" s="516"/>
      <c r="DD8" s="516"/>
      <c r="DE8" s="516"/>
      <c r="DF8" s="516"/>
      <c r="DG8" s="516"/>
      <c r="DH8" s="583"/>
      <c r="DI8" s="618"/>
      <c r="DJ8" s="516"/>
      <c r="DK8" s="516"/>
      <c r="DL8" s="516"/>
      <c r="DM8" s="516"/>
      <c r="DN8" s="516"/>
      <c r="DO8" s="516"/>
      <c r="DP8" s="516"/>
      <c r="DQ8" s="516"/>
      <c r="DR8" s="583"/>
      <c r="DS8" s="618"/>
      <c r="DT8" s="516"/>
      <c r="DU8" s="516"/>
      <c r="DV8" s="516"/>
      <c r="DW8" s="516"/>
      <c r="DX8" s="516"/>
      <c r="DY8" s="516"/>
      <c r="DZ8" s="516"/>
      <c r="EA8" s="516"/>
      <c r="EB8" s="583"/>
      <c r="EC8" s="618"/>
      <c r="ED8" s="516"/>
      <c r="EE8" s="516"/>
      <c r="EF8" s="516"/>
      <c r="EG8" s="516"/>
      <c r="EH8" s="516"/>
      <c r="EI8" s="516"/>
      <c r="EJ8" s="516"/>
      <c r="EK8" s="516"/>
      <c r="EL8" s="583"/>
      <c r="EM8" s="618"/>
      <c r="EN8" s="516"/>
      <c r="EO8" s="516"/>
      <c r="EP8" s="516"/>
      <c r="EQ8" s="516"/>
      <c r="ER8" s="516"/>
      <c r="ES8" s="516"/>
      <c r="ET8" s="516"/>
      <c r="EU8" s="516"/>
      <c r="EV8" s="583"/>
      <c r="EW8" s="618"/>
      <c r="EX8" s="516"/>
      <c r="EY8" s="516"/>
      <c r="EZ8" s="516"/>
      <c r="FA8" s="516"/>
      <c r="FB8" s="516"/>
      <c r="FC8" s="516"/>
      <c r="FD8" s="516"/>
      <c r="FE8" s="516"/>
      <c r="FF8" s="583"/>
      <c r="FG8" s="618"/>
      <c r="FH8" s="516"/>
      <c r="FI8" s="516"/>
      <c r="FJ8" s="516"/>
      <c r="FK8" s="516"/>
      <c r="FL8" s="516"/>
      <c r="FM8" s="516"/>
      <c r="FN8" s="516"/>
      <c r="FO8" s="516"/>
      <c r="FP8" s="583"/>
      <c r="FQ8" s="618"/>
      <c r="FR8" s="516"/>
      <c r="FS8" s="516"/>
      <c r="FT8" s="516"/>
      <c r="FU8" s="516"/>
      <c r="FV8" s="516"/>
      <c r="FW8" s="516"/>
      <c r="FX8" s="516"/>
      <c r="FY8" s="516"/>
      <c r="FZ8" s="583"/>
      <c r="GA8" s="618"/>
      <c r="GB8" s="516"/>
      <c r="GC8" s="516"/>
      <c r="GD8" s="516"/>
      <c r="GE8" s="516"/>
      <c r="GF8" s="516"/>
      <c r="GG8" s="516"/>
      <c r="GH8" s="516"/>
      <c r="GI8" s="516"/>
      <c r="GJ8" s="583"/>
      <c r="GK8" s="618"/>
      <c r="GL8" s="516"/>
      <c r="GM8" s="516"/>
      <c r="GN8" s="516"/>
      <c r="GO8" s="516"/>
      <c r="GP8" s="516"/>
      <c r="GQ8" s="516"/>
      <c r="GR8" s="516"/>
      <c r="GS8" s="516"/>
      <c r="GT8" s="583"/>
      <c r="GU8" s="492"/>
      <c r="GV8" s="493"/>
      <c r="GW8" s="493"/>
      <c r="GX8" s="493"/>
      <c r="GY8" s="494"/>
    </row>
    <row r="9" spans="1:207" s="666" customFormat="1" ht="15" customHeight="1">
      <c r="A9" s="480"/>
      <c r="B9" s="489" t="s">
        <v>61</v>
      </c>
      <c r="C9" s="622"/>
      <c r="D9" s="623"/>
      <c r="E9" s="623"/>
      <c r="F9" s="623"/>
      <c r="G9" s="623"/>
      <c r="H9" s="623"/>
      <c r="I9" s="623"/>
      <c r="J9" s="623"/>
      <c r="K9" s="623"/>
      <c r="L9" s="624"/>
      <c r="M9" s="675"/>
      <c r="N9" s="676"/>
      <c r="O9" s="676"/>
      <c r="P9" s="676"/>
      <c r="Q9" s="676"/>
      <c r="R9" s="676"/>
      <c r="S9" s="676"/>
      <c r="T9" s="676"/>
      <c r="U9" s="676"/>
      <c r="V9" s="677"/>
      <c r="W9" s="675"/>
      <c r="X9" s="676"/>
      <c r="Y9" s="676"/>
      <c r="Z9" s="676"/>
      <c r="AA9" s="676"/>
      <c r="AB9" s="676"/>
      <c r="AC9" s="676"/>
      <c r="AD9" s="676"/>
      <c r="AE9" s="676"/>
      <c r="AF9" s="677"/>
      <c r="AG9" s="675"/>
      <c r="AH9" s="676"/>
      <c r="AI9" s="676"/>
      <c r="AJ9" s="676"/>
      <c r="AK9" s="676"/>
      <c r="AL9" s="676"/>
      <c r="AM9" s="676"/>
      <c r="AN9" s="676"/>
      <c r="AO9" s="676"/>
      <c r="AP9" s="677"/>
      <c r="AQ9" s="675"/>
      <c r="AR9" s="676"/>
      <c r="AS9" s="676"/>
      <c r="AT9" s="676"/>
      <c r="AU9" s="676"/>
      <c r="AV9" s="676"/>
      <c r="AW9" s="676"/>
      <c r="AX9" s="676"/>
      <c r="AY9" s="676"/>
      <c r="AZ9" s="677"/>
      <c r="BA9" s="675"/>
      <c r="BB9" s="676"/>
      <c r="BC9" s="676"/>
      <c r="BD9" s="676"/>
      <c r="BE9" s="676"/>
      <c r="BF9" s="676"/>
      <c r="BG9" s="676"/>
      <c r="BH9" s="676"/>
      <c r="BI9" s="676"/>
      <c r="BJ9" s="677"/>
      <c r="BK9" s="675"/>
      <c r="BL9" s="676"/>
      <c r="BM9" s="676"/>
      <c r="BN9" s="676"/>
      <c r="BO9" s="676"/>
      <c r="BP9" s="676"/>
      <c r="BQ9" s="676"/>
      <c r="BR9" s="676"/>
      <c r="BS9" s="676"/>
      <c r="BT9" s="677"/>
      <c r="BU9" s="675"/>
      <c r="BV9" s="676"/>
      <c r="BW9" s="676"/>
      <c r="BX9" s="676"/>
      <c r="BY9" s="676"/>
      <c r="BZ9" s="676"/>
      <c r="CA9" s="676"/>
      <c r="CB9" s="676"/>
      <c r="CC9" s="676"/>
      <c r="CD9" s="677"/>
      <c r="CE9" s="675"/>
      <c r="CF9" s="676"/>
      <c r="CG9" s="676"/>
      <c r="CH9" s="676"/>
      <c r="CI9" s="676"/>
      <c r="CJ9" s="676"/>
      <c r="CK9" s="676"/>
      <c r="CL9" s="676"/>
      <c r="CM9" s="676"/>
      <c r="CN9" s="677"/>
      <c r="CO9" s="675"/>
      <c r="CP9" s="676"/>
      <c r="CQ9" s="676"/>
      <c r="CR9" s="676"/>
      <c r="CS9" s="676"/>
      <c r="CT9" s="676"/>
      <c r="CU9" s="676"/>
      <c r="CV9" s="676"/>
      <c r="CW9" s="676"/>
      <c r="CX9" s="677"/>
      <c r="CY9" s="675"/>
      <c r="CZ9" s="676"/>
      <c r="DA9" s="676"/>
      <c r="DB9" s="676"/>
      <c r="DC9" s="676"/>
      <c r="DD9" s="676"/>
      <c r="DE9" s="676"/>
      <c r="DF9" s="676"/>
      <c r="DG9" s="676"/>
      <c r="DH9" s="677"/>
      <c r="DI9" s="675"/>
      <c r="DJ9" s="676"/>
      <c r="DK9" s="676"/>
      <c r="DL9" s="676"/>
      <c r="DM9" s="676"/>
      <c r="DN9" s="676"/>
      <c r="DO9" s="676"/>
      <c r="DP9" s="676"/>
      <c r="DQ9" s="676"/>
      <c r="DR9" s="677"/>
      <c r="DS9" s="675"/>
      <c r="DT9" s="676"/>
      <c r="DU9" s="676"/>
      <c r="DV9" s="676"/>
      <c r="DW9" s="676"/>
      <c r="DX9" s="676"/>
      <c r="DY9" s="676"/>
      <c r="DZ9" s="676"/>
      <c r="EA9" s="676"/>
      <c r="EB9" s="677"/>
      <c r="EC9" s="675"/>
      <c r="ED9" s="676"/>
      <c r="EE9" s="676"/>
      <c r="EF9" s="676"/>
      <c r="EG9" s="676"/>
      <c r="EH9" s="676"/>
      <c r="EI9" s="676"/>
      <c r="EJ9" s="676"/>
      <c r="EK9" s="676"/>
      <c r="EL9" s="677"/>
      <c r="EM9" s="675"/>
      <c r="EN9" s="676"/>
      <c r="EO9" s="676"/>
      <c r="EP9" s="676"/>
      <c r="EQ9" s="676"/>
      <c r="ER9" s="676"/>
      <c r="ES9" s="676"/>
      <c r="ET9" s="676"/>
      <c r="EU9" s="676"/>
      <c r="EV9" s="677"/>
      <c r="EW9" s="675"/>
      <c r="EX9" s="676"/>
      <c r="EY9" s="676"/>
      <c r="EZ9" s="676"/>
      <c r="FA9" s="676"/>
      <c r="FB9" s="676"/>
      <c r="FC9" s="676"/>
      <c r="FD9" s="676"/>
      <c r="FE9" s="676"/>
      <c r="FF9" s="677"/>
      <c r="FG9" s="675"/>
      <c r="FH9" s="676"/>
      <c r="FI9" s="676"/>
      <c r="FJ9" s="676"/>
      <c r="FK9" s="676"/>
      <c r="FL9" s="676"/>
      <c r="FM9" s="676"/>
      <c r="FN9" s="676"/>
      <c r="FO9" s="676"/>
      <c r="FP9" s="677"/>
      <c r="FQ9" s="675"/>
      <c r="FR9" s="676"/>
      <c r="FS9" s="676"/>
      <c r="FT9" s="676"/>
      <c r="FU9" s="676"/>
      <c r="FV9" s="676"/>
      <c r="FW9" s="676"/>
      <c r="FX9" s="676"/>
      <c r="FY9" s="676"/>
      <c r="FZ9" s="677"/>
      <c r="GA9" s="675"/>
      <c r="GB9" s="676"/>
      <c r="GC9" s="676"/>
      <c r="GD9" s="676"/>
      <c r="GE9" s="676"/>
      <c r="GF9" s="676"/>
      <c r="GG9" s="676"/>
      <c r="GH9" s="676"/>
      <c r="GI9" s="676"/>
      <c r="GJ9" s="677"/>
      <c r="GK9" s="675"/>
      <c r="GL9" s="676"/>
      <c r="GM9" s="676"/>
      <c r="GN9" s="676"/>
      <c r="GO9" s="676"/>
      <c r="GP9" s="676"/>
      <c r="GQ9" s="676"/>
      <c r="GR9" s="676"/>
      <c r="GS9" s="676"/>
      <c r="GT9" s="677"/>
      <c r="GU9" s="475"/>
      <c r="GV9" s="476"/>
      <c r="GW9" s="476"/>
      <c r="GX9" s="476"/>
      <c r="GY9" s="477"/>
    </row>
    <row r="10" spans="1:207" s="666" customFormat="1" ht="15" customHeight="1" thickBot="1">
      <c r="A10" s="672"/>
      <c r="B10" s="490" t="s">
        <v>555</v>
      </c>
      <c r="C10" s="590"/>
      <c r="D10" s="538"/>
      <c r="E10" s="538"/>
      <c r="F10" s="538"/>
      <c r="G10" s="538"/>
      <c r="H10" s="538"/>
      <c r="I10" s="538"/>
      <c r="J10" s="538"/>
      <c r="K10" s="538"/>
      <c r="L10" s="539"/>
      <c r="M10" s="590"/>
      <c r="N10" s="538"/>
      <c r="O10" s="538"/>
      <c r="P10" s="538"/>
      <c r="Q10" s="538"/>
      <c r="R10" s="538"/>
      <c r="S10" s="538"/>
      <c r="T10" s="538"/>
      <c r="U10" s="538"/>
      <c r="V10" s="539"/>
      <c r="W10" s="590"/>
      <c r="X10" s="538"/>
      <c r="Y10" s="538"/>
      <c r="Z10" s="538"/>
      <c r="AA10" s="538"/>
      <c r="AB10" s="538"/>
      <c r="AC10" s="538"/>
      <c r="AD10" s="538"/>
      <c r="AE10" s="538"/>
      <c r="AF10" s="539"/>
      <c r="AG10" s="590"/>
      <c r="AH10" s="538"/>
      <c r="AI10" s="538"/>
      <c r="AJ10" s="538"/>
      <c r="AK10" s="538"/>
      <c r="AL10" s="538"/>
      <c r="AM10" s="538"/>
      <c r="AN10" s="538"/>
      <c r="AO10" s="538"/>
      <c r="AP10" s="539"/>
      <c r="AQ10" s="590"/>
      <c r="AR10" s="538"/>
      <c r="AS10" s="538"/>
      <c r="AT10" s="538"/>
      <c r="AU10" s="538"/>
      <c r="AV10" s="538"/>
      <c r="AW10" s="538"/>
      <c r="AX10" s="538"/>
      <c r="AY10" s="538"/>
      <c r="AZ10" s="539"/>
      <c r="BA10" s="590"/>
      <c r="BB10" s="538"/>
      <c r="BC10" s="538"/>
      <c r="BD10" s="538"/>
      <c r="BE10" s="538"/>
      <c r="BF10" s="538"/>
      <c r="BG10" s="538"/>
      <c r="BH10" s="538"/>
      <c r="BI10" s="538"/>
      <c r="BJ10" s="539"/>
      <c r="BK10" s="590"/>
      <c r="BL10" s="538"/>
      <c r="BM10" s="538"/>
      <c r="BN10" s="538"/>
      <c r="BO10" s="538"/>
      <c r="BP10" s="538"/>
      <c r="BQ10" s="538"/>
      <c r="BR10" s="538"/>
      <c r="BS10" s="538"/>
      <c r="BT10" s="539"/>
      <c r="BU10" s="590"/>
      <c r="BV10" s="538"/>
      <c r="BW10" s="538"/>
      <c r="BX10" s="538"/>
      <c r="BY10" s="538"/>
      <c r="BZ10" s="538"/>
      <c r="CA10" s="538"/>
      <c r="CB10" s="538"/>
      <c r="CC10" s="538"/>
      <c r="CD10" s="539"/>
      <c r="CE10" s="590"/>
      <c r="CF10" s="538"/>
      <c r="CG10" s="538"/>
      <c r="CH10" s="538"/>
      <c r="CI10" s="538"/>
      <c r="CJ10" s="538"/>
      <c r="CK10" s="538"/>
      <c r="CL10" s="538"/>
      <c r="CM10" s="538"/>
      <c r="CN10" s="539"/>
      <c r="CO10" s="590"/>
      <c r="CP10" s="538"/>
      <c r="CQ10" s="538"/>
      <c r="CR10" s="538"/>
      <c r="CS10" s="538"/>
      <c r="CT10" s="538"/>
      <c r="CU10" s="538"/>
      <c r="CV10" s="538"/>
      <c r="CW10" s="538"/>
      <c r="CX10" s="539"/>
      <c r="CY10" s="590"/>
      <c r="CZ10" s="538"/>
      <c r="DA10" s="538"/>
      <c r="DB10" s="538"/>
      <c r="DC10" s="538"/>
      <c r="DD10" s="538"/>
      <c r="DE10" s="538"/>
      <c r="DF10" s="538"/>
      <c r="DG10" s="538"/>
      <c r="DH10" s="539"/>
      <c r="DI10" s="590"/>
      <c r="DJ10" s="538"/>
      <c r="DK10" s="538"/>
      <c r="DL10" s="538"/>
      <c r="DM10" s="538"/>
      <c r="DN10" s="538"/>
      <c r="DO10" s="538"/>
      <c r="DP10" s="538"/>
      <c r="DQ10" s="538"/>
      <c r="DR10" s="539"/>
      <c r="DS10" s="590"/>
      <c r="DT10" s="538"/>
      <c r="DU10" s="538"/>
      <c r="DV10" s="538"/>
      <c r="DW10" s="538"/>
      <c r="DX10" s="538"/>
      <c r="DY10" s="538"/>
      <c r="DZ10" s="538"/>
      <c r="EA10" s="538"/>
      <c r="EB10" s="539"/>
      <c r="EC10" s="590"/>
      <c r="ED10" s="538"/>
      <c r="EE10" s="538"/>
      <c r="EF10" s="538"/>
      <c r="EG10" s="538"/>
      <c r="EH10" s="538"/>
      <c r="EI10" s="538"/>
      <c r="EJ10" s="538"/>
      <c r="EK10" s="538"/>
      <c r="EL10" s="539"/>
      <c r="EM10" s="590"/>
      <c r="EN10" s="538"/>
      <c r="EO10" s="538"/>
      <c r="EP10" s="538"/>
      <c r="EQ10" s="538"/>
      <c r="ER10" s="538"/>
      <c r="ES10" s="538"/>
      <c r="ET10" s="538"/>
      <c r="EU10" s="538"/>
      <c r="EV10" s="539"/>
      <c r="EW10" s="590"/>
      <c r="EX10" s="538"/>
      <c r="EY10" s="538"/>
      <c r="EZ10" s="538"/>
      <c r="FA10" s="538"/>
      <c r="FB10" s="538"/>
      <c r="FC10" s="538"/>
      <c r="FD10" s="538"/>
      <c r="FE10" s="538"/>
      <c r="FF10" s="539"/>
      <c r="FG10" s="590"/>
      <c r="FH10" s="538"/>
      <c r="FI10" s="538"/>
      <c r="FJ10" s="538"/>
      <c r="FK10" s="538"/>
      <c r="FL10" s="538"/>
      <c r="FM10" s="538"/>
      <c r="FN10" s="538"/>
      <c r="FO10" s="538"/>
      <c r="FP10" s="539"/>
      <c r="FQ10" s="590"/>
      <c r="FR10" s="538"/>
      <c r="FS10" s="538"/>
      <c r="FT10" s="538"/>
      <c r="FU10" s="538"/>
      <c r="FV10" s="538"/>
      <c r="FW10" s="538"/>
      <c r="FX10" s="538"/>
      <c r="FY10" s="538"/>
      <c r="FZ10" s="539"/>
      <c r="GA10" s="590"/>
      <c r="GB10" s="538"/>
      <c r="GC10" s="538"/>
      <c r="GD10" s="538"/>
      <c r="GE10" s="538"/>
      <c r="GF10" s="538"/>
      <c r="GG10" s="538"/>
      <c r="GH10" s="538"/>
      <c r="GI10" s="538"/>
      <c r="GJ10" s="539"/>
      <c r="GK10" s="590"/>
      <c r="GL10" s="538"/>
      <c r="GM10" s="538"/>
      <c r="GN10" s="538"/>
      <c r="GO10" s="538"/>
      <c r="GP10" s="538"/>
      <c r="GQ10" s="538"/>
      <c r="GR10" s="538"/>
      <c r="GS10" s="538"/>
      <c r="GT10" s="539"/>
      <c r="GU10" s="635" t="s">
        <v>12</v>
      </c>
      <c r="GV10" s="639"/>
      <c r="GW10" s="639"/>
      <c r="GX10" s="639"/>
      <c r="GY10" s="640"/>
    </row>
    <row r="11" spans="1:207" s="10" customFormat="1" ht="32.1" customHeight="1" thickBot="1">
      <c r="A11" s="22" t="s">
        <v>13</v>
      </c>
      <c r="B11" s="673" t="s">
        <v>14</v>
      </c>
      <c r="C11" s="207">
        <v>1</v>
      </c>
      <c r="D11" s="208">
        <v>2</v>
      </c>
      <c r="E11" s="208">
        <v>3</v>
      </c>
      <c r="F11" s="208">
        <v>4</v>
      </c>
      <c r="G11" s="208">
        <v>5</v>
      </c>
      <c r="H11" s="208">
        <v>6</v>
      </c>
      <c r="I11" s="208">
        <v>7</v>
      </c>
      <c r="J11" s="208">
        <v>8</v>
      </c>
      <c r="K11" s="208">
        <v>9</v>
      </c>
      <c r="L11" s="682">
        <v>10</v>
      </c>
      <c r="M11" s="207">
        <v>1</v>
      </c>
      <c r="N11" s="208">
        <v>2</v>
      </c>
      <c r="O11" s="208">
        <v>3</v>
      </c>
      <c r="P11" s="208">
        <v>4</v>
      </c>
      <c r="Q11" s="208">
        <v>5</v>
      </c>
      <c r="R11" s="208">
        <v>6</v>
      </c>
      <c r="S11" s="208">
        <v>7</v>
      </c>
      <c r="T11" s="208">
        <v>8</v>
      </c>
      <c r="U11" s="208">
        <v>9</v>
      </c>
      <c r="V11" s="682">
        <v>10</v>
      </c>
      <c r="W11" s="207">
        <v>1</v>
      </c>
      <c r="X11" s="208">
        <v>2</v>
      </c>
      <c r="Y11" s="208">
        <v>3</v>
      </c>
      <c r="Z11" s="208">
        <v>4</v>
      </c>
      <c r="AA11" s="208">
        <v>5</v>
      </c>
      <c r="AB11" s="208">
        <v>6</v>
      </c>
      <c r="AC11" s="208">
        <v>7</v>
      </c>
      <c r="AD11" s="208">
        <v>8</v>
      </c>
      <c r="AE11" s="208">
        <v>9</v>
      </c>
      <c r="AF11" s="682">
        <v>10</v>
      </c>
      <c r="AG11" s="207">
        <v>1</v>
      </c>
      <c r="AH11" s="208">
        <v>2</v>
      </c>
      <c r="AI11" s="208">
        <v>3</v>
      </c>
      <c r="AJ11" s="208">
        <v>4</v>
      </c>
      <c r="AK11" s="208">
        <v>5</v>
      </c>
      <c r="AL11" s="208">
        <v>6</v>
      </c>
      <c r="AM11" s="208">
        <v>7</v>
      </c>
      <c r="AN11" s="208">
        <v>8</v>
      </c>
      <c r="AO11" s="208">
        <v>9</v>
      </c>
      <c r="AP11" s="682">
        <v>10</v>
      </c>
      <c r="AQ11" s="207">
        <v>1</v>
      </c>
      <c r="AR11" s="208">
        <v>2</v>
      </c>
      <c r="AS11" s="208">
        <v>3</v>
      </c>
      <c r="AT11" s="208">
        <v>4</v>
      </c>
      <c r="AU11" s="208">
        <v>5</v>
      </c>
      <c r="AV11" s="208">
        <v>6</v>
      </c>
      <c r="AW11" s="208">
        <v>7</v>
      </c>
      <c r="AX11" s="208">
        <v>8</v>
      </c>
      <c r="AY11" s="208">
        <v>9</v>
      </c>
      <c r="AZ11" s="682">
        <v>10</v>
      </c>
      <c r="BA11" s="207">
        <v>1</v>
      </c>
      <c r="BB11" s="208">
        <v>2</v>
      </c>
      <c r="BC11" s="208">
        <v>3</v>
      </c>
      <c r="BD11" s="208">
        <v>4</v>
      </c>
      <c r="BE11" s="208">
        <v>5</v>
      </c>
      <c r="BF11" s="208">
        <v>6</v>
      </c>
      <c r="BG11" s="208">
        <v>7</v>
      </c>
      <c r="BH11" s="208">
        <v>8</v>
      </c>
      <c r="BI11" s="208">
        <v>9</v>
      </c>
      <c r="BJ11" s="682">
        <v>10</v>
      </c>
      <c r="BK11" s="207">
        <v>1</v>
      </c>
      <c r="BL11" s="208">
        <v>2</v>
      </c>
      <c r="BM11" s="208">
        <v>3</v>
      </c>
      <c r="BN11" s="208">
        <v>4</v>
      </c>
      <c r="BO11" s="208">
        <v>5</v>
      </c>
      <c r="BP11" s="208">
        <v>6</v>
      </c>
      <c r="BQ11" s="208">
        <v>7</v>
      </c>
      <c r="BR11" s="208">
        <v>8</v>
      </c>
      <c r="BS11" s="208">
        <v>9</v>
      </c>
      <c r="BT11" s="682">
        <v>10</v>
      </c>
      <c r="BU11" s="207">
        <v>1</v>
      </c>
      <c r="BV11" s="208">
        <v>2</v>
      </c>
      <c r="BW11" s="208">
        <v>3</v>
      </c>
      <c r="BX11" s="208">
        <v>4</v>
      </c>
      <c r="BY11" s="208">
        <v>5</v>
      </c>
      <c r="BZ11" s="208">
        <v>6</v>
      </c>
      <c r="CA11" s="208">
        <v>7</v>
      </c>
      <c r="CB11" s="208">
        <v>8</v>
      </c>
      <c r="CC11" s="208">
        <v>9</v>
      </c>
      <c r="CD11" s="682">
        <v>10</v>
      </c>
      <c r="CE11" s="207">
        <v>1</v>
      </c>
      <c r="CF11" s="208">
        <v>2</v>
      </c>
      <c r="CG11" s="208">
        <v>3</v>
      </c>
      <c r="CH11" s="208">
        <v>4</v>
      </c>
      <c r="CI11" s="208">
        <v>5</v>
      </c>
      <c r="CJ11" s="208">
        <v>6</v>
      </c>
      <c r="CK11" s="208">
        <v>7</v>
      </c>
      <c r="CL11" s="208">
        <v>8</v>
      </c>
      <c r="CM11" s="208">
        <v>9</v>
      </c>
      <c r="CN11" s="682">
        <v>10</v>
      </c>
      <c r="CO11" s="207">
        <v>1</v>
      </c>
      <c r="CP11" s="208">
        <v>2</v>
      </c>
      <c r="CQ11" s="208">
        <v>3</v>
      </c>
      <c r="CR11" s="208">
        <v>4</v>
      </c>
      <c r="CS11" s="208">
        <v>5</v>
      </c>
      <c r="CT11" s="208">
        <v>6</v>
      </c>
      <c r="CU11" s="208">
        <v>7</v>
      </c>
      <c r="CV11" s="208">
        <v>8</v>
      </c>
      <c r="CW11" s="208">
        <v>9</v>
      </c>
      <c r="CX11" s="682">
        <v>10</v>
      </c>
      <c r="CY11" s="207">
        <v>1</v>
      </c>
      <c r="CZ11" s="208">
        <v>2</v>
      </c>
      <c r="DA11" s="208">
        <v>3</v>
      </c>
      <c r="DB11" s="208">
        <v>4</v>
      </c>
      <c r="DC11" s="208">
        <v>5</v>
      </c>
      <c r="DD11" s="208">
        <v>6</v>
      </c>
      <c r="DE11" s="208">
        <v>7</v>
      </c>
      <c r="DF11" s="208">
        <v>8</v>
      </c>
      <c r="DG11" s="208">
        <v>9</v>
      </c>
      <c r="DH11" s="682">
        <v>10</v>
      </c>
      <c r="DI11" s="207">
        <v>1</v>
      </c>
      <c r="DJ11" s="208">
        <v>2</v>
      </c>
      <c r="DK11" s="208">
        <v>3</v>
      </c>
      <c r="DL11" s="208">
        <v>4</v>
      </c>
      <c r="DM11" s="208">
        <v>5</v>
      </c>
      <c r="DN11" s="208">
        <v>6</v>
      </c>
      <c r="DO11" s="208">
        <v>7</v>
      </c>
      <c r="DP11" s="208">
        <v>8</v>
      </c>
      <c r="DQ11" s="208">
        <v>9</v>
      </c>
      <c r="DR11" s="682">
        <v>10</v>
      </c>
      <c r="DS11" s="207">
        <v>1</v>
      </c>
      <c r="DT11" s="208">
        <v>2</v>
      </c>
      <c r="DU11" s="208">
        <v>3</v>
      </c>
      <c r="DV11" s="208">
        <v>4</v>
      </c>
      <c r="DW11" s="208">
        <v>5</v>
      </c>
      <c r="DX11" s="208">
        <v>6</v>
      </c>
      <c r="DY11" s="208">
        <v>7</v>
      </c>
      <c r="DZ11" s="208">
        <v>8</v>
      </c>
      <c r="EA11" s="208">
        <v>9</v>
      </c>
      <c r="EB11" s="682">
        <v>10</v>
      </c>
      <c r="EC11" s="207">
        <v>1</v>
      </c>
      <c r="ED11" s="208">
        <v>2</v>
      </c>
      <c r="EE11" s="208">
        <v>3</v>
      </c>
      <c r="EF11" s="208">
        <v>4</v>
      </c>
      <c r="EG11" s="208">
        <v>5</v>
      </c>
      <c r="EH11" s="208">
        <v>6</v>
      </c>
      <c r="EI11" s="208">
        <v>7</v>
      </c>
      <c r="EJ11" s="208">
        <v>8</v>
      </c>
      <c r="EK11" s="208">
        <v>9</v>
      </c>
      <c r="EL11" s="682">
        <v>10</v>
      </c>
      <c r="EM11" s="207">
        <v>1</v>
      </c>
      <c r="EN11" s="208">
        <v>2</v>
      </c>
      <c r="EO11" s="208">
        <v>3</v>
      </c>
      <c r="EP11" s="208">
        <v>4</v>
      </c>
      <c r="EQ11" s="208">
        <v>5</v>
      </c>
      <c r="ER11" s="208">
        <v>6</v>
      </c>
      <c r="ES11" s="208">
        <v>7</v>
      </c>
      <c r="ET11" s="208">
        <v>8</v>
      </c>
      <c r="EU11" s="208">
        <v>9</v>
      </c>
      <c r="EV11" s="682">
        <v>10</v>
      </c>
      <c r="EW11" s="207">
        <v>1</v>
      </c>
      <c r="EX11" s="208">
        <v>2</v>
      </c>
      <c r="EY11" s="208">
        <v>3</v>
      </c>
      <c r="EZ11" s="208">
        <v>4</v>
      </c>
      <c r="FA11" s="208">
        <v>5</v>
      </c>
      <c r="FB11" s="208">
        <v>6</v>
      </c>
      <c r="FC11" s="208">
        <v>7</v>
      </c>
      <c r="FD11" s="208">
        <v>8</v>
      </c>
      <c r="FE11" s="208">
        <v>9</v>
      </c>
      <c r="FF11" s="682">
        <v>10</v>
      </c>
      <c r="FG11" s="207">
        <v>1</v>
      </c>
      <c r="FH11" s="208">
        <v>2</v>
      </c>
      <c r="FI11" s="208">
        <v>3</v>
      </c>
      <c r="FJ11" s="208">
        <v>4</v>
      </c>
      <c r="FK11" s="208">
        <v>5</v>
      </c>
      <c r="FL11" s="208">
        <v>6</v>
      </c>
      <c r="FM11" s="208">
        <v>7</v>
      </c>
      <c r="FN11" s="208">
        <v>8</v>
      </c>
      <c r="FO11" s="208">
        <v>9</v>
      </c>
      <c r="FP11" s="682">
        <v>10</v>
      </c>
      <c r="FQ11" s="207">
        <v>1</v>
      </c>
      <c r="FR11" s="208">
        <v>2</v>
      </c>
      <c r="FS11" s="208">
        <v>3</v>
      </c>
      <c r="FT11" s="208">
        <v>4</v>
      </c>
      <c r="FU11" s="208">
        <v>5</v>
      </c>
      <c r="FV11" s="208">
        <v>6</v>
      </c>
      <c r="FW11" s="208">
        <v>7</v>
      </c>
      <c r="FX11" s="208">
        <v>8</v>
      </c>
      <c r="FY11" s="208">
        <v>9</v>
      </c>
      <c r="FZ11" s="682">
        <v>10</v>
      </c>
      <c r="GA11" s="207">
        <v>1</v>
      </c>
      <c r="GB11" s="208">
        <v>2</v>
      </c>
      <c r="GC11" s="208">
        <v>3</v>
      </c>
      <c r="GD11" s="208">
        <v>4</v>
      </c>
      <c r="GE11" s="208">
        <v>5</v>
      </c>
      <c r="GF11" s="208">
        <v>6</v>
      </c>
      <c r="GG11" s="208">
        <v>7</v>
      </c>
      <c r="GH11" s="208">
        <v>8</v>
      </c>
      <c r="GI11" s="208">
        <v>9</v>
      </c>
      <c r="GJ11" s="682">
        <v>10</v>
      </c>
      <c r="GK11" s="207">
        <v>1</v>
      </c>
      <c r="GL11" s="208">
        <v>2</v>
      </c>
      <c r="GM11" s="208">
        <v>3</v>
      </c>
      <c r="GN11" s="208">
        <v>4</v>
      </c>
      <c r="GO11" s="208">
        <v>5</v>
      </c>
      <c r="GP11" s="208">
        <v>6</v>
      </c>
      <c r="GQ11" s="208">
        <v>7</v>
      </c>
      <c r="GR11" s="208">
        <v>8</v>
      </c>
      <c r="GS11" s="208">
        <v>9</v>
      </c>
      <c r="GT11" s="682">
        <v>10</v>
      </c>
      <c r="GU11" s="28" t="s">
        <v>15</v>
      </c>
      <c r="GV11" s="29" t="s">
        <v>16</v>
      </c>
      <c r="GW11" s="30" t="s">
        <v>17</v>
      </c>
      <c r="GX11" s="31" t="s">
        <v>18</v>
      </c>
      <c r="GY11" s="32" t="s">
        <v>19</v>
      </c>
    </row>
    <row r="12" spans="1:207" s="668" customFormat="1" ht="38.25">
      <c r="A12" s="705" t="s">
        <v>20</v>
      </c>
      <c r="B12" s="706" t="s">
        <v>676</v>
      </c>
      <c r="C12" s="471" t="str">
        <f>IF(COUNTIF(C13:C19,"=YES")=3,"MET",IF(COUNTIF(C13:C19,"=NO")&gt;=1,"NOT MET",IF(COUNTIF(C13:C19,"=N/A")&gt;=6,"N/A","")))</f>
        <v/>
      </c>
      <c r="D12" s="442" t="str">
        <f t="shared" ref="D12:L12" si="0">IF(COUNTIF(D13:D19,"=YES")=3,"MET",IF(COUNTIF(D13:D19,"=NO")&gt;=1,"NOT MET",IF(COUNTIF(D13:D19,"=N/A")&gt;=6,"N/A","")))</f>
        <v/>
      </c>
      <c r="E12" s="442" t="str">
        <f t="shared" si="0"/>
        <v/>
      </c>
      <c r="F12" s="442" t="str">
        <f t="shared" si="0"/>
        <v/>
      </c>
      <c r="G12" s="442" t="str">
        <f t="shared" si="0"/>
        <v/>
      </c>
      <c r="H12" s="442" t="str">
        <f t="shared" si="0"/>
        <v/>
      </c>
      <c r="I12" s="442" t="str">
        <f t="shared" si="0"/>
        <v/>
      </c>
      <c r="J12" s="442" t="str">
        <f t="shared" si="0"/>
        <v/>
      </c>
      <c r="K12" s="442" t="str">
        <f t="shared" si="0"/>
        <v/>
      </c>
      <c r="L12" s="446" t="str">
        <f t="shared" si="0"/>
        <v/>
      </c>
      <c r="M12" s="471" t="str">
        <f>IF(COUNTIF(M13:M19,"=YES")=3,"MET",IF(COUNTIF(M13:M19,"=NO")&gt;=1,"NOT MET",IF(COUNTIF(M13:M19,"=N/A")&gt;=6,"N/A","")))</f>
        <v/>
      </c>
      <c r="N12" s="442" t="str">
        <f t="shared" ref="N12" si="1">IF(COUNTIF(N13:N19,"=YES")=3,"MET",IF(COUNTIF(N13:N19,"=NO")&gt;=1,"NOT MET",IF(COUNTIF(N13:N19,"=N/A")&gt;=6,"N/A","")))</f>
        <v/>
      </c>
      <c r="O12" s="442" t="str">
        <f t="shared" ref="O12" si="2">IF(COUNTIF(O13:O19,"=YES")=3,"MET",IF(COUNTIF(O13:O19,"=NO")&gt;=1,"NOT MET",IF(COUNTIF(O13:O19,"=N/A")&gt;=6,"N/A","")))</f>
        <v/>
      </c>
      <c r="P12" s="442" t="str">
        <f t="shared" ref="P12" si="3">IF(COUNTIF(P13:P19,"=YES")=3,"MET",IF(COUNTIF(P13:P19,"=NO")&gt;=1,"NOT MET",IF(COUNTIF(P13:P19,"=N/A")&gt;=6,"N/A","")))</f>
        <v/>
      </c>
      <c r="Q12" s="442" t="str">
        <f t="shared" ref="Q12" si="4">IF(COUNTIF(Q13:Q19,"=YES")=3,"MET",IF(COUNTIF(Q13:Q19,"=NO")&gt;=1,"NOT MET",IF(COUNTIF(Q13:Q19,"=N/A")&gt;=6,"N/A","")))</f>
        <v/>
      </c>
      <c r="R12" s="442" t="str">
        <f t="shared" ref="R12" si="5">IF(COUNTIF(R13:R19,"=YES")=3,"MET",IF(COUNTIF(R13:R19,"=NO")&gt;=1,"NOT MET",IF(COUNTIF(R13:R19,"=N/A")&gt;=6,"N/A","")))</f>
        <v/>
      </c>
      <c r="S12" s="442" t="str">
        <f t="shared" ref="S12" si="6">IF(COUNTIF(S13:S19,"=YES")=3,"MET",IF(COUNTIF(S13:S19,"=NO")&gt;=1,"NOT MET",IF(COUNTIF(S13:S19,"=N/A")&gt;=6,"N/A","")))</f>
        <v/>
      </c>
      <c r="T12" s="442" t="str">
        <f t="shared" ref="T12" si="7">IF(COUNTIF(T13:T19,"=YES")=3,"MET",IF(COUNTIF(T13:T19,"=NO")&gt;=1,"NOT MET",IF(COUNTIF(T13:T19,"=N/A")&gt;=6,"N/A","")))</f>
        <v/>
      </c>
      <c r="U12" s="442" t="str">
        <f t="shared" ref="U12" si="8">IF(COUNTIF(U13:U19,"=YES")=3,"MET",IF(COUNTIF(U13:U19,"=NO")&gt;=1,"NOT MET",IF(COUNTIF(U13:U19,"=N/A")&gt;=6,"N/A","")))</f>
        <v/>
      </c>
      <c r="V12" s="446" t="str">
        <f t="shared" ref="V12" si="9">IF(COUNTIF(V13:V19,"=YES")=3,"MET",IF(COUNTIF(V13:V19,"=NO")&gt;=1,"NOT MET",IF(COUNTIF(V13:V19,"=N/A")&gt;=6,"N/A","")))</f>
        <v/>
      </c>
      <c r="W12" s="471" t="str">
        <f>IF(COUNTIF(W13:W19,"=YES")=3,"MET",IF(COUNTIF(W13:W19,"=NO")&gt;=1,"NOT MET",IF(COUNTIF(W13:W19,"=N/A")&gt;=6,"N/A","")))</f>
        <v/>
      </c>
      <c r="X12" s="442" t="str">
        <f t="shared" ref="X12" si="10">IF(COUNTIF(X13:X19,"=YES")=3,"MET",IF(COUNTIF(X13:X19,"=NO")&gt;=1,"NOT MET",IF(COUNTIF(X13:X19,"=N/A")&gt;=6,"N/A","")))</f>
        <v/>
      </c>
      <c r="Y12" s="442" t="str">
        <f t="shared" ref="Y12" si="11">IF(COUNTIF(Y13:Y19,"=YES")=3,"MET",IF(COUNTIF(Y13:Y19,"=NO")&gt;=1,"NOT MET",IF(COUNTIF(Y13:Y19,"=N/A")&gt;=6,"N/A","")))</f>
        <v/>
      </c>
      <c r="Z12" s="442" t="str">
        <f t="shared" ref="Z12" si="12">IF(COUNTIF(Z13:Z19,"=YES")=3,"MET",IF(COUNTIF(Z13:Z19,"=NO")&gt;=1,"NOT MET",IF(COUNTIF(Z13:Z19,"=N/A")&gt;=6,"N/A","")))</f>
        <v/>
      </c>
      <c r="AA12" s="442" t="str">
        <f t="shared" ref="AA12" si="13">IF(COUNTIF(AA13:AA19,"=YES")=3,"MET",IF(COUNTIF(AA13:AA19,"=NO")&gt;=1,"NOT MET",IF(COUNTIF(AA13:AA19,"=N/A")&gt;=6,"N/A","")))</f>
        <v/>
      </c>
      <c r="AB12" s="442" t="str">
        <f t="shared" ref="AB12" si="14">IF(COUNTIF(AB13:AB19,"=YES")=3,"MET",IF(COUNTIF(AB13:AB19,"=NO")&gt;=1,"NOT MET",IF(COUNTIF(AB13:AB19,"=N/A")&gt;=6,"N/A","")))</f>
        <v/>
      </c>
      <c r="AC12" s="442" t="str">
        <f t="shared" ref="AC12" si="15">IF(COUNTIF(AC13:AC19,"=YES")=3,"MET",IF(COUNTIF(AC13:AC19,"=NO")&gt;=1,"NOT MET",IF(COUNTIF(AC13:AC19,"=N/A")&gt;=6,"N/A","")))</f>
        <v/>
      </c>
      <c r="AD12" s="442" t="str">
        <f t="shared" ref="AD12" si="16">IF(COUNTIF(AD13:AD19,"=YES")=3,"MET",IF(COUNTIF(AD13:AD19,"=NO")&gt;=1,"NOT MET",IF(COUNTIF(AD13:AD19,"=N/A")&gt;=6,"N/A","")))</f>
        <v/>
      </c>
      <c r="AE12" s="442" t="str">
        <f t="shared" ref="AE12" si="17">IF(COUNTIF(AE13:AE19,"=YES")=3,"MET",IF(COUNTIF(AE13:AE19,"=NO")&gt;=1,"NOT MET",IF(COUNTIF(AE13:AE19,"=N/A")&gt;=6,"N/A","")))</f>
        <v/>
      </c>
      <c r="AF12" s="446" t="str">
        <f t="shared" ref="AF12" si="18">IF(COUNTIF(AF13:AF19,"=YES")=3,"MET",IF(COUNTIF(AF13:AF19,"=NO")&gt;=1,"NOT MET",IF(COUNTIF(AF13:AF19,"=N/A")&gt;=6,"N/A","")))</f>
        <v/>
      </c>
      <c r="AG12" s="471" t="str">
        <f>IF(COUNTIF(AG13:AG19,"=YES")=3,"MET",IF(COUNTIF(AG13:AG19,"=NO")&gt;=1,"NOT MET",IF(COUNTIF(AG13:AG19,"=N/A")&gt;=6,"N/A","")))</f>
        <v/>
      </c>
      <c r="AH12" s="442" t="str">
        <f t="shared" ref="AH12" si="19">IF(COUNTIF(AH13:AH19,"=YES")=3,"MET",IF(COUNTIF(AH13:AH19,"=NO")&gt;=1,"NOT MET",IF(COUNTIF(AH13:AH19,"=N/A")&gt;=6,"N/A","")))</f>
        <v/>
      </c>
      <c r="AI12" s="442" t="str">
        <f t="shared" ref="AI12" si="20">IF(COUNTIF(AI13:AI19,"=YES")=3,"MET",IF(COUNTIF(AI13:AI19,"=NO")&gt;=1,"NOT MET",IF(COUNTIF(AI13:AI19,"=N/A")&gt;=6,"N/A","")))</f>
        <v/>
      </c>
      <c r="AJ12" s="442" t="str">
        <f t="shared" ref="AJ12" si="21">IF(COUNTIF(AJ13:AJ19,"=YES")=3,"MET",IF(COUNTIF(AJ13:AJ19,"=NO")&gt;=1,"NOT MET",IF(COUNTIF(AJ13:AJ19,"=N/A")&gt;=6,"N/A","")))</f>
        <v/>
      </c>
      <c r="AK12" s="442" t="str">
        <f t="shared" ref="AK12" si="22">IF(COUNTIF(AK13:AK19,"=YES")=3,"MET",IF(COUNTIF(AK13:AK19,"=NO")&gt;=1,"NOT MET",IF(COUNTIF(AK13:AK19,"=N/A")&gt;=6,"N/A","")))</f>
        <v/>
      </c>
      <c r="AL12" s="442" t="str">
        <f t="shared" ref="AL12" si="23">IF(COUNTIF(AL13:AL19,"=YES")=3,"MET",IF(COUNTIF(AL13:AL19,"=NO")&gt;=1,"NOT MET",IF(COUNTIF(AL13:AL19,"=N/A")&gt;=6,"N/A","")))</f>
        <v/>
      </c>
      <c r="AM12" s="442" t="str">
        <f t="shared" ref="AM12" si="24">IF(COUNTIF(AM13:AM19,"=YES")=3,"MET",IF(COUNTIF(AM13:AM19,"=NO")&gt;=1,"NOT MET",IF(COUNTIF(AM13:AM19,"=N/A")&gt;=6,"N/A","")))</f>
        <v/>
      </c>
      <c r="AN12" s="442" t="str">
        <f t="shared" ref="AN12" si="25">IF(COUNTIF(AN13:AN19,"=YES")=3,"MET",IF(COUNTIF(AN13:AN19,"=NO")&gt;=1,"NOT MET",IF(COUNTIF(AN13:AN19,"=N/A")&gt;=6,"N/A","")))</f>
        <v/>
      </c>
      <c r="AO12" s="442" t="str">
        <f t="shared" ref="AO12" si="26">IF(COUNTIF(AO13:AO19,"=YES")=3,"MET",IF(COUNTIF(AO13:AO19,"=NO")&gt;=1,"NOT MET",IF(COUNTIF(AO13:AO19,"=N/A")&gt;=6,"N/A","")))</f>
        <v/>
      </c>
      <c r="AP12" s="446" t="str">
        <f t="shared" ref="AP12" si="27">IF(COUNTIF(AP13:AP19,"=YES")=3,"MET",IF(COUNTIF(AP13:AP19,"=NO")&gt;=1,"NOT MET",IF(COUNTIF(AP13:AP19,"=N/A")&gt;=6,"N/A","")))</f>
        <v/>
      </c>
      <c r="AQ12" s="471" t="str">
        <f>IF(COUNTIF(AQ13:AQ19,"=YES")=3,"MET",IF(COUNTIF(AQ13:AQ19,"=NO")&gt;=1,"NOT MET",IF(COUNTIF(AQ13:AQ19,"=N/A")&gt;=6,"N/A","")))</f>
        <v/>
      </c>
      <c r="AR12" s="442" t="str">
        <f t="shared" ref="AR12" si="28">IF(COUNTIF(AR13:AR19,"=YES")=3,"MET",IF(COUNTIF(AR13:AR19,"=NO")&gt;=1,"NOT MET",IF(COUNTIF(AR13:AR19,"=N/A")&gt;=6,"N/A","")))</f>
        <v/>
      </c>
      <c r="AS12" s="442" t="str">
        <f t="shared" ref="AS12" si="29">IF(COUNTIF(AS13:AS19,"=YES")=3,"MET",IF(COUNTIF(AS13:AS19,"=NO")&gt;=1,"NOT MET",IF(COUNTIF(AS13:AS19,"=N/A")&gt;=6,"N/A","")))</f>
        <v/>
      </c>
      <c r="AT12" s="442" t="str">
        <f t="shared" ref="AT12" si="30">IF(COUNTIF(AT13:AT19,"=YES")=3,"MET",IF(COUNTIF(AT13:AT19,"=NO")&gt;=1,"NOT MET",IF(COUNTIF(AT13:AT19,"=N/A")&gt;=6,"N/A","")))</f>
        <v/>
      </c>
      <c r="AU12" s="442" t="str">
        <f t="shared" ref="AU12" si="31">IF(COUNTIF(AU13:AU19,"=YES")=3,"MET",IF(COUNTIF(AU13:AU19,"=NO")&gt;=1,"NOT MET",IF(COUNTIF(AU13:AU19,"=N/A")&gt;=6,"N/A","")))</f>
        <v/>
      </c>
      <c r="AV12" s="442" t="str">
        <f t="shared" ref="AV12" si="32">IF(COUNTIF(AV13:AV19,"=YES")=3,"MET",IF(COUNTIF(AV13:AV19,"=NO")&gt;=1,"NOT MET",IF(COUNTIF(AV13:AV19,"=N/A")&gt;=6,"N/A","")))</f>
        <v/>
      </c>
      <c r="AW12" s="442" t="str">
        <f t="shared" ref="AW12" si="33">IF(COUNTIF(AW13:AW19,"=YES")=3,"MET",IF(COUNTIF(AW13:AW19,"=NO")&gt;=1,"NOT MET",IF(COUNTIF(AW13:AW19,"=N/A")&gt;=6,"N/A","")))</f>
        <v/>
      </c>
      <c r="AX12" s="442" t="str">
        <f t="shared" ref="AX12" si="34">IF(COUNTIF(AX13:AX19,"=YES")=3,"MET",IF(COUNTIF(AX13:AX19,"=NO")&gt;=1,"NOT MET",IF(COUNTIF(AX13:AX19,"=N/A")&gt;=6,"N/A","")))</f>
        <v/>
      </c>
      <c r="AY12" s="442" t="str">
        <f t="shared" ref="AY12" si="35">IF(COUNTIF(AY13:AY19,"=YES")=3,"MET",IF(COUNTIF(AY13:AY19,"=NO")&gt;=1,"NOT MET",IF(COUNTIF(AY13:AY19,"=N/A")&gt;=6,"N/A","")))</f>
        <v/>
      </c>
      <c r="AZ12" s="446" t="str">
        <f t="shared" ref="AZ12" si="36">IF(COUNTIF(AZ13:AZ19,"=YES")=3,"MET",IF(COUNTIF(AZ13:AZ19,"=NO")&gt;=1,"NOT MET",IF(COUNTIF(AZ13:AZ19,"=N/A")&gt;=6,"N/A","")))</f>
        <v/>
      </c>
      <c r="BA12" s="471" t="str">
        <f>IF(COUNTIF(BA13:BA19,"=YES")=3,"MET",IF(COUNTIF(BA13:BA19,"=NO")&gt;=1,"NOT MET",IF(COUNTIF(BA13:BA19,"=N/A")&gt;=6,"N/A","")))</f>
        <v/>
      </c>
      <c r="BB12" s="442" t="str">
        <f t="shared" ref="BB12" si="37">IF(COUNTIF(BB13:BB19,"=YES")=3,"MET",IF(COUNTIF(BB13:BB19,"=NO")&gt;=1,"NOT MET",IF(COUNTIF(BB13:BB19,"=N/A")&gt;=6,"N/A","")))</f>
        <v/>
      </c>
      <c r="BC12" s="442" t="str">
        <f t="shared" ref="BC12" si="38">IF(COUNTIF(BC13:BC19,"=YES")=3,"MET",IF(COUNTIF(BC13:BC19,"=NO")&gt;=1,"NOT MET",IF(COUNTIF(BC13:BC19,"=N/A")&gt;=6,"N/A","")))</f>
        <v/>
      </c>
      <c r="BD12" s="442" t="str">
        <f t="shared" ref="BD12" si="39">IF(COUNTIF(BD13:BD19,"=YES")=3,"MET",IF(COUNTIF(BD13:BD19,"=NO")&gt;=1,"NOT MET",IF(COUNTIF(BD13:BD19,"=N/A")&gt;=6,"N/A","")))</f>
        <v/>
      </c>
      <c r="BE12" s="442" t="str">
        <f t="shared" ref="BE12" si="40">IF(COUNTIF(BE13:BE19,"=YES")=3,"MET",IF(COUNTIF(BE13:BE19,"=NO")&gt;=1,"NOT MET",IF(COUNTIF(BE13:BE19,"=N/A")&gt;=6,"N/A","")))</f>
        <v/>
      </c>
      <c r="BF12" s="442" t="str">
        <f t="shared" ref="BF12" si="41">IF(COUNTIF(BF13:BF19,"=YES")=3,"MET",IF(COUNTIF(BF13:BF19,"=NO")&gt;=1,"NOT MET",IF(COUNTIF(BF13:BF19,"=N/A")&gt;=6,"N/A","")))</f>
        <v/>
      </c>
      <c r="BG12" s="442" t="str">
        <f t="shared" ref="BG12" si="42">IF(COUNTIF(BG13:BG19,"=YES")=3,"MET",IF(COUNTIF(BG13:BG19,"=NO")&gt;=1,"NOT MET",IF(COUNTIF(BG13:BG19,"=N/A")&gt;=6,"N/A","")))</f>
        <v/>
      </c>
      <c r="BH12" s="442" t="str">
        <f t="shared" ref="BH12" si="43">IF(COUNTIF(BH13:BH19,"=YES")=3,"MET",IF(COUNTIF(BH13:BH19,"=NO")&gt;=1,"NOT MET",IF(COUNTIF(BH13:BH19,"=N/A")&gt;=6,"N/A","")))</f>
        <v/>
      </c>
      <c r="BI12" s="442" t="str">
        <f t="shared" ref="BI12" si="44">IF(COUNTIF(BI13:BI19,"=YES")=3,"MET",IF(COUNTIF(BI13:BI19,"=NO")&gt;=1,"NOT MET",IF(COUNTIF(BI13:BI19,"=N/A")&gt;=6,"N/A","")))</f>
        <v/>
      </c>
      <c r="BJ12" s="446" t="str">
        <f t="shared" ref="BJ12" si="45">IF(COUNTIF(BJ13:BJ19,"=YES")=3,"MET",IF(COUNTIF(BJ13:BJ19,"=NO")&gt;=1,"NOT MET",IF(COUNTIF(BJ13:BJ19,"=N/A")&gt;=6,"N/A","")))</f>
        <v/>
      </c>
      <c r="BK12" s="471" t="str">
        <f>IF(COUNTIF(BK13:BK19,"=YES")=3,"MET",IF(COUNTIF(BK13:BK19,"=NO")&gt;=1,"NOT MET",IF(COUNTIF(BK13:BK19,"=N/A")&gt;=6,"N/A","")))</f>
        <v/>
      </c>
      <c r="BL12" s="442" t="str">
        <f t="shared" ref="BL12" si="46">IF(COUNTIF(BL13:BL19,"=YES")=3,"MET",IF(COUNTIF(BL13:BL19,"=NO")&gt;=1,"NOT MET",IF(COUNTIF(BL13:BL19,"=N/A")&gt;=6,"N/A","")))</f>
        <v/>
      </c>
      <c r="BM12" s="442" t="str">
        <f t="shared" ref="BM12" si="47">IF(COUNTIF(BM13:BM19,"=YES")=3,"MET",IF(COUNTIF(BM13:BM19,"=NO")&gt;=1,"NOT MET",IF(COUNTIF(BM13:BM19,"=N/A")&gt;=6,"N/A","")))</f>
        <v/>
      </c>
      <c r="BN12" s="442" t="str">
        <f t="shared" ref="BN12" si="48">IF(COUNTIF(BN13:BN19,"=YES")=3,"MET",IF(COUNTIF(BN13:BN19,"=NO")&gt;=1,"NOT MET",IF(COUNTIF(BN13:BN19,"=N/A")&gt;=6,"N/A","")))</f>
        <v/>
      </c>
      <c r="BO12" s="442" t="str">
        <f t="shared" ref="BO12" si="49">IF(COUNTIF(BO13:BO19,"=YES")=3,"MET",IF(COUNTIF(BO13:BO19,"=NO")&gt;=1,"NOT MET",IF(COUNTIF(BO13:BO19,"=N/A")&gt;=6,"N/A","")))</f>
        <v/>
      </c>
      <c r="BP12" s="442" t="str">
        <f t="shared" ref="BP12" si="50">IF(COUNTIF(BP13:BP19,"=YES")=3,"MET",IF(COUNTIF(BP13:BP19,"=NO")&gt;=1,"NOT MET",IF(COUNTIF(BP13:BP19,"=N/A")&gt;=6,"N/A","")))</f>
        <v/>
      </c>
      <c r="BQ12" s="442" t="str">
        <f t="shared" ref="BQ12" si="51">IF(COUNTIF(BQ13:BQ19,"=YES")=3,"MET",IF(COUNTIF(BQ13:BQ19,"=NO")&gt;=1,"NOT MET",IF(COUNTIF(BQ13:BQ19,"=N/A")&gt;=6,"N/A","")))</f>
        <v/>
      </c>
      <c r="BR12" s="442" t="str">
        <f t="shared" ref="BR12" si="52">IF(COUNTIF(BR13:BR19,"=YES")=3,"MET",IF(COUNTIF(BR13:BR19,"=NO")&gt;=1,"NOT MET",IF(COUNTIF(BR13:BR19,"=N/A")&gt;=6,"N/A","")))</f>
        <v/>
      </c>
      <c r="BS12" s="442" t="str">
        <f t="shared" ref="BS12" si="53">IF(COUNTIF(BS13:BS19,"=YES")=3,"MET",IF(COUNTIF(BS13:BS19,"=NO")&gt;=1,"NOT MET",IF(COUNTIF(BS13:BS19,"=N/A")&gt;=6,"N/A","")))</f>
        <v/>
      </c>
      <c r="BT12" s="446" t="str">
        <f t="shared" ref="BT12" si="54">IF(COUNTIF(BT13:BT19,"=YES")=3,"MET",IF(COUNTIF(BT13:BT19,"=NO")&gt;=1,"NOT MET",IF(COUNTIF(BT13:BT19,"=N/A")&gt;=6,"N/A","")))</f>
        <v/>
      </c>
      <c r="BU12" s="471" t="str">
        <f>IF(COUNTIF(BU13:BU19,"=YES")=3,"MET",IF(COUNTIF(BU13:BU19,"=NO")&gt;=1,"NOT MET",IF(COUNTIF(BU13:BU19,"=N/A")&gt;=6,"N/A","")))</f>
        <v/>
      </c>
      <c r="BV12" s="442" t="str">
        <f t="shared" ref="BV12" si="55">IF(COUNTIF(BV13:BV19,"=YES")=3,"MET",IF(COUNTIF(BV13:BV19,"=NO")&gt;=1,"NOT MET",IF(COUNTIF(BV13:BV19,"=N/A")&gt;=6,"N/A","")))</f>
        <v/>
      </c>
      <c r="BW12" s="442" t="str">
        <f t="shared" ref="BW12" si="56">IF(COUNTIF(BW13:BW19,"=YES")=3,"MET",IF(COUNTIF(BW13:BW19,"=NO")&gt;=1,"NOT MET",IF(COUNTIF(BW13:BW19,"=N/A")&gt;=6,"N/A","")))</f>
        <v/>
      </c>
      <c r="BX12" s="442" t="str">
        <f t="shared" ref="BX12" si="57">IF(COUNTIF(BX13:BX19,"=YES")=3,"MET",IF(COUNTIF(BX13:BX19,"=NO")&gt;=1,"NOT MET",IF(COUNTIF(BX13:BX19,"=N/A")&gt;=6,"N/A","")))</f>
        <v/>
      </c>
      <c r="BY12" s="442" t="str">
        <f t="shared" ref="BY12" si="58">IF(COUNTIF(BY13:BY19,"=YES")=3,"MET",IF(COUNTIF(BY13:BY19,"=NO")&gt;=1,"NOT MET",IF(COUNTIF(BY13:BY19,"=N/A")&gt;=6,"N/A","")))</f>
        <v/>
      </c>
      <c r="BZ12" s="442" t="str">
        <f t="shared" ref="BZ12" si="59">IF(COUNTIF(BZ13:BZ19,"=YES")=3,"MET",IF(COUNTIF(BZ13:BZ19,"=NO")&gt;=1,"NOT MET",IF(COUNTIF(BZ13:BZ19,"=N/A")&gt;=6,"N/A","")))</f>
        <v/>
      </c>
      <c r="CA12" s="442" t="str">
        <f t="shared" ref="CA12" si="60">IF(COUNTIF(CA13:CA19,"=YES")=3,"MET",IF(COUNTIF(CA13:CA19,"=NO")&gt;=1,"NOT MET",IF(COUNTIF(CA13:CA19,"=N/A")&gt;=6,"N/A","")))</f>
        <v/>
      </c>
      <c r="CB12" s="442" t="str">
        <f t="shared" ref="CB12" si="61">IF(COUNTIF(CB13:CB19,"=YES")=3,"MET",IF(COUNTIF(CB13:CB19,"=NO")&gt;=1,"NOT MET",IF(COUNTIF(CB13:CB19,"=N/A")&gt;=6,"N/A","")))</f>
        <v/>
      </c>
      <c r="CC12" s="442" t="str">
        <f t="shared" ref="CC12" si="62">IF(COUNTIF(CC13:CC19,"=YES")=3,"MET",IF(COUNTIF(CC13:CC19,"=NO")&gt;=1,"NOT MET",IF(COUNTIF(CC13:CC19,"=N/A")&gt;=6,"N/A","")))</f>
        <v/>
      </c>
      <c r="CD12" s="446" t="str">
        <f t="shared" ref="CD12" si="63">IF(COUNTIF(CD13:CD19,"=YES")=3,"MET",IF(COUNTIF(CD13:CD19,"=NO")&gt;=1,"NOT MET",IF(COUNTIF(CD13:CD19,"=N/A")&gt;=6,"N/A","")))</f>
        <v/>
      </c>
      <c r="CE12" s="471" t="str">
        <f>IF(COUNTIF(CE13:CE19,"=YES")=3,"MET",IF(COUNTIF(CE13:CE19,"=NO")&gt;=1,"NOT MET",IF(COUNTIF(CE13:CE19,"=N/A")&gt;=6,"N/A","")))</f>
        <v/>
      </c>
      <c r="CF12" s="442" t="str">
        <f t="shared" ref="CF12" si="64">IF(COUNTIF(CF13:CF19,"=YES")=3,"MET",IF(COUNTIF(CF13:CF19,"=NO")&gt;=1,"NOT MET",IF(COUNTIF(CF13:CF19,"=N/A")&gt;=6,"N/A","")))</f>
        <v/>
      </c>
      <c r="CG12" s="442" t="str">
        <f t="shared" ref="CG12" si="65">IF(COUNTIF(CG13:CG19,"=YES")=3,"MET",IF(COUNTIF(CG13:CG19,"=NO")&gt;=1,"NOT MET",IF(COUNTIF(CG13:CG19,"=N/A")&gt;=6,"N/A","")))</f>
        <v/>
      </c>
      <c r="CH12" s="442" t="str">
        <f t="shared" ref="CH12" si="66">IF(COUNTIF(CH13:CH19,"=YES")=3,"MET",IF(COUNTIF(CH13:CH19,"=NO")&gt;=1,"NOT MET",IF(COUNTIF(CH13:CH19,"=N/A")&gt;=6,"N/A","")))</f>
        <v/>
      </c>
      <c r="CI12" s="442" t="str">
        <f t="shared" ref="CI12" si="67">IF(COUNTIF(CI13:CI19,"=YES")=3,"MET",IF(COUNTIF(CI13:CI19,"=NO")&gt;=1,"NOT MET",IF(COUNTIF(CI13:CI19,"=N/A")&gt;=6,"N/A","")))</f>
        <v/>
      </c>
      <c r="CJ12" s="442" t="str">
        <f t="shared" ref="CJ12" si="68">IF(COUNTIF(CJ13:CJ19,"=YES")=3,"MET",IF(COUNTIF(CJ13:CJ19,"=NO")&gt;=1,"NOT MET",IF(COUNTIF(CJ13:CJ19,"=N/A")&gt;=6,"N/A","")))</f>
        <v/>
      </c>
      <c r="CK12" s="442" t="str">
        <f t="shared" ref="CK12" si="69">IF(COUNTIF(CK13:CK19,"=YES")=3,"MET",IF(COUNTIF(CK13:CK19,"=NO")&gt;=1,"NOT MET",IF(COUNTIF(CK13:CK19,"=N/A")&gt;=6,"N/A","")))</f>
        <v/>
      </c>
      <c r="CL12" s="442" t="str">
        <f t="shared" ref="CL12" si="70">IF(COUNTIF(CL13:CL19,"=YES")=3,"MET",IF(COUNTIF(CL13:CL19,"=NO")&gt;=1,"NOT MET",IF(COUNTIF(CL13:CL19,"=N/A")&gt;=6,"N/A","")))</f>
        <v/>
      </c>
      <c r="CM12" s="442" t="str">
        <f t="shared" ref="CM12" si="71">IF(COUNTIF(CM13:CM19,"=YES")=3,"MET",IF(COUNTIF(CM13:CM19,"=NO")&gt;=1,"NOT MET",IF(COUNTIF(CM13:CM19,"=N/A")&gt;=6,"N/A","")))</f>
        <v/>
      </c>
      <c r="CN12" s="446" t="str">
        <f t="shared" ref="CN12" si="72">IF(COUNTIF(CN13:CN19,"=YES")=3,"MET",IF(COUNTIF(CN13:CN19,"=NO")&gt;=1,"NOT MET",IF(COUNTIF(CN13:CN19,"=N/A")&gt;=6,"N/A","")))</f>
        <v/>
      </c>
      <c r="CO12" s="471" t="str">
        <f>IF(COUNTIF(CO13:CO19,"=YES")=3,"MET",IF(COUNTIF(CO13:CO19,"=NO")&gt;=1,"NOT MET",IF(COUNTIF(CO13:CO19,"=N/A")&gt;=6,"N/A","")))</f>
        <v/>
      </c>
      <c r="CP12" s="442" t="str">
        <f t="shared" ref="CP12" si="73">IF(COUNTIF(CP13:CP19,"=YES")=3,"MET",IF(COUNTIF(CP13:CP19,"=NO")&gt;=1,"NOT MET",IF(COUNTIF(CP13:CP19,"=N/A")&gt;=6,"N/A","")))</f>
        <v/>
      </c>
      <c r="CQ12" s="442" t="str">
        <f t="shared" ref="CQ12" si="74">IF(COUNTIF(CQ13:CQ19,"=YES")=3,"MET",IF(COUNTIF(CQ13:CQ19,"=NO")&gt;=1,"NOT MET",IF(COUNTIF(CQ13:CQ19,"=N/A")&gt;=6,"N/A","")))</f>
        <v/>
      </c>
      <c r="CR12" s="442" t="str">
        <f t="shared" ref="CR12" si="75">IF(COUNTIF(CR13:CR19,"=YES")=3,"MET",IF(COUNTIF(CR13:CR19,"=NO")&gt;=1,"NOT MET",IF(COUNTIF(CR13:CR19,"=N/A")&gt;=6,"N/A","")))</f>
        <v/>
      </c>
      <c r="CS12" s="442" t="str">
        <f t="shared" ref="CS12" si="76">IF(COUNTIF(CS13:CS19,"=YES")=3,"MET",IF(COUNTIF(CS13:CS19,"=NO")&gt;=1,"NOT MET",IF(COUNTIF(CS13:CS19,"=N/A")&gt;=6,"N/A","")))</f>
        <v/>
      </c>
      <c r="CT12" s="442" t="str">
        <f t="shared" ref="CT12" si="77">IF(COUNTIF(CT13:CT19,"=YES")=3,"MET",IF(COUNTIF(CT13:CT19,"=NO")&gt;=1,"NOT MET",IF(COUNTIF(CT13:CT19,"=N/A")&gt;=6,"N/A","")))</f>
        <v/>
      </c>
      <c r="CU12" s="442" t="str">
        <f t="shared" ref="CU12" si="78">IF(COUNTIF(CU13:CU19,"=YES")=3,"MET",IF(COUNTIF(CU13:CU19,"=NO")&gt;=1,"NOT MET",IF(COUNTIF(CU13:CU19,"=N/A")&gt;=6,"N/A","")))</f>
        <v/>
      </c>
      <c r="CV12" s="442" t="str">
        <f t="shared" ref="CV12" si="79">IF(COUNTIF(CV13:CV19,"=YES")=3,"MET",IF(COUNTIF(CV13:CV19,"=NO")&gt;=1,"NOT MET",IF(COUNTIF(CV13:CV19,"=N/A")&gt;=6,"N/A","")))</f>
        <v/>
      </c>
      <c r="CW12" s="442" t="str">
        <f t="shared" ref="CW12" si="80">IF(COUNTIF(CW13:CW19,"=YES")=3,"MET",IF(COUNTIF(CW13:CW19,"=NO")&gt;=1,"NOT MET",IF(COUNTIF(CW13:CW19,"=N/A")&gt;=6,"N/A","")))</f>
        <v/>
      </c>
      <c r="CX12" s="446" t="str">
        <f t="shared" ref="CX12" si="81">IF(COUNTIF(CX13:CX19,"=YES")=3,"MET",IF(COUNTIF(CX13:CX19,"=NO")&gt;=1,"NOT MET",IF(COUNTIF(CX13:CX19,"=N/A")&gt;=6,"N/A","")))</f>
        <v/>
      </c>
      <c r="CY12" s="471" t="str">
        <f>IF(COUNTIF(CY13:CY19,"=YES")=3,"MET",IF(COUNTIF(CY13:CY19,"=NO")&gt;=1,"NOT MET",IF(COUNTIF(CY13:CY19,"=N/A")&gt;=6,"N/A","")))</f>
        <v/>
      </c>
      <c r="CZ12" s="442" t="str">
        <f t="shared" ref="CZ12" si="82">IF(COUNTIF(CZ13:CZ19,"=YES")=3,"MET",IF(COUNTIF(CZ13:CZ19,"=NO")&gt;=1,"NOT MET",IF(COUNTIF(CZ13:CZ19,"=N/A")&gt;=6,"N/A","")))</f>
        <v/>
      </c>
      <c r="DA12" s="442" t="str">
        <f t="shared" ref="DA12" si="83">IF(COUNTIF(DA13:DA19,"=YES")=3,"MET",IF(COUNTIF(DA13:DA19,"=NO")&gt;=1,"NOT MET",IF(COUNTIF(DA13:DA19,"=N/A")&gt;=6,"N/A","")))</f>
        <v/>
      </c>
      <c r="DB12" s="442" t="str">
        <f t="shared" ref="DB12" si="84">IF(COUNTIF(DB13:DB19,"=YES")=3,"MET",IF(COUNTIF(DB13:DB19,"=NO")&gt;=1,"NOT MET",IF(COUNTIF(DB13:DB19,"=N/A")&gt;=6,"N/A","")))</f>
        <v/>
      </c>
      <c r="DC12" s="442" t="str">
        <f t="shared" ref="DC12" si="85">IF(COUNTIF(DC13:DC19,"=YES")=3,"MET",IF(COUNTIF(DC13:DC19,"=NO")&gt;=1,"NOT MET",IF(COUNTIF(DC13:DC19,"=N/A")&gt;=6,"N/A","")))</f>
        <v/>
      </c>
      <c r="DD12" s="442" t="str">
        <f t="shared" ref="DD12" si="86">IF(COUNTIF(DD13:DD19,"=YES")=3,"MET",IF(COUNTIF(DD13:DD19,"=NO")&gt;=1,"NOT MET",IF(COUNTIF(DD13:DD19,"=N/A")&gt;=6,"N/A","")))</f>
        <v/>
      </c>
      <c r="DE12" s="442" t="str">
        <f t="shared" ref="DE12" si="87">IF(COUNTIF(DE13:DE19,"=YES")=3,"MET",IF(COUNTIF(DE13:DE19,"=NO")&gt;=1,"NOT MET",IF(COUNTIF(DE13:DE19,"=N/A")&gt;=6,"N/A","")))</f>
        <v/>
      </c>
      <c r="DF12" s="442" t="str">
        <f t="shared" ref="DF12" si="88">IF(COUNTIF(DF13:DF19,"=YES")=3,"MET",IF(COUNTIF(DF13:DF19,"=NO")&gt;=1,"NOT MET",IF(COUNTIF(DF13:DF19,"=N/A")&gt;=6,"N/A","")))</f>
        <v/>
      </c>
      <c r="DG12" s="442" t="str">
        <f t="shared" ref="DG12" si="89">IF(COUNTIF(DG13:DG19,"=YES")=3,"MET",IF(COUNTIF(DG13:DG19,"=NO")&gt;=1,"NOT MET",IF(COUNTIF(DG13:DG19,"=N/A")&gt;=6,"N/A","")))</f>
        <v/>
      </c>
      <c r="DH12" s="446" t="str">
        <f t="shared" ref="DH12" si="90">IF(COUNTIF(DH13:DH19,"=YES")=3,"MET",IF(COUNTIF(DH13:DH19,"=NO")&gt;=1,"NOT MET",IF(COUNTIF(DH13:DH19,"=N/A")&gt;=6,"N/A","")))</f>
        <v/>
      </c>
      <c r="DI12" s="471" t="str">
        <f>IF(COUNTIF(DI13:DI19,"=YES")=3,"MET",IF(COUNTIF(DI13:DI19,"=NO")&gt;=1,"NOT MET",IF(COUNTIF(DI13:DI19,"=N/A")&gt;=6,"N/A","")))</f>
        <v/>
      </c>
      <c r="DJ12" s="442" t="str">
        <f t="shared" ref="DJ12" si="91">IF(COUNTIF(DJ13:DJ19,"=YES")=3,"MET",IF(COUNTIF(DJ13:DJ19,"=NO")&gt;=1,"NOT MET",IF(COUNTIF(DJ13:DJ19,"=N/A")&gt;=6,"N/A","")))</f>
        <v/>
      </c>
      <c r="DK12" s="442" t="str">
        <f t="shared" ref="DK12" si="92">IF(COUNTIF(DK13:DK19,"=YES")=3,"MET",IF(COUNTIF(DK13:DK19,"=NO")&gt;=1,"NOT MET",IF(COUNTIF(DK13:DK19,"=N/A")&gt;=6,"N/A","")))</f>
        <v/>
      </c>
      <c r="DL12" s="442" t="str">
        <f t="shared" ref="DL12" si="93">IF(COUNTIF(DL13:DL19,"=YES")=3,"MET",IF(COUNTIF(DL13:DL19,"=NO")&gt;=1,"NOT MET",IF(COUNTIF(DL13:DL19,"=N/A")&gt;=6,"N/A","")))</f>
        <v/>
      </c>
      <c r="DM12" s="442" t="str">
        <f t="shared" ref="DM12" si="94">IF(COUNTIF(DM13:DM19,"=YES")=3,"MET",IF(COUNTIF(DM13:DM19,"=NO")&gt;=1,"NOT MET",IF(COUNTIF(DM13:DM19,"=N/A")&gt;=6,"N/A","")))</f>
        <v/>
      </c>
      <c r="DN12" s="442" t="str">
        <f t="shared" ref="DN12" si="95">IF(COUNTIF(DN13:DN19,"=YES")=3,"MET",IF(COUNTIF(DN13:DN19,"=NO")&gt;=1,"NOT MET",IF(COUNTIF(DN13:DN19,"=N/A")&gt;=6,"N/A","")))</f>
        <v/>
      </c>
      <c r="DO12" s="442" t="str">
        <f t="shared" ref="DO12" si="96">IF(COUNTIF(DO13:DO19,"=YES")=3,"MET",IF(COUNTIF(DO13:DO19,"=NO")&gt;=1,"NOT MET",IF(COUNTIF(DO13:DO19,"=N/A")&gt;=6,"N/A","")))</f>
        <v/>
      </c>
      <c r="DP12" s="442" t="str">
        <f t="shared" ref="DP12" si="97">IF(COUNTIF(DP13:DP19,"=YES")=3,"MET",IF(COUNTIF(DP13:DP19,"=NO")&gt;=1,"NOT MET",IF(COUNTIF(DP13:DP19,"=N/A")&gt;=6,"N/A","")))</f>
        <v/>
      </c>
      <c r="DQ12" s="442" t="str">
        <f t="shared" ref="DQ12" si="98">IF(COUNTIF(DQ13:DQ19,"=YES")=3,"MET",IF(COUNTIF(DQ13:DQ19,"=NO")&gt;=1,"NOT MET",IF(COUNTIF(DQ13:DQ19,"=N/A")&gt;=6,"N/A","")))</f>
        <v/>
      </c>
      <c r="DR12" s="446" t="str">
        <f t="shared" ref="DR12" si="99">IF(COUNTIF(DR13:DR19,"=YES")=3,"MET",IF(COUNTIF(DR13:DR19,"=NO")&gt;=1,"NOT MET",IF(COUNTIF(DR13:DR19,"=N/A")&gt;=6,"N/A","")))</f>
        <v/>
      </c>
      <c r="DS12" s="471" t="str">
        <f>IF(COUNTIF(DS13:DS19,"=YES")=3,"MET",IF(COUNTIF(DS13:DS19,"=NO")&gt;=1,"NOT MET",IF(COUNTIF(DS13:DS19,"=N/A")&gt;=6,"N/A","")))</f>
        <v/>
      </c>
      <c r="DT12" s="442" t="str">
        <f t="shared" ref="DT12" si="100">IF(COUNTIF(DT13:DT19,"=YES")=3,"MET",IF(COUNTIF(DT13:DT19,"=NO")&gt;=1,"NOT MET",IF(COUNTIF(DT13:DT19,"=N/A")&gt;=6,"N/A","")))</f>
        <v/>
      </c>
      <c r="DU12" s="442" t="str">
        <f t="shared" ref="DU12" si="101">IF(COUNTIF(DU13:DU19,"=YES")=3,"MET",IF(COUNTIF(DU13:DU19,"=NO")&gt;=1,"NOT MET",IF(COUNTIF(DU13:DU19,"=N/A")&gt;=6,"N/A","")))</f>
        <v/>
      </c>
      <c r="DV12" s="442" t="str">
        <f t="shared" ref="DV12" si="102">IF(COUNTIF(DV13:DV19,"=YES")=3,"MET",IF(COUNTIF(DV13:DV19,"=NO")&gt;=1,"NOT MET",IF(COUNTIF(DV13:DV19,"=N/A")&gt;=6,"N/A","")))</f>
        <v/>
      </c>
      <c r="DW12" s="442" t="str">
        <f t="shared" ref="DW12" si="103">IF(COUNTIF(DW13:DW19,"=YES")=3,"MET",IF(COUNTIF(DW13:DW19,"=NO")&gt;=1,"NOT MET",IF(COUNTIF(DW13:DW19,"=N/A")&gt;=6,"N/A","")))</f>
        <v/>
      </c>
      <c r="DX12" s="442" t="str">
        <f t="shared" ref="DX12" si="104">IF(COUNTIF(DX13:DX19,"=YES")=3,"MET",IF(COUNTIF(DX13:DX19,"=NO")&gt;=1,"NOT MET",IF(COUNTIF(DX13:DX19,"=N/A")&gt;=6,"N/A","")))</f>
        <v/>
      </c>
      <c r="DY12" s="442" t="str">
        <f t="shared" ref="DY12" si="105">IF(COUNTIF(DY13:DY19,"=YES")=3,"MET",IF(COUNTIF(DY13:DY19,"=NO")&gt;=1,"NOT MET",IF(COUNTIF(DY13:DY19,"=N/A")&gt;=6,"N/A","")))</f>
        <v/>
      </c>
      <c r="DZ12" s="442" t="str">
        <f t="shared" ref="DZ12" si="106">IF(COUNTIF(DZ13:DZ19,"=YES")=3,"MET",IF(COUNTIF(DZ13:DZ19,"=NO")&gt;=1,"NOT MET",IF(COUNTIF(DZ13:DZ19,"=N/A")&gt;=6,"N/A","")))</f>
        <v/>
      </c>
      <c r="EA12" s="442" t="str">
        <f t="shared" ref="EA12" si="107">IF(COUNTIF(EA13:EA19,"=YES")=3,"MET",IF(COUNTIF(EA13:EA19,"=NO")&gt;=1,"NOT MET",IF(COUNTIF(EA13:EA19,"=N/A")&gt;=6,"N/A","")))</f>
        <v/>
      </c>
      <c r="EB12" s="446" t="str">
        <f t="shared" ref="EB12" si="108">IF(COUNTIF(EB13:EB19,"=YES")=3,"MET",IF(COUNTIF(EB13:EB19,"=NO")&gt;=1,"NOT MET",IF(COUNTIF(EB13:EB19,"=N/A")&gt;=6,"N/A","")))</f>
        <v/>
      </c>
      <c r="EC12" s="471" t="str">
        <f>IF(COUNTIF(EC13:EC19,"=YES")=3,"MET",IF(COUNTIF(EC13:EC19,"=NO")&gt;=1,"NOT MET",IF(COUNTIF(EC13:EC19,"=N/A")&gt;=6,"N/A","")))</f>
        <v/>
      </c>
      <c r="ED12" s="442" t="str">
        <f t="shared" ref="ED12" si="109">IF(COUNTIF(ED13:ED19,"=YES")=3,"MET",IF(COUNTIF(ED13:ED19,"=NO")&gt;=1,"NOT MET",IF(COUNTIF(ED13:ED19,"=N/A")&gt;=6,"N/A","")))</f>
        <v/>
      </c>
      <c r="EE12" s="442" t="str">
        <f t="shared" ref="EE12" si="110">IF(COUNTIF(EE13:EE19,"=YES")=3,"MET",IF(COUNTIF(EE13:EE19,"=NO")&gt;=1,"NOT MET",IF(COUNTIF(EE13:EE19,"=N/A")&gt;=6,"N/A","")))</f>
        <v/>
      </c>
      <c r="EF12" s="442" t="str">
        <f t="shared" ref="EF12" si="111">IF(COUNTIF(EF13:EF19,"=YES")=3,"MET",IF(COUNTIF(EF13:EF19,"=NO")&gt;=1,"NOT MET",IF(COUNTIF(EF13:EF19,"=N/A")&gt;=6,"N/A","")))</f>
        <v/>
      </c>
      <c r="EG12" s="442" t="str">
        <f t="shared" ref="EG12" si="112">IF(COUNTIF(EG13:EG19,"=YES")=3,"MET",IF(COUNTIF(EG13:EG19,"=NO")&gt;=1,"NOT MET",IF(COUNTIF(EG13:EG19,"=N/A")&gt;=6,"N/A","")))</f>
        <v/>
      </c>
      <c r="EH12" s="442" t="str">
        <f t="shared" ref="EH12" si="113">IF(COUNTIF(EH13:EH19,"=YES")=3,"MET",IF(COUNTIF(EH13:EH19,"=NO")&gt;=1,"NOT MET",IF(COUNTIF(EH13:EH19,"=N/A")&gt;=6,"N/A","")))</f>
        <v/>
      </c>
      <c r="EI12" s="442" t="str">
        <f t="shared" ref="EI12" si="114">IF(COUNTIF(EI13:EI19,"=YES")=3,"MET",IF(COUNTIF(EI13:EI19,"=NO")&gt;=1,"NOT MET",IF(COUNTIF(EI13:EI19,"=N/A")&gt;=6,"N/A","")))</f>
        <v/>
      </c>
      <c r="EJ12" s="442" t="str">
        <f t="shared" ref="EJ12" si="115">IF(COUNTIF(EJ13:EJ19,"=YES")=3,"MET",IF(COUNTIF(EJ13:EJ19,"=NO")&gt;=1,"NOT MET",IF(COUNTIF(EJ13:EJ19,"=N/A")&gt;=6,"N/A","")))</f>
        <v/>
      </c>
      <c r="EK12" s="442" t="str">
        <f t="shared" ref="EK12" si="116">IF(COUNTIF(EK13:EK19,"=YES")=3,"MET",IF(COUNTIF(EK13:EK19,"=NO")&gt;=1,"NOT MET",IF(COUNTIF(EK13:EK19,"=N/A")&gt;=6,"N/A","")))</f>
        <v/>
      </c>
      <c r="EL12" s="446" t="str">
        <f t="shared" ref="EL12" si="117">IF(COUNTIF(EL13:EL19,"=YES")=3,"MET",IF(COUNTIF(EL13:EL19,"=NO")&gt;=1,"NOT MET",IF(COUNTIF(EL13:EL19,"=N/A")&gt;=6,"N/A","")))</f>
        <v/>
      </c>
      <c r="EM12" s="471" t="str">
        <f>IF(COUNTIF(EM13:EM19,"=YES")=3,"MET",IF(COUNTIF(EM13:EM19,"=NO")&gt;=1,"NOT MET",IF(COUNTIF(EM13:EM19,"=N/A")&gt;=6,"N/A","")))</f>
        <v/>
      </c>
      <c r="EN12" s="442" t="str">
        <f t="shared" ref="EN12" si="118">IF(COUNTIF(EN13:EN19,"=YES")=3,"MET",IF(COUNTIF(EN13:EN19,"=NO")&gt;=1,"NOT MET",IF(COUNTIF(EN13:EN19,"=N/A")&gt;=6,"N/A","")))</f>
        <v/>
      </c>
      <c r="EO12" s="442" t="str">
        <f t="shared" ref="EO12" si="119">IF(COUNTIF(EO13:EO19,"=YES")=3,"MET",IF(COUNTIF(EO13:EO19,"=NO")&gt;=1,"NOT MET",IF(COUNTIF(EO13:EO19,"=N/A")&gt;=6,"N/A","")))</f>
        <v/>
      </c>
      <c r="EP12" s="442" t="str">
        <f t="shared" ref="EP12" si="120">IF(COUNTIF(EP13:EP19,"=YES")=3,"MET",IF(COUNTIF(EP13:EP19,"=NO")&gt;=1,"NOT MET",IF(COUNTIF(EP13:EP19,"=N/A")&gt;=6,"N/A","")))</f>
        <v/>
      </c>
      <c r="EQ12" s="442" t="str">
        <f t="shared" ref="EQ12" si="121">IF(COUNTIF(EQ13:EQ19,"=YES")=3,"MET",IF(COUNTIF(EQ13:EQ19,"=NO")&gt;=1,"NOT MET",IF(COUNTIF(EQ13:EQ19,"=N/A")&gt;=6,"N/A","")))</f>
        <v/>
      </c>
      <c r="ER12" s="442" t="str">
        <f t="shared" ref="ER12" si="122">IF(COUNTIF(ER13:ER19,"=YES")=3,"MET",IF(COUNTIF(ER13:ER19,"=NO")&gt;=1,"NOT MET",IF(COUNTIF(ER13:ER19,"=N/A")&gt;=6,"N/A","")))</f>
        <v/>
      </c>
      <c r="ES12" s="442" t="str">
        <f t="shared" ref="ES12" si="123">IF(COUNTIF(ES13:ES19,"=YES")=3,"MET",IF(COUNTIF(ES13:ES19,"=NO")&gt;=1,"NOT MET",IF(COUNTIF(ES13:ES19,"=N/A")&gt;=6,"N/A","")))</f>
        <v/>
      </c>
      <c r="ET12" s="442" t="str">
        <f t="shared" ref="ET12" si="124">IF(COUNTIF(ET13:ET19,"=YES")=3,"MET",IF(COUNTIF(ET13:ET19,"=NO")&gt;=1,"NOT MET",IF(COUNTIF(ET13:ET19,"=N/A")&gt;=6,"N/A","")))</f>
        <v/>
      </c>
      <c r="EU12" s="442" t="str">
        <f t="shared" ref="EU12" si="125">IF(COUNTIF(EU13:EU19,"=YES")=3,"MET",IF(COUNTIF(EU13:EU19,"=NO")&gt;=1,"NOT MET",IF(COUNTIF(EU13:EU19,"=N/A")&gt;=6,"N/A","")))</f>
        <v/>
      </c>
      <c r="EV12" s="446" t="str">
        <f t="shared" ref="EV12" si="126">IF(COUNTIF(EV13:EV19,"=YES")=3,"MET",IF(COUNTIF(EV13:EV19,"=NO")&gt;=1,"NOT MET",IF(COUNTIF(EV13:EV19,"=N/A")&gt;=6,"N/A","")))</f>
        <v/>
      </c>
      <c r="EW12" s="471" t="str">
        <f>IF(COUNTIF(EW13:EW19,"=YES")=3,"MET",IF(COUNTIF(EW13:EW19,"=NO")&gt;=1,"NOT MET",IF(COUNTIF(EW13:EW19,"=N/A")&gt;=6,"N/A","")))</f>
        <v/>
      </c>
      <c r="EX12" s="442" t="str">
        <f t="shared" ref="EX12" si="127">IF(COUNTIF(EX13:EX19,"=YES")=3,"MET",IF(COUNTIF(EX13:EX19,"=NO")&gt;=1,"NOT MET",IF(COUNTIF(EX13:EX19,"=N/A")&gt;=6,"N/A","")))</f>
        <v/>
      </c>
      <c r="EY12" s="442" t="str">
        <f t="shared" ref="EY12" si="128">IF(COUNTIF(EY13:EY19,"=YES")=3,"MET",IF(COUNTIF(EY13:EY19,"=NO")&gt;=1,"NOT MET",IF(COUNTIF(EY13:EY19,"=N/A")&gt;=6,"N/A","")))</f>
        <v/>
      </c>
      <c r="EZ12" s="442" t="str">
        <f t="shared" ref="EZ12" si="129">IF(COUNTIF(EZ13:EZ19,"=YES")=3,"MET",IF(COUNTIF(EZ13:EZ19,"=NO")&gt;=1,"NOT MET",IF(COUNTIF(EZ13:EZ19,"=N/A")&gt;=6,"N/A","")))</f>
        <v/>
      </c>
      <c r="FA12" s="442" t="str">
        <f t="shared" ref="FA12" si="130">IF(COUNTIF(FA13:FA19,"=YES")=3,"MET",IF(COUNTIF(FA13:FA19,"=NO")&gt;=1,"NOT MET",IF(COUNTIF(FA13:FA19,"=N/A")&gt;=6,"N/A","")))</f>
        <v/>
      </c>
      <c r="FB12" s="442" t="str">
        <f t="shared" ref="FB12" si="131">IF(COUNTIF(FB13:FB19,"=YES")=3,"MET",IF(COUNTIF(FB13:FB19,"=NO")&gt;=1,"NOT MET",IF(COUNTIF(FB13:FB19,"=N/A")&gt;=6,"N/A","")))</f>
        <v/>
      </c>
      <c r="FC12" s="442" t="str">
        <f t="shared" ref="FC12" si="132">IF(COUNTIF(FC13:FC19,"=YES")=3,"MET",IF(COUNTIF(FC13:FC19,"=NO")&gt;=1,"NOT MET",IF(COUNTIF(FC13:FC19,"=N/A")&gt;=6,"N/A","")))</f>
        <v/>
      </c>
      <c r="FD12" s="442" t="str">
        <f t="shared" ref="FD12" si="133">IF(COUNTIF(FD13:FD19,"=YES")=3,"MET",IF(COUNTIF(FD13:FD19,"=NO")&gt;=1,"NOT MET",IF(COUNTIF(FD13:FD19,"=N/A")&gt;=6,"N/A","")))</f>
        <v/>
      </c>
      <c r="FE12" s="442" t="str">
        <f t="shared" ref="FE12" si="134">IF(COUNTIF(FE13:FE19,"=YES")=3,"MET",IF(COUNTIF(FE13:FE19,"=NO")&gt;=1,"NOT MET",IF(COUNTIF(FE13:FE19,"=N/A")&gt;=6,"N/A","")))</f>
        <v/>
      </c>
      <c r="FF12" s="446" t="str">
        <f t="shared" ref="FF12" si="135">IF(COUNTIF(FF13:FF19,"=YES")=3,"MET",IF(COUNTIF(FF13:FF19,"=NO")&gt;=1,"NOT MET",IF(COUNTIF(FF13:FF19,"=N/A")&gt;=6,"N/A","")))</f>
        <v/>
      </c>
      <c r="FG12" s="471" t="str">
        <f>IF(COUNTIF(FG13:FG19,"=YES")=3,"MET",IF(COUNTIF(FG13:FG19,"=NO")&gt;=1,"NOT MET",IF(COUNTIF(FG13:FG19,"=N/A")&gt;=6,"N/A","")))</f>
        <v/>
      </c>
      <c r="FH12" s="442" t="str">
        <f t="shared" ref="FH12" si="136">IF(COUNTIF(FH13:FH19,"=YES")=3,"MET",IF(COUNTIF(FH13:FH19,"=NO")&gt;=1,"NOT MET",IF(COUNTIF(FH13:FH19,"=N/A")&gt;=6,"N/A","")))</f>
        <v/>
      </c>
      <c r="FI12" s="442" t="str">
        <f t="shared" ref="FI12" si="137">IF(COUNTIF(FI13:FI19,"=YES")=3,"MET",IF(COUNTIF(FI13:FI19,"=NO")&gt;=1,"NOT MET",IF(COUNTIF(FI13:FI19,"=N/A")&gt;=6,"N/A","")))</f>
        <v/>
      </c>
      <c r="FJ12" s="442" t="str">
        <f t="shared" ref="FJ12" si="138">IF(COUNTIF(FJ13:FJ19,"=YES")=3,"MET",IF(COUNTIF(FJ13:FJ19,"=NO")&gt;=1,"NOT MET",IF(COUNTIF(FJ13:FJ19,"=N/A")&gt;=6,"N/A","")))</f>
        <v/>
      </c>
      <c r="FK12" s="442" t="str">
        <f t="shared" ref="FK12" si="139">IF(COUNTIF(FK13:FK19,"=YES")=3,"MET",IF(COUNTIF(FK13:FK19,"=NO")&gt;=1,"NOT MET",IF(COUNTIF(FK13:FK19,"=N/A")&gt;=6,"N/A","")))</f>
        <v/>
      </c>
      <c r="FL12" s="442" t="str">
        <f t="shared" ref="FL12" si="140">IF(COUNTIF(FL13:FL19,"=YES")=3,"MET",IF(COUNTIF(FL13:FL19,"=NO")&gt;=1,"NOT MET",IF(COUNTIF(FL13:FL19,"=N/A")&gt;=6,"N/A","")))</f>
        <v/>
      </c>
      <c r="FM12" s="442" t="str">
        <f t="shared" ref="FM12" si="141">IF(COUNTIF(FM13:FM19,"=YES")=3,"MET",IF(COUNTIF(FM13:FM19,"=NO")&gt;=1,"NOT MET",IF(COUNTIF(FM13:FM19,"=N/A")&gt;=6,"N/A","")))</f>
        <v/>
      </c>
      <c r="FN12" s="442" t="str">
        <f t="shared" ref="FN12" si="142">IF(COUNTIF(FN13:FN19,"=YES")=3,"MET",IF(COUNTIF(FN13:FN19,"=NO")&gt;=1,"NOT MET",IF(COUNTIF(FN13:FN19,"=N/A")&gt;=6,"N/A","")))</f>
        <v/>
      </c>
      <c r="FO12" s="442" t="str">
        <f t="shared" ref="FO12" si="143">IF(COUNTIF(FO13:FO19,"=YES")=3,"MET",IF(COUNTIF(FO13:FO19,"=NO")&gt;=1,"NOT MET",IF(COUNTIF(FO13:FO19,"=N/A")&gt;=6,"N/A","")))</f>
        <v/>
      </c>
      <c r="FP12" s="446" t="str">
        <f t="shared" ref="FP12" si="144">IF(COUNTIF(FP13:FP19,"=YES")=3,"MET",IF(COUNTIF(FP13:FP19,"=NO")&gt;=1,"NOT MET",IF(COUNTIF(FP13:FP19,"=N/A")&gt;=6,"N/A","")))</f>
        <v/>
      </c>
      <c r="FQ12" s="471" t="str">
        <f>IF(COUNTIF(FQ13:FQ19,"=YES")=3,"MET",IF(COUNTIF(FQ13:FQ19,"=NO")&gt;=1,"NOT MET",IF(COUNTIF(FQ13:FQ19,"=N/A")&gt;=6,"N/A","")))</f>
        <v/>
      </c>
      <c r="FR12" s="442" t="str">
        <f t="shared" ref="FR12" si="145">IF(COUNTIF(FR13:FR19,"=YES")=3,"MET",IF(COUNTIF(FR13:FR19,"=NO")&gt;=1,"NOT MET",IF(COUNTIF(FR13:FR19,"=N/A")&gt;=6,"N/A","")))</f>
        <v/>
      </c>
      <c r="FS12" s="442" t="str">
        <f t="shared" ref="FS12" si="146">IF(COUNTIF(FS13:FS19,"=YES")=3,"MET",IF(COUNTIF(FS13:FS19,"=NO")&gt;=1,"NOT MET",IF(COUNTIF(FS13:FS19,"=N/A")&gt;=6,"N/A","")))</f>
        <v/>
      </c>
      <c r="FT12" s="442" t="str">
        <f t="shared" ref="FT12" si="147">IF(COUNTIF(FT13:FT19,"=YES")=3,"MET",IF(COUNTIF(FT13:FT19,"=NO")&gt;=1,"NOT MET",IF(COUNTIF(FT13:FT19,"=N/A")&gt;=6,"N/A","")))</f>
        <v/>
      </c>
      <c r="FU12" s="442" t="str">
        <f t="shared" ref="FU12" si="148">IF(COUNTIF(FU13:FU19,"=YES")=3,"MET",IF(COUNTIF(FU13:FU19,"=NO")&gt;=1,"NOT MET",IF(COUNTIF(FU13:FU19,"=N/A")&gt;=6,"N/A","")))</f>
        <v/>
      </c>
      <c r="FV12" s="442" t="str">
        <f t="shared" ref="FV12" si="149">IF(COUNTIF(FV13:FV19,"=YES")=3,"MET",IF(COUNTIF(FV13:FV19,"=NO")&gt;=1,"NOT MET",IF(COUNTIF(FV13:FV19,"=N/A")&gt;=6,"N/A","")))</f>
        <v/>
      </c>
      <c r="FW12" s="442" t="str">
        <f t="shared" ref="FW12" si="150">IF(COUNTIF(FW13:FW19,"=YES")=3,"MET",IF(COUNTIF(FW13:FW19,"=NO")&gt;=1,"NOT MET",IF(COUNTIF(FW13:FW19,"=N/A")&gt;=6,"N/A","")))</f>
        <v/>
      </c>
      <c r="FX12" s="442" t="str">
        <f t="shared" ref="FX12" si="151">IF(COUNTIF(FX13:FX19,"=YES")=3,"MET",IF(COUNTIF(FX13:FX19,"=NO")&gt;=1,"NOT MET",IF(COUNTIF(FX13:FX19,"=N/A")&gt;=6,"N/A","")))</f>
        <v/>
      </c>
      <c r="FY12" s="442" t="str">
        <f t="shared" ref="FY12" si="152">IF(COUNTIF(FY13:FY19,"=YES")=3,"MET",IF(COUNTIF(FY13:FY19,"=NO")&gt;=1,"NOT MET",IF(COUNTIF(FY13:FY19,"=N/A")&gt;=6,"N/A","")))</f>
        <v/>
      </c>
      <c r="FZ12" s="446" t="str">
        <f t="shared" ref="FZ12" si="153">IF(COUNTIF(FZ13:FZ19,"=YES")=3,"MET",IF(COUNTIF(FZ13:FZ19,"=NO")&gt;=1,"NOT MET",IF(COUNTIF(FZ13:FZ19,"=N/A")&gt;=6,"N/A","")))</f>
        <v/>
      </c>
      <c r="GA12" s="471" t="str">
        <f>IF(COUNTIF(GA13:GA19,"=YES")=3,"MET",IF(COUNTIF(GA13:GA19,"=NO")&gt;=1,"NOT MET",IF(COUNTIF(GA13:GA19,"=N/A")&gt;=6,"N/A","")))</f>
        <v/>
      </c>
      <c r="GB12" s="442" t="str">
        <f t="shared" ref="GB12" si="154">IF(COUNTIF(GB13:GB19,"=YES")=3,"MET",IF(COUNTIF(GB13:GB19,"=NO")&gt;=1,"NOT MET",IF(COUNTIF(GB13:GB19,"=N/A")&gt;=6,"N/A","")))</f>
        <v/>
      </c>
      <c r="GC12" s="442" t="str">
        <f t="shared" ref="GC12" si="155">IF(COUNTIF(GC13:GC19,"=YES")=3,"MET",IF(COUNTIF(GC13:GC19,"=NO")&gt;=1,"NOT MET",IF(COUNTIF(GC13:GC19,"=N/A")&gt;=6,"N/A","")))</f>
        <v/>
      </c>
      <c r="GD12" s="442" t="str">
        <f t="shared" ref="GD12" si="156">IF(COUNTIF(GD13:GD19,"=YES")=3,"MET",IF(COUNTIF(GD13:GD19,"=NO")&gt;=1,"NOT MET",IF(COUNTIF(GD13:GD19,"=N/A")&gt;=6,"N/A","")))</f>
        <v/>
      </c>
      <c r="GE12" s="442" t="str">
        <f t="shared" ref="GE12" si="157">IF(COUNTIF(GE13:GE19,"=YES")=3,"MET",IF(COUNTIF(GE13:GE19,"=NO")&gt;=1,"NOT MET",IF(COUNTIF(GE13:GE19,"=N/A")&gt;=6,"N/A","")))</f>
        <v/>
      </c>
      <c r="GF12" s="442" t="str">
        <f t="shared" ref="GF12" si="158">IF(COUNTIF(GF13:GF19,"=YES")=3,"MET",IF(COUNTIF(GF13:GF19,"=NO")&gt;=1,"NOT MET",IF(COUNTIF(GF13:GF19,"=N/A")&gt;=6,"N/A","")))</f>
        <v/>
      </c>
      <c r="GG12" s="442" t="str">
        <f t="shared" ref="GG12" si="159">IF(COUNTIF(GG13:GG19,"=YES")=3,"MET",IF(COUNTIF(GG13:GG19,"=NO")&gt;=1,"NOT MET",IF(COUNTIF(GG13:GG19,"=N/A")&gt;=6,"N/A","")))</f>
        <v/>
      </c>
      <c r="GH12" s="442" t="str">
        <f t="shared" ref="GH12" si="160">IF(COUNTIF(GH13:GH19,"=YES")=3,"MET",IF(COUNTIF(GH13:GH19,"=NO")&gt;=1,"NOT MET",IF(COUNTIF(GH13:GH19,"=N/A")&gt;=6,"N/A","")))</f>
        <v/>
      </c>
      <c r="GI12" s="442" t="str">
        <f t="shared" ref="GI12" si="161">IF(COUNTIF(GI13:GI19,"=YES")=3,"MET",IF(COUNTIF(GI13:GI19,"=NO")&gt;=1,"NOT MET",IF(COUNTIF(GI13:GI19,"=N/A")&gt;=6,"N/A","")))</f>
        <v/>
      </c>
      <c r="GJ12" s="446" t="str">
        <f t="shared" ref="GJ12" si="162">IF(COUNTIF(GJ13:GJ19,"=YES")=3,"MET",IF(COUNTIF(GJ13:GJ19,"=NO")&gt;=1,"NOT MET",IF(COUNTIF(GJ13:GJ19,"=N/A")&gt;=6,"N/A","")))</f>
        <v/>
      </c>
      <c r="GK12" s="471" t="str">
        <f>IF(COUNTIF(GK13:GK19,"=YES")=3,"MET",IF(COUNTIF(GK13:GK19,"=NO")&gt;=1,"NOT MET",IF(COUNTIF(GK13:GK19,"=N/A")&gt;=6,"N/A","")))</f>
        <v/>
      </c>
      <c r="GL12" s="442" t="str">
        <f t="shared" ref="GL12" si="163">IF(COUNTIF(GL13:GL19,"=YES")=3,"MET",IF(COUNTIF(GL13:GL19,"=NO")&gt;=1,"NOT MET",IF(COUNTIF(GL13:GL19,"=N/A")&gt;=6,"N/A","")))</f>
        <v/>
      </c>
      <c r="GM12" s="442" t="str">
        <f t="shared" ref="GM12" si="164">IF(COUNTIF(GM13:GM19,"=YES")=3,"MET",IF(COUNTIF(GM13:GM19,"=NO")&gt;=1,"NOT MET",IF(COUNTIF(GM13:GM19,"=N/A")&gt;=6,"N/A","")))</f>
        <v/>
      </c>
      <c r="GN12" s="442" t="str">
        <f t="shared" ref="GN12" si="165">IF(COUNTIF(GN13:GN19,"=YES")=3,"MET",IF(COUNTIF(GN13:GN19,"=NO")&gt;=1,"NOT MET",IF(COUNTIF(GN13:GN19,"=N/A")&gt;=6,"N/A","")))</f>
        <v/>
      </c>
      <c r="GO12" s="442" t="str">
        <f t="shared" ref="GO12" si="166">IF(COUNTIF(GO13:GO19,"=YES")=3,"MET",IF(COUNTIF(GO13:GO19,"=NO")&gt;=1,"NOT MET",IF(COUNTIF(GO13:GO19,"=N/A")&gt;=6,"N/A","")))</f>
        <v/>
      </c>
      <c r="GP12" s="442" t="str">
        <f t="shared" ref="GP12" si="167">IF(COUNTIF(GP13:GP19,"=YES")=3,"MET",IF(COUNTIF(GP13:GP19,"=NO")&gt;=1,"NOT MET",IF(COUNTIF(GP13:GP19,"=N/A")&gt;=6,"N/A","")))</f>
        <v/>
      </c>
      <c r="GQ12" s="442" t="str">
        <f t="shared" ref="GQ12" si="168">IF(COUNTIF(GQ13:GQ19,"=YES")=3,"MET",IF(COUNTIF(GQ13:GQ19,"=NO")&gt;=1,"NOT MET",IF(COUNTIF(GQ13:GQ19,"=N/A")&gt;=6,"N/A","")))</f>
        <v/>
      </c>
      <c r="GR12" s="442" t="str">
        <f t="shared" ref="GR12" si="169">IF(COUNTIF(GR13:GR19,"=YES")=3,"MET",IF(COUNTIF(GR13:GR19,"=NO")&gt;=1,"NOT MET",IF(COUNTIF(GR13:GR19,"=N/A")&gt;=6,"N/A","")))</f>
        <v/>
      </c>
      <c r="GS12" s="442" t="str">
        <f t="shared" ref="GS12" si="170">IF(COUNTIF(GS13:GS19,"=YES")=3,"MET",IF(COUNTIF(GS13:GS19,"=NO")&gt;=1,"NOT MET",IF(COUNTIF(GS13:GS19,"=N/A")&gt;=6,"N/A","")))</f>
        <v/>
      </c>
      <c r="GT12" s="446" t="str">
        <f t="shared" ref="GT12" si="171">IF(COUNTIF(GT13:GT19,"=YES")=3,"MET",IF(COUNTIF(GT13:GT19,"=NO")&gt;=1,"NOT MET",IF(COUNTIF(GT13:GT19,"=N/A")&gt;=6,"N/A","")))</f>
        <v/>
      </c>
      <c r="GU12" s="283">
        <f>COUNTIF(C12:GT12,"=Met")</f>
        <v>0</v>
      </c>
      <c r="GV12" s="284">
        <f t="shared" ref="GV12" si="172">IF(SUM(GU12,GW12)=0,0,GU12/SUM(GU12,GW12))</f>
        <v>0</v>
      </c>
      <c r="GW12" s="285">
        <f>COUNTIF(C12:GT12,"=Not Met")</f>
        <v>0</v>
      </c>
      <c r="GX12" s="284">
        <f t="shared" ref="GX12" si="173">IF(SUM(GU12,GW12)=0,0,GW12/SUM(GU12,GW12))</f>
        <v>0</v>
      </c>
      <c r="GY12" s="291">
        <f>COUNTIF(C12:GT12,"=N/A")</f>
        <v>0</v>
      </c>
    </row>
    <row r="13" spans="1:207" s="35" customFormat="1">
      <c r="A13" s="123" t="s">
        <v>367</v>
      </c>
      <c r="B13" s="84" t="s">
        <v>528</v>
      </c>
      <c r="C13" s="33"/>
      <c r="D13" s="41"/>
      <c r="E13" s="41"/>
      <c r="F13" s="41"/>
      <c r="G13" s="41"/>
      <c r="H13" s="41"/>
      <c r="I13" s="41"/>
      <c r="J13" s="41"/>
      <c r="K13" s="41"/>
      <c r="L13" s="456"/>
      <c r="M13" s="33"/>
      <c r="N13" s="41"/>
      <c r="O13" s="41"/>
      <c r="P13" s="41"/>
      <c r="Q13" s="41"/>
      <c r="R13" s="41"/>
      <c r="S13" s="41"/>
      <c r="T13" s="41"/>
      <c r="U13" s="41"/>
      <c r="V13" s="456"/>
      <c r="W13" s="33"/>
      <c r="X13" s="41"/>
      <c r="Y13" s="41"/>
      <c r="Z13" s="41"/>
      <c r="AA13" s="41"/>
      <c r="AB13" s="41"/>
      <c r="AC13" s="41"/>
      <c r="AD13" s="41"/>
      <c r="AE13" s="41"/>
      <c r="AF13" s="456"/>
      <c r="AG13" s="33"/>
      <c r="AH13" s="41"/>
      <c r="AI13" s="41"/>
      <c r="AJ13" s="41"/>
      <c r="AK13" s="41"/>
      <c r="AL13" s="41"/>
      <c r="AM13" s="41"/>
      <c r="AN13" s="41"/>
      <c r="AO13" s="41"/>
      <c r="AP13" s="456"/>
      <c r="AQ13" s="33"/>
      <c r="AR13" s="41"/>
      <c r="AS13" s="41"/>
      <c r="AT13" s="41"/>
      <c r="AU13" s="41"/>
      <c r="AV13" s="41"/>
      <c r="AW13" s="41"/>
      <c r="AX13" s="41"/>
      <c r="AY13" s="41"/>
      <c r="AZ13" s="456"/>
      <c r="BA13" s="33"/>
      <c r="BB13" s="41"/>
      <c r="BC13" s="41"/>
      <c r="BD13" s="41"/>
      <c r="BE13" s="41"/>
      <c r="BF13" s="41"/>
      <c r="BG13" s="41"/>
      <c r="BH13" s="41"/>
      <c r="BI13" s="41"/>
      <c r="BJ13" s="456"/>
      <c r="BK13" s="33"/>
      <c r="BL13" s="41"/>
      <c r="BM13" s="41"/>
      <c r="BN13" s="41"/>
      <c r="BO13" s="41"/>
      <c r="BP13" s="41"/>
      <c r="BQ13" s="41"/>
      <c r="BR13" s="41"/>
      <c r="BS13" s="41"/>
      <c r="BT13" s="456"/>
      <c r="BU13" s="33"/>
      <c r="BV13" s="41"/>
      <c r="BW13" s="41"/>
      <c r="BX13" s="41"/>
      <c r="BY13" s="41"/>
      <c r="BZ13" s="41"/>
      <c r="CA13" s="41"/>
      <c r="CB13" s="41"/>
      <c r="CC13" s="41"/>
      <c r="CD13" s="456"/>
      <c r="CE13" s="33"/>
      <c r="CF13" s="41"/>
      <c r="CG13" s="41"/>
      <c r="CH13" s="41"/>
      <c r="CI13" s="41"/>
      <c r="CJ13" s="41"/>
      <c r="CK13" s="41"/>
      <c r="CL13" s="41"/>
      <c r="CM13" s="41"/>
      <c r="CN13" s="456"/>
      <c r="CO13" s="33"/>
      <c r="CP13" s="41"/>
      <c r="CQ13" s="41"/>
      <c r="CR13" s="41"/>
      <c r="CS13" s="41"/>
      <c r="CT13" s="41"/>
      <c r="CU13" s="41"/>
      <c r="CV13" s="41"/>
      <c r="CW13" s="41"/>
      <c r="CX13" s="456"/>
      <c r="CY13" s="33"/>
      <c r="CZ13" s="41"/>
      <c r="DA13" s="41"/>
      <c r="DB13" s="41"/>
      <c r="DC13" s="41"/>
      <c r="DD13" s="41"/>
      <c r="DE13" s="41"/>
      <c r="DF13" s="41"/>
      <c r="DG13" s="41"/>
      <c r="DH13" s="456"/>
      <c r="DI13" s="33"/>
      <c r="DJ13" s="41"/>
      <c r="DK13" s="41"/>
      <c r="DL13" s="41"/>
      <c r="DM13" s="41"/>
      <c r="DN13" s="41"/>
      <c r="DO13" s="41"/>
      <c r="DP13" s="41"/>
      <c r="DQ13" s="41"/>
      <c r="DR13" s="456"/>
      <c r="DS13" s="33"/>
      <c r="DT13" s="41"/>
      <c r="DU13" s="41"/>
      <c r="DV13" s="41"/>
      <c r="DW13" s="41"/>
      <c r="DX13" s="41"/>
      <c r="DY13" s="41"/>
      <c r="DZ13" s="41"/>
      <c r="EA13" s="41"/>
      <c r="EB13" s="456"/>
      <c r="EC13" s="33"/>
      <c r="ED13" s="41"/>
      <c r="EE13" s="41"/>
      <c r="EF13" s="41"/>
      <c r="EG13" s="41"/>
      <c r="EH13" s="41"/>
      <c r="EI13" s="41"/>
      <c r="EJ13" s="41"/>
      <c r="EK13" s="41"/>
      <c r="EL13" s="456"/>
      <c r="EM13" s="33"/>
      <c r="EN13" s="41"/>
      <c r="EO13" s="41"/>
      <c r="EP13" s="41"/>
      <c r="EQ13" s="41"/>
      <c r="ER13" s="41"/>
      <c r="ES13" s="41"/>
      <c r="ET13" s="41"/>
      <c r="EU13" s="41"/>
      <c r="EV13" s="456"/>
      <c r="EW13" s="33"/>
      <c r="EX13" s="41"/>
      <c r="EY13" s="41"/>
      <c r="EZ13" s="41"/>
      <c r="FA13" s="41"/>
      <c r="FB13" s="41"/>
      <c r="FC13" s="41"/>
      <c r="FD13" s="41"/>
      <c r="FE13" s="41"/>
      <c r="FF13" s="456"/>
      <c r="FG13" s="33"/>
      <c r="FH13" s="41"/>
      <c r="FI13" s="41"/>
      <c r="FJ13" s="41"/>
      <c r="FK13" s="41"/>
      <c r="FL13" s="41"/>
      <c r="FM13" s="41"/>
      <c r="FN13" s="41"/>
      <c r="FO13" s="41"/>
      <c r="FP13" s="456"/>
      <c r="FQ13" s="33"/>
      <c r="FR13" s="41"/>
      <c r="FS13" s="41"/>
      <c r="FT13" s="41"/>
      <c r="FU13" s="41"/>
      <c r="FV13" s="41"/>
      <c r="FW13" s="41"/>
      <c r="FX13" s="41"/>
      <c r="FY13" s="41"/>
      <c r="FZ13" s="456"/>
      <c r="GA13" s="33"/>
      <c r="GB13" s="41"/>
      <c r="GC13" s="41"/>
      <c r="GD13" s="41"/>
      <c r="GE13" s="41"/>
      <c r="GF13" s="41"/>
      <c r="GG13" s="41"/>
      <c r="GH13" s="41"/>
      <c r="GI13" s="41"/>
      <c r="GJ13" s="456"/>
      <c r="GK13" s="33"/>
      <c r="GL13" s="41"/>
      <c r="GM13" s="41"/>
      <c r="GN13" s="41"/>
      <c r="GO13" s="41"/>
      <c r="GP13" s="41"/>
      <c r="GQ13" s="41"/>
      <c r="GR13" s="41"/>
      <c r="GS13" s="41"/>
      <c r="GT13" s="456"/>
      <c r="GU13" s="395"/>
      <c r="GV13" s="396"/>
      <c r="GW13" s="397"/>
      <c r="GX13" s="396"/>
      <c r="GY13" s="398"/>
    </row>
    <row r="14" spans="1:207" s="35" customFormat="1" ht="25.5">
      <c r="A14" s="123" t="s">
        <v>368</v>
      </c>
      <c r="B14" s="84" t="s">
        <v>525</v>
      </c>
      <c r="C14" s="33"/>
      <c r="D14" s="41"/>
      <c r="E14" s="41"/>
      <c r="F14" s="41"/>
      <c r="G14" s="41"/>
      <c r="H14" s="41"/>
      <c r="I14" s="41"/>
      <c r="J14" s="41"/>
      <c r="K14" s="41"/>
      <c r="L14" s="456"/>
      <c r="M14" s="33"/>
      <c r="N14" s="41"/>
      <c r="O14" s="41"/>
      <c r="P14" s="41"/>
      <c r="Q14" s="41"/>
      <c r="R14" s="41"/>
      <c r="S14" s="41"/>
      <c r="T14" s="41"/>
      <c r="U14" s="41"/>
      <c r="V14" s="456"/>
      <c r="W14" s="33"/>
      <c r="X14" s="41"/>
      <c r="Y14" s="41"/>
      <c r="Z14" s="41"/>
      <c r="AA14" s="41"/>
      <c r="AB14" s="41"/>
      <c r="AC14" s="41"/>
      <c r="AD14" s="41"/>
      <c r="AE14" s="41"/>
      <c r="AF14" s="456"/>
      <c r="AG14" s="33"/>
      <c r="AH14" s="41"/>
      <c r="AI14" s="41"/>
      <c r="AJ14" s="41"/>
      <c r="AK14" s="41"/>
      <c r="AL14" s="41"/>
      <c r="AM14" s="41"/>
      <c r="AN14" s="41"/>
      <c r="AO14" s="41"/>
      <c r="AP14" s="456"/>
      <c r="AQ14" s="33"/>
      <c r="AR14" s="41"/>
      <c r="AS14" s="41"/>
      <c r="AT14" s="41"/>
      <c r="AU14" s="41"/>
      <c r="AV14" s="41"/>
      <c r="AW14" s="41"/>
      <c r="AX14" s="41"/>
      <c r="AY14" s="41"/>
      <c r="AZ14" s="456"/>
      <c r="BA14" s="33"/>
      <c r="BB14" s="41"/>
      <c r="BC14" s="41"/>
      <c r="BD14" s="41"/>
      <c r="BE14" s="41"/>
      <c r="BF14" s="41"/>
      <c r="BG14" s="41"/>
      <c r="BH14" s="41"/>
      <c r="BI14" s="41"/>
      <c r="BJ14" s="456"/>
      <c r="BK14" s="33"/>
      <c r="BL14" s="41"/>
      <c r="BM14" s="41"/>
      <c r="BN14" s="41"/>
      <c r="BO14" s="41"/>
      <c r="BP14" s="41"/>
      <c r="BQ14" s="41"/>
      <c r="BR14" s="41"/>
      <c r="BS14" s="41"/>
      <c r="BT14" s="456"/>
      <c r="BU14" s="33"/>
      <c r="BV14" s="41"/>
      <c r="BW14" s="41"/>
      <c r="BX14" s="41"/>
      <c r="BY14" s="41"/>
      <c r="BZ14" s="41"/>
      <c r="CA14" s="41"/>
      <c r="CB14" s="41"/>
      <c r="CC14" s="41"/>
      <c r="CD14" s="456"/>
      <c r="CE14" s="33"/>
      <c r="CF14" s="41"/>
      <c r="CG14" s="41"/>
      <c r="CH14" s="41"/>
      <c r="CI14" s="41"/>
      <c r="CJ14" s="41"/>
      <c r="CK14" s="41"/>
      <c r="CL14" s="41"/>
      <c r="CM14" s="41"/>
      <c r="CN14" s="456"/>
      <c r="CO14" s="33"/>
      <c r="CP14" s="41"/>
      <c r="CQ14" s="41"/>
      <c r="CR14" s="41"/>
      <c r="CS14" s="41"/>
      <c r="CT14" s="41"/>
      <c r="CU14" s="41"/>
      <c r="CV14" s="41"/>
      <c r="CW14" s="41"/>
      <c r="CX14" s="456"/>
      <c r="CY14" s="33"/>
      <c r="CZ14" s="41"/>
      <c r="DA14" s="41"/>
      <c r="DB14" s="41"/>
      <c r="DC14" s="41"/>
      <c r="DD14" s="41"/>
      <c r="DE14" s="41"/>
      <c r="DF14" s="41"/>
      <c r="DG14" s="41"/>
      <c r="DH14" s="456"/>
      <c r="DI14" s="33"/>
      <c r="DJ14" s="41"/>
      <c r="DK14" s="41"/>
      <c r="DL14" s="41"/>
      <c r="DM14" s="41"/>
      <c r="DN14" s="41"/>
      <c r="DO14" s="41"/>
      <c r="DP14" s="41"/>
      <c r="DQ14" s="41"/>
      <c r="DR14" s="456"/>
      <c r="DS14" s="33"/>
      <c r="DT14" s="41"/>
      <c r="DU14" s="41"/>
      <c r="DV14" s="41"/>
      <c r="DW14" s="41"/>
      <c r="DX14" s="41"/>
      <c r="DY14" s="41"/>
      <c r="DZ14" s="41"/>
      <c r="EA14" s="41"/>
      <c r="EB14" s="456"/>
      <c r="EC14" s="33"/>
      <c r="ED14" s="41"/>
      <c r="EE14" s="41"/>
      <c r="EF14" s="41"/>
      <c r="EG14" s="41"/>
      <c r="EH14" s="41"/>
      <c r="EI14" s="41"/>
      <c r="EJ14" s="41"/>
      <c r="EK14" s="41"/>
      <c r="EL14" s="456"/>
      <c r="EM14" s="33"/>
      <c r="EN14" s="41"/>
      <c r="EO14" s="41"/>
      <c r="EP14" s="41"/>
      <c r="EQ14" s="41"/>
      <c r="ER14" s="41"/>
      <c r="ES14" s="41"/>
      <c r="ET14" s="41"/>
      <c r="EU14" s="41"/>
      <c r="EV14" s="456"/>
      <c r="EW14" s="33"/>
      <c r="EX14" s="41"/>
      <c r="EY14" s="41"/>
      <c r="EZ14" s="41"/>
      <c r="FA14" s="41"/>
      <c r="FB14" s="41"/>
      <c r="FC14" s="41"/>
      <c r="FD14" s="41"/>
      <c r="FE14" s="41"/>
      <c r="FF14" s="456"/>
      <c r="FG14" s="33"/>
      <c r="FH14" s="41"/>
      <c r="FI14" s="41"/>
      <c r="FJ14" s="41"/>
      <c r="FK14" s="41"/>
      <c r="FL14" s="41"/>
      <c r="FM14" s="41"/>
      <c r="FN14" s="41"/>
      <c r="FO14" s="41"/>
      <c r="FP14" s="456"/>
      <c r="FQ14" s="33"/>
      <c r="FR14" s="41"/>
      <c r="FS14" s="41"/>
      <c r="FT14" s="41"/>
      <c r="FU14" s="41"/>
      <c r="FV14" s="41"/>
      <c r="FW14" s="41"/>
      <c r="FX14" s="41"/>
      <c r="FY14" s="41"/>
      <c r="FZ14" s="456"/>
      <c r="GA14" s="33"/>
      <c r="GB14" s="41"/>
      <c r="GC14" s="41"/>
      <c r="GD14" s="41"/>
      <c r="GE14" s="41"/>
      <c r="GF14" s="41"/>
      <c r="GG14" s="41"/>
      <c r="GH14" s="41"/>
      <c r="GI14" s="41"/>
      <c r="GJ14" s="456"/>
      <c r="GK14" s="33"/>
      <c r="GL14" s="41"/>
      <c r="GM14" s="41"/>
      <c r="GN14" s="41"/>
      <c r="GO14" s="41"/>
      <c r="GP14" s="41"/>
      <c r="GQ14" s="41"/>
      <c r="GR14" s="41"/>
      <c r="GS14" s="41"/>
      <c r="GT14" s="456"/>
      <c r="GU14" s="395"/>
      <c r="GV14" s="396"/>
      <c r="GW14" s="397"/>
      <c r="GX14" s="396"/>
      <c r="GY14" s="398"/>
    </row>
    <row r="15" spans="1:207" s="35" customFormat="1">
      <c r="A15" s="123" t="s">
        <v>369</v>
      </c>
      <c r="B15" s="630" t="s">
        <v>527</v>
      </c>
      <c r="C15" s="33"/>
      <c r="D15" s="41"/>
      <c r="E15" s="41"/>
      <c r="F15" s="41"/>
      <c r="G15" s="41"/>
      <c r="H15" s="41"/>
      <c r="I15" s="41"/>
      <c r="J15" s="41"/>
      <c r="K15" s="41"/>
      <c r="L15" s="456"/>
      <c r="M15" s="33"/>
      <c r="N15" s="41"/>
      <c r="O15" s="41"/>
      <c r="P15" s="41"/>
      <c r="Q15" s="41"/>
      <c r="R15" s="41"/>
      <c r="S15" s="41"/>
      <c r="T15" s="41"/>
      <c r="U15" s="41"/>
      <c r="V15" s="456"/>
      <c r="W15" s="33"/>
      <c r="X15" s="41"/>
      <c r="Y15" s="41"/>
      <c r="Z15" s="41"/>
      <c r="AA15" s="41"/>
      <c r="AB15" s="41"/>
      <c r="AC15" s="41"/>
      <c r="AD15" s="41"/>
      <c r="AE15" s="41"/>
      <c r="AF15" s="456"/>
      <c r="AG15" s="33"/>
      <c r="AH15" s="41"/>
      <c r="AI15" s="41"/>
      <c r="AJ15" s="41"/>
      <c r="AK15" s="41"/>
      <c r="AL15" s="41"/>
      <c r="AM15" s="41"/>
      <c r="AN15" s="41"/>
      <c r="AO15" s="41"/>
      <c r="AP15" s="456"/>
      <c r="AQ15" s="33"/>
      <c r="AR15" s="41"/>
      <c r="AS15" s="41"/>
      <c r="AT15" s="41"/>
      <c r="AU15" s="41"/>
      <c r="AV15" s="41"/>
      <c r="AW15" s="41"/>
      <c r="AX15" s="41"/>
      <c r="AY15" s="41"/>
      <c r="AZ15" s="456"/>
      <c r="BA15" s="33"/>
      <c r="BB15" s="41"/>
      <c r="BC15" s="41"/>
      <c r="BD15" s="41"/>
      <c r="BE15" s="41"/>
      <c r="BF15" s="41"/>
      <c r="BG15" s="41"/>
      <c r="BH15" s="41"/>
      <c r="BI15" s="41"/>
      <c r="BJ15" s="456"/>
      <c r="BK15" s="33"/>
      <c r="BL15" s="41"/>
      <c r="BM15" s="41"/>
      <c r="BN15" s="41"/>
      <c r="BO15" s="41"/>
      <c r="BP15" s="41"/>
      <c r="BQ15" s="41"/>
      <c r="BR15" s="41"/>
      <c r="BS15" s="41"/>
      <c r="BT15" s="456"/>
      <c r="BU15" s="33"/>
      <c r="BV15" s="41"/>
      <c r="BW15" s="41"/>
      <c r="BX15" s="41"/>
      <c r="BY15" s="41"/>
      <c r="BZ15" s="41"/>
      <c r="CA15" s="41"/>
      <c r="CB15" s="41"/>
      <c r="CC15" s="41"/>
      <c r="CD15" s="456"/>
      <c r="CE15" s="33"/>
      <c r="CF15" s="41"/>
      <c r="CG15" s="41"/>
      <c r="CH15" s="41"/>
      <c r="CI15" s="41"/>
      <c r="CJ15" s="41"/>
      <c r="CK15" s="41"/>
      <c r="CL15" s="41"/>
      <c r="CM15" s="41"/>
      <c r="CN15" s="456"/>
      <c r="CO15" s="33"/>
      <c r="CP15" s="41"/>
      <c r="CQ15" s="41"/>
      <c r="CR15" s="41"/>
      <c r="CS15" s="41"/>
      <c r="CT15" s="41"/>
      <c r="CU15" s="41"/>
      <c r="CV15" s="41"/>
      <c r="CW15" s="41"/>
      <c r="CX15" s="456"/>
      <c r="CY15" s="33"/>
      <c r="CZ15" s="41"/>
      <c r="DA15" s="41"/>
      <c r="DB15" s="41"/>
      <c r="DC15" s="41"/>
      <c r="DD15" s="41"/>
      <c r="DE15" s="41"/>
      <c r="DF15" s="41"/>
      <c r="DG15" s="41"/>
      <c r="DH15" s="456"/>
      <c r="DI15" s="33"/>
      <c r="DJ15" s="41"/>
      <c r="DK15" s="41"/>
      <c r="DL15" s="41"/>
      <c r="DM15" s="41"/>
      <c r="DN15" s="41"/>
      <c r="DO15" s="41"/>
      <c r="DP15" s="41"/>
      <c r="DQ15" s="41"/>
      <c r="DR15" s="456"/>
      <c r="DS15" s="33"/>
      <c r="DT15" s="41"/>
      <c r="DU15" s="41"/>
      <c r="DV15" s="41"/>
      <c r="DW15" s="41"/>
      <c r="DX15" s="41"/>
      <c r="DY15" s="41"/>
      <c r="DZ15" s="41"/>
      <c r="EA15" s="41"/>
      <c r="EB15" s="456"/>
      <c r="EC15" s="33"/>
      <c r="ED15" s="41"/>
      <c r="EE15" s="41"/>
      <c r="EF15" s="41"/>
      <c r="EG15" s="41"/>
      <c r="EH15" s="41"/>
      <c r="EI15" s="41"/>
      <c r="EJ15" s="41"/>
      <c r="EK15" s="41"/>
      <c r="EL15" s="456"/>
      <c r="EM15" s="33"/>
      <c r="EN15" s="41"/>
      <c r="EO15" s="41"/>
      <c r="EP15" s="41"/>
      <c r="EQ15" s="41"/>
      <c r="ER15" s="41"/>
      <c r="ES15" s="41"/>
      <c r="ET15" s="41"/>
      <c r="EU15" s="41"/>
      <c r="EV15" s="456"/>
      <c r="EW15" s="33"/>
      <c r="EX15" s="41"/>
      <c r="EY15" s="41"/>
      <c r="EZ15" s="41"/>
      <c r="FA15" s="41"/>
      <c r="FB15" s="41"/>
      <c r="FC15" s="41"/>
      <c r="FD15" s="41"/>
      <c r="FE15" s="41"/>
      <c r="FF15" s="456"/>
      <c r="FG15" s="33"/>
      <c r="FH15" s="41"/>
      <c r="FI15" s="41"/>
      <c r="FJ15" s="41"/>
      <c r="FK15" s="41"/>
      <c r="FL15" s="41"/>
      <c r="FM15" s="41"/>
      <c r="FN15" s="41"/>
      <c r="FO15" s="41"/>
      <c r="FP15" s="456"/>
      <c r="FQ15" s="33"/>
      <c r="FR15" s="41"/>
      <c r="FS15" s="41"/>
      <c r="FT15" s="41"/>
      <c r="FU15" s="41"/>
      <c r="FV15" s="41"/>
      <c r="FW15" s="41"/>
      <c r="FX15" s="41"/>
      <c r="FY15" s="41"/>
      <c r="FZ15" s="456"/>
      <c r="GA15" s="33"/>
      <c r="GB15" s="41"/>
      <c r="GC15" s="41"/>
      <c r="GD15" s="41"/>
      <c r="GE15" s="41"/>
      <c r="GF15" s="41"/>
      <c r="GG15" s="41"/>
      <c r="GH15" s="41"/>
      <c r="GI15" s="41"/>
      <c r="GJ15" s="456"/>
      <c r="GK15" s="33"/>
      <c r="GL15" s="41"/>
      <c r="GM15" s="41"/>
      <c r="GN15" s="41"/>
      <c r="GO15" s="41"/>
      <c r="GP15" s="41"/>
      <c r="GQ15" s="41"/>
      <c r="GR15" s="41"/>
      <c r="GS15" s="41"/>
      <c r="GT15" s="456"/>
      <c r="GU15" s="395"/>
      <c r="GV15" s="396"/>
      <c r="GW15" s="397"/>
      <c r="GX15" s="396"/>
      <c r="GY15" s="398"/>
    </row>
    <row r="16" spans="1:207" s="35" customFormat="1">
      <c r="A16" s="712"/>
      <c r="B16" s="713" t="s">
        <v>675</v>
      </c>
      <c r="C16" s="714"/>
      <c r="D16" s="715"/>
      <c r="E16" s="715"/>
      <c r="F16" s="715"/>
      <c r="G16" s="715"/>
      <c r="H16" s="715"/>
      <c r="I16" s="715"/>
      <c r="J16" s="715"/>
      <c r="K16" s="715"/>
      <c r="L16" s="716"/>
      <c r="M16" s="714"/>
      <c r="N16" s="715"/>
      <c r="O16" s="715"/>
      <c r="P16" s="715"/>
      <c r="Q16" s="715"/>
      <c r="R16" s="715"/>
      <c r="S16" s="715"/>
      <c r="T16" s="715"/>
      <c r="U16" s="715"/>
      <c r="V16" s="716"/>
      <c r="W16" s="714"/>
      <c r="X16" s="715"/>
      <c r="Y16" s="715"/>
      <c r="Z16" s="715"/>
      <c r="AA16" s="715"/>
      <c r="AB16" s="715"/>
      <c r="AC16" s="715"/>
      <c r="AD16" s="715"/>
      <c r="AE16" s="715"/>
      <c r="AF16" s="716"/>
      <c r="AG16" s="714"/>
      <c r="AH16" s="715"/>
      <c r="AI16" s="715"/>
      <c r="AJ16" s="715"/>
      <c r="AK16" s="715"/>
      <c r="AL16" s="715"/>
      <c r="AM16" s="715"/>
      <c r="AN16" s="715"/>
      <c r="AO16" s="715"/>
      <c r="AP16" s="716"/>
      <c r="AQ16" s="714"/>
      <c r="AR16" s="715"/>
      <c r="AS16" s="715"/>
      <c r="AT16" s="715"/>
      <c r="AU16" s="715"/>
      <c r="AV16" s="715"/>
      <c r="AW16" s="715"/>
      <c r="AX16" s="715"/>
      <c r="AY16" s="715"/>
      <c r="AZ16" s="716"/>
      <c r="BA16" s="714"/>
      <c r="BB16" s="715"/>
      <c r="BC16" s="715"/>
      <c r="BD16" s="715"/>
      <c r="BE16" s="715"/>
      <c r="BF16" s="715"/>
      <c r="BG16" s="715"/>
      <c r="BH16" s="715"/>
      <c r="BI16" s="715"/>
      <c r="BJ16" s="716"/>
      <c r="BK16" s="714"/>
      <c r="BL16" s="715"/>
      <c r="BM16" s="715"/>
      <c r="BN16" s="715"/>
      <c r="BO16" s="715"/>
      <c r="BP16" s="715"/>
      <c r="BQ16" s="715"/>
      <c r="BR16" s="715"/>
      <c r="BS16" s="715"/>
      <c r="BT16" s="716"/>
      <c r="BU16" s="714"/>
      <c r="BV16" s="715"/>
      <c r="BW16" s="715"/>
      <c r="BX16" s="715"/>
      <c r="BY16" s="715"/>
      <c r="BZ16" s="715"/>
      <c r="CA16" s="715"/>
      <c r="CB16" s="715"/>
      <c r="CC16" s="715"/>
      <c r="CD16" s="716"/>
      <c r="CE16" s="714"/>
      <c r="CF16" s="715"/>
      <c r="CG16" s="715"/>
      <c r="CH16" s="715"/>
      <c r="CI16" s="715"/>
      <c r="CJ16" s="715"/>
      <c r="CK16" s="715"/>
      <c r="CL16" s="715"/>
      <c r="CM16" s="715"/>
      <c r="CN16" s="716"/>
      <c r="CO16" s="714"/>
      <c r="CP16" s="715"/>
      <c r="CQ16" s="715"/>
      <c r="CR16" s="715"/>
      <c r="CS16" s="715"/>
      <c r="CT16" s="715"/>
      <c r="CU16" s="715"/>
      <c r="CV16" s="715"/>
      <c r="CW16" s="715"/>
      <c r="CX16" s="716"/>
      <c r="CY16" s="714"/>
      <c r="CZ16" s="715"/>
      <c r="DA16" s="715"/>
      <c r="DB16" s="715"/>
      <c r="DC16" s="715"/>
      <c r="DD16" s="715"/>
      <c r="DE16" s="715"/>
      <c r="DF16" s="715"/>
      <c r="DG16" s="715"/>
      <c r="DH16" s="716"/>
      <c r="DI16" s="714"/>
      <c r="DJ16" s="715"/>
      <c r="DK16" s="715"/>
      <c r="DL16" s="715"/>
      <c r="DM16" s="715"/>
      <c r="DN16" s="715"/>
      <c r="DO16" s="715"/>
      <c r="DP16" s="715"/>
      <c r="DQ16" s="715"/>
      <c r="DR16" s="716"/>
      <c r="DS16" s="714"/>
      <c r="DT16" s="715"/>
      <c r="DU16" s="715"/>
      <c r="DV16" s="715"/>
      <c r="DW16" s="715"/>
      <c r="DX16" s="715"/>
      <c r="DY16" s="715"/>
      <c r="DZ16" s="715"/>
      <c r="EA16" s="715"/>
      <c r="EB16" s="716"/>
      <c r="EC16" s="714"/>
      <c r="ED16" s="715"/>
      <c r="EE16" s="715"/>
      <c r="EF16" s="715"/>
      <c r="EG16" s="715"/>
      <c r="EH16" s="715"/>
      <c r="EI16" s="715"/>
      <c r="EJ16" s="715"/>
      <c r="EK16" s="715"/>
      <c r="EL16" s="716"/>
      <c r="EM16" s="714"/>
      <c r="EN16" s="715"/>
      <c r="EO16" s="715"/>
      <c r="EP16" s="715"/>
      <c r="EQ16" s="715"/>
      <c r="ER16" s="715"/>
      <c r="ES16" s="715"/>
      <c r="ET16" s="715"/>
      <c r="EU16" s="715"/>
      <c r="EV16" s="716"/>
      <c r="EW16" s="714"/>
      <c r="EX16" s="715"/>
      <c r="EY16" s="715"/>
      <c r="EZ16" s="715"/>
      <c r="FA16" s="715"/>
      <c r="FB16" s="715"/>
      <c r="FC16" s="715"/>
      <c r="FD16" s="715"/>
      <c r="FE16" s="715"/>
      <c r="FF16" s="716"/>
      <c r="FG16" s="714"/>
      <c r="FH16" s="715"/>
      <c r="FI16" s="715"/>
      <c r="FJ16" s="715"/>
      <c r="FK16" s="715"/>
      <c r="FL16" s="715"/>
      <c r="FM16" s="715"/>
      <c r="FN16" s="715"/>
      <c r="FO16" s="715"/>
      <c r="FP16" s="716"/>
      <c r="FQ16" s="714"/>
      <c r="FR16" s="715"/>
      <c r="FS16" s="715"/>
      <c r="FT16" s="715"/>
      <c r="FU16" s="715"/>
      <c r="FV16" s="715"/>
      <c r="FW16" s="715"/>
      <c r="FX16" s="715"/>
      <c r="FY16" s="715"/>
      <c r="FZ16" s="716"/>
      <c r="GA16" s="714"/>
      <c r="GB16" s="715"/>
      <c r="GC16" s="715"/>
      <c r="GD16" s="715"/>
      <c r="GE16" s="715"/>
      <c r="GF16" s="715"/>
      <c r="GG16" s="715"/>
      <c r="GH16" s="715"/>
      <c r="GI16" s="715"/>
      <c r="GJ16" s="716"/>
      <c r="GK16" s="714"/>
      <c r="GL16" s="715"/>
      <c r="GM16" s="715"/>
      <c r="GN16" s="715"/>
      <c r="GO16" s="715"/>
      <c r="GP16" s="715"/>
      <c r="GQ16" s="715"/>
      <c r="GR16" s="715"/>
      <c r="GS16" s="715"/>
      <c r="GT16" s="716"/>
      <c r="GU16" s="717"/>
      <c r="GV16" s="718"/>
      <c r="GW16" s="719"/>
      <c r="GX16" s="718"/>
      <c r="GY16" s="720"/>
    </row>
    <row r="17" spans="1:207" s="35" customFormat="1">
      <c r="A17" s="707" t="s">
        <v>370</v>
      </c>
      <c r="B17" s="84" t="s">
        <v>529</v>
      </c>
      <c r="C17" s="33"/>
      <c r="D17" s="41"/>
      <c r="E17" s="41"/>
      <c r="F17" s="41"/>
      <c r="G17" s="41"/>
      <c r="H17" s="41"/>
      <c r="I17" s="41"/>
      <c r="J17" s="41"/>
      <c r="K17" s="41"/>
      <c r="L17" s="456"/>
      <c r="M17" s="33"/>
      <c r="N17" s="41"/>
      <c r="O17" s="41"/>
      <c r="P17" s="41"/>
      <c r="Q17" s="41"/>
      <c r="R17" s="41"/>
      <c r="S17" s="41"/>
      <c r="T17" s="41"/>
      <c r="U17" s="41"/>
      <c r="V17" s="456"/>
      <c r="W17" s="33"/>
      <c r="X17" s="41"/>
      <c r="Y17" s="41"/>
      <c r="Z17" s="41"/>
      <c r="AA17" s="41"/>
      <c r="AB17" s="41"/>
      <c r="AC17" s="41"/>
      <c r="AD17" s="41"/>
      <c r="AE17" s="41"/>
      <c r="AF17" s="456"/>
      <c r="AG17" s="33"/>
      <c r="AH17" s="41"/>
      <c r="AI17" s="41"/>
      <c r="AJ17" s="41"/>
      <c r="AK17" s="41"/>
      <c r="AL17" s="41"/>
      <c r="AM17" s="41"/>
      <c r="AN17" s="41"/>
      <c r="AO17" s="41"/>
      <c r="AP17" s="456"/>
      <c r="AQ17" s="33"/>
      <c r="AR17" s="41"/>
      <c r="AS17" s="41"/>
      <c r="AT17" s="41"/>
      <c r="AU17" s="41"/>
      <c r="AV17" s="41"/>
      <c r="AW17" s="41"/>
      <c r="AX17" s="41"/>
      <c r="AY17" s="41"/>
      <c r="AZ17" s="456"/>
      <c r="BA17" s="33"/>
      <c r="BB17" s="41"/>
      <c r="BC17" s="41"/>
      <c r="BD17" s="41"/>
      <c r="BE17" s="41"/>
      <c r="BF17" s="41"/>
      <c r="BG17" s="41"/>
      <c r="BH17" s="41"/>
      <c r="BI17" s="41"/>
      <c r="BJ17" s="456"/>
      <c r="BK17" s="33"/>
      <c r="BL17" s="41"/>
      <c r="BM17" s="41"/>
      <c r="BN17" s="41"/>
      <c r="BO17" s="41"/>
      <c r="BP17" s="41"/>
      <c r="BQ17" s="41"/>
      <c r="BR17" s="41"/>
      <c r="BS17" s="41"/>
      <c r="BT17" s="456"/>
      <c r="BU17" s="33"/>
      <c r="BV17" s="41"/>
      <c r="BW17" s="41"/>
      <c r="BX17" s="41"/>
      <c r="BY17" s="41"/>
      <c r="BZ17" s="41"/>
      <c r="CA17" s="41"/>
      <c r="CB17" s="41"/>
      <c r="CC17" s="41"/>
      <c r="CD17" s="456"/>
      <c r="CE17" s="33"/>
      <c r="CF17" s="41"/>
      <c r="CG17" s="41"/>
      <c r="CH17" s="41"/>
      <c r="CI17" s="41"/>
      <c r="CJ17" s="41"/>
      <c r="CK17" s="41"/>
      <c r="CL17" s="41"/>
      <c r="CM17" s="41"/>
      <c r="CN17" s="456"/>
      <c r="CO17" s="33"/>
      <c r="CP17" s="41"/>
      <c r="CQ17" s="41"/>
      <c r="CR17" s="41"/>
      <c r="CS17" s="41"/>
      <c r="CT17" s="41"/>
      <c r="CU17" s="41"/>
      <c r="CV17" s="41"/>
      <c r="CW17" s="41"/>
      <c r="CX17" s="456"/>
      <c r="CY17" s="33"/>
      <c r="CZ17" s="41"/>
      <c r="DA17" s="41"/>
      <c r="DB17" s="41"/>
      <c r="DC17" s="41"/>
      <c r="DD17" s="41"/>
      <c r="DE17" s="41"/>
      <c r="DF17" s="41"/>
      <c r="DG17" s="41"/>
      <c r="DH17" s="456"/>
      <c r="DI17" s="33"/>
      <c r="DJ17" s="41"/>
      <c r="DK17" s="41"/>
      <c r="DL17" s="41"/>
      <c r="DM17" s="41"/>
      <c r="DN17" s="41"/>
      <c r="DO17" s="41"/>
      <c r="DP17" s="41"/>
      <c r="DQ17" s="41"/>
      <c r="DR17" s="456"/>
      <c r="DS17" s="33"/>
      <c r="DT17" s="41"/>
      <c r="DU17" s="41"/>
      <c r="DV17" s="41"/>
      <c r="DW17" s="41"/>
      <c r="DX17" s="41"/>
      <c r="DY17" s="41"/>
      <c r="DZ17" s="41"/>
      <c r="EA17" s="41"/>
      <c r="EB17" s="456"/>
      <c r="EC17" s="33"/>
      <c r="ED17" s="41"/>
      <c r="EE17" s="41"/>
      <c r="EF17" s="41"/>
      <c r="EG17" s="41"/>
      <c r="EH17" s="41"/>
      <c r="EI17" s="41"/>
      <c r="EJ17" s="41"/>
      <c r="EK17" s="41"/>
      <c r="EL17" s="456"/>
      <c r="EM17" s="33"/>
      <c r="EN17" s="41"/>
      <c r="EO17" s="41"/>
      <c r="EP17" s="41"/>
      <c r="EQ17" s="41"/>
      <c r="ER17" s="41"/>
      <c r="ES17" s="41"/>
      <c r="ET17" s="41"/>
      <c r="EU17" s="41"/>
      <c r="EV17" s="456"/>
      <c r="EW17" s="33"/>
      <c r="EX17" s="41"/>
      <c r="EY17" s="41"/>
      <c r="EZ17" s="41"/>
      <c r="FA17" s="41"/>
      <c r="FB17" s="41"/>
      <c r="FC17" s="41"/>
      <c r="FD17" s="41"/>
      <c r="FE17" s="41"/>
      <c r="FF17" s="456"/>
      <c r="FG17" s="33"/>
      <c r="FH17" s="41"/>
      <c r="FI17" s="41"/>
      <c r="FJ17" s="41"/>
      <c r="FK17" s="41"/>
      <c r="FL17" s="41"/>
      <c r="FM17" s="41"/>
      <c r="FN17" s="41"/>
      <c r="FO17" s="41"/>
      <c r="FP17" s="456"/>
      <c r="FQ17" s="33"/>
      <c r="FR17" s="41"/>
      <c r="FS17" s="41"/>
      <c r="FT17" s="41"/>
      <c r="FU17" s="41"/>
      <c r="FV17" s="41"/>
      <c r="FW17" s="41"/>
      <c r="FX17" s="41"/>
      <c r="FY17" s="41"/>
      <c r="FZ17" s="456"/>
      <c r="GA17" s="33"/>
      <c r="GB17" s="41"/>
      <c r="GC17" s="41"/>
      <c r="GD17" s="41"/>
      <c r="GE17" s="41"/>
      <c r="GF17" s="41"/>
      <c r="GG17" s="41"/>
      <c r="GH17" s="41"/>
      <c r="GI17" s="41"/>
      <c r="GJ17" s="456"/>
      <c r="GK17" s="33"/>
      <c r="GL17" s="41"/>
      <c r="GM17" s="41"/>
      <c r="GN17" s="41"/>
      <c r="GO17" s="41"/>
      <c r="GP17" s="41"/>
      <c r="GQ17" s="41"/>
      <c r="GR17" s="41"/>
      <c r="GS17" s="41"/>
      <c r="GT17" s="456"/>
      <c r="GU17" s="395"/>
      <c r="GV17" s="396"/>
      <c r="GW17" s="397"/>
      <c r="GX17" s="396"/>
      <c r="GY17" s="398"/>
    </row>
    <row r="18" spans="1:207" s="35" customFormat="1">
      <c r="A18" s="123" t="s">
        <v>371</v>
      </c>
      <c r="B18" s="84" t="s">
        <v>526</v>
      </c>
      <c r="C18" s="33"/>
      <c r="D18" s="41"/>
      <c r="E18" s="41"/>
      <c r="F18" s="41"/>
      <c r="G18" s="41"/>
      <c r="H18" s="41"/>
      <c r="I18" s="41"/>
      <c r="J18" s="41"/>
      <c r="K18" s="41"/>
      <c r="L18" s="456"/>
      <c r="M18" s="33"/>
      <c r="N18" s="41"/>
      <c r="O18" s="41"/>
      <c r="P18" s="41"/>
      <c r="Q18" s="41"/>
      <c r="R18" s="41"/>
      <c r="S18" s="41"/>
      <c r="T18" s="41"/>
      <c r="U18" s="41"/>
      <c r="V18" s="456"/>
      <c r="W18" s="33"/>
      <c r="X18" s="41"/>
      <c r="Y18" s="41"/>
      <c r="Z18" s="41"/>
      <c r="AA18" s="41"/>
      <c r="AB18" s="41"/>
      <c r="AC18" s="41"/>
      <c r="AD18" s="41"/>
      <c r="AE18" s="41"/>
      <c r="AF18" s="456"/>
      <c r="AG18" s="33"/>
      <c r="AH18" s="41"/>
      <c r="AI18" s="41"/>
      <c r="AJ18" s="41"/>
      <c r="AK18" s="41"/>
      <c r="AL18" s="41"/>
      <c r="AM18" s="41"/>
      <c r="AN18" s="41"/>
      <c r="AO18" s="41"/>
      <c r="AP18" s="456"/>
      <c r="AQ18" s="33"/>
      <c r="AR18" s="41"/>
      <c r="AS18" s="41"/>
      <c r="AT18" s="41"/>
      <c r="AU18" s="41"/>
      <c r="AV18" s="41"/>
      <c r="AW18" s="41"/>
      <c r="AX18" s="41"/>
      <c r="AY18" s="41"/>
      <c r="AZ18" s="456"/>
      <c r="BA18" s="33"/>
      <c r="BB18" s="41"/>
      <c r="BC18" s="41"/>
      <c r="BD18" s="41"/>
      <c r="BE18" s="41"/>
      <c r="BF18" s="41"/>
      <c r="BG18" s="41"/>
      <c r="BH18" s="41"/>
      <c r="BI18" s="41"/>
      <c r="BJ18" s="456"/>
      <c r="BK18" s="33"/>
      <c r="BL18" s="41"/>
      <c r="BM18" s="41"/>
      <c r="BN18" s="41"/>
      <c r="BO18" s="41"/>
      <c r="BP18" s="41"/>
      <c r="BQ18" s="41"/>
      <c r="BR18" s="41"/>
      <c r="BS18" s="41"/>
      <c r="BT18" s="456"/>
      <c r="BU18" s="33"/>
      <c r="BV18" s="41"/>
      <c r="BW18" s="41"/>
      <c r="BX18" s="41"/>
      <c r="BY18" s="41"/>
      <c r="BZ18" s="41"/>
      <c r="CA18" s="41"/>
      <c r="CB18" s="41"/>
      <c r="CC18" s="41"/>
      <c r="CD18" s="456"/>
      <c r="CE18" s="33"/>
      <c r="CF18" s="41"/>
      <c r="CG18" s="41"/>
      <c r="CH18" s="41"/>
      <c r="CI18" s="41"/>
      <c r="CJ18" s="41"/>
      <c r="CK18" s="41"/>
      <c r="CL18" s="41"/>
      <c r="CM18" s="41"/>
      <c r="CN18" s="456"/>
      <c r="CO18" s="33"/>
      <c r="CP18" s="41"/>
      <c r="CQ18" s="41"/>
      <c r="CR18" s="41"/>
      <c r="CS18" s="41"/>
      <c r="CT18" s="41"/>
      <c r="CU18" s="41"/>
      <c r="CV18" s="41"/>
      <c r="CW18" s="41"/>
      <c r="CX18" s="456"/>
      <c r="CY18" s="33"/>
      <c r="CZ18" s="41"/>
      <c r="DA18" s="41"/>
      <c r="DB18" s="41"/>
      <c r="DC18" s="41"/>
      <c r="DD18" s="41"/>
      <c r="DE18" s="41"/>
      <c r="DF18" s="41"/>
      <c r="DG18" s="41"/>
      <c r="DH18" s="456"/>
      <c r="DI18" s="33"/>
      <c r="DJ18" s="41"/>
      <c r="DK18" s="41"/>
      <c r="DL18" s="41"/>
      <c r="DM18" s="41"/>
      <c r="DN18" s="41"/>
      <c r="DO18" s="41"/>
      <c r="DP18" s="41"/>
      <c r="DQ18" s="41"/>
      <c r="DR18" s="456"/>
      <c r="DS18" s="33"/>
      <c r="DT18" s="41"/>
      <c r="DU18" s="41"/>
      <c r="DV18" s="41"/>
      <c r="DW18" s="41"/>
      <c r="DX18" s="41"/>
      <c r="DY18" s="41"/>
      <c r="DZ18" s="41"/>
      <c r="EA18" s="41"/>
      <c r="EB18" s="456"/>
      <c r="EC18" s="33"/>
      <c r="ED18" s="41"/>
      <c r="EE18" s="41"/>
      <c r="EF18" s="41"/>
      <c r="EG18" s="41"/>
      <c r="EH18" s="41"/>
      <c r="EI18" s="41"/>
      <c r="EJ18" s="41"/>
      <c r="EK18" s="41"/>
      <c r="EL18" s="456"/>
      <c r="EM18" s="33"/>
      <c r="EN18" s="41"/>
      <c r="EO18" s="41"/>
      <c r="EP18" s="41"/>
      <c r="EQ18" s="41"/>
      <c r="ER18" s="41"/>
      <c r="ES18" s="41"/>
      <c r="ET18" s="41"/>
      <c r="EU18" s="41"/>
      <c r="EV18" s="456"/>
      <c r="EW18" s="33"/>
      <c r="EX18" s="41"/>
      <c r="EY18" s="41"/>
      <c r="EZ18" s="41"/>
      <c r="FA18" s="41"/>
      <c r="FB18" s="41"/>
      <c r="FC18" s="41"/>
      <c r="FD18" s="41"/>
      <c r="FE18" s="41"/>
      <c r="FF18" s="456"/>
      <c r="FG18" s="33"/>
      <c r="FH18" s="41"/>
      <c r="FI18" s="41"/>
      <c r="FJ18" s="41"/>
      <c r="FK18" s="41"/>
      <c r="FL18" s="41"/>
      <c r="FM18" s="41"/>
      <c r="FN18" s="41"/>
      <c r="FO18" s="41"/>
      <c r="FP18" s="456"/>
      <c r="FQ18" s="33"/>
      <c r="FR18" s="41"/>
      <c r="FS18" s="41"/>
      <c r="FT18" s="41"/>
      <c r="FU18" s="41"/>
      <c r="FV18" s="41"/>
      <c r="FW18" s="41"/>
      <c r="FX18" s="41"/>
      <c r="FY18" s="41"/>
      <c r="FZ18" s="456"/>
      <c r="GA18" s="33"/>
      <c r="GB18" s="41"/>
      <c r="GC18" s="41"/>
      <c r="GD18" s="41"/>
      <c r="GE18" s="41"/>
      <c r="GF18" s="41"/>
      <c r="GG18" s="41"/>
      <c r="GH18" s="41"/>
      <c r="GI18" s="41"/>
      <c r="GJ18" s="456"/>
      <c r="GK18" s="33"/>
      <c r="GL18" s="41"/>
      <c r="GM18" s="41"/>
      <c r="GN18" s="41"/>
      <c r="GO18" s="41"/>
      <c r="GP18" s="41"/>
      <c r="GQ18" s="41"/>
      <c r="GR18" s="41"/>
      <c r="GS18" s="41"/>
      <c r="GT18" s="456"/>
      <c r="GU18" s="395"/>
      <c r="GV18" s="396"/>
      <c r="GW18" s="397"/>
      <c r="GX18" s="396"/>
      <c r="GY18" s="398"/>
    </row>
    <row r="19" spans="1:207" s="35" customFormat="1" ht="25.5">
      <c r="A19" s="123" t="s">
        <v>372</v>
      </c>
      <c r="B19" s="84" t="s">
        <v>644</v>
      </c>
      <c r="C19" s="33"/>
      <c r="D19" s="41"/>
      <c r="E19" s="41"/>
      <c r="F19" s="41"/>
      <c r="G19" s="41"/>
      <c r="H19" s="41"/>
      <c r="I19" s="41"/>
      <c r="J19" s="41"/>
      <c r="K19" s="41"/>
      <c r="L19" s="456"/>
      <c r="M19" s="33"/>
      <c r="N19" s="41"/>
      <c r="O19" s="41"/>
      <c r="P19" s="41"/>
      <c r="Q19" s="41"/>
      <c r="R19" s="41"/>
      <c r="S19" s="41"/>
      <c r="T19" s="41"/>
      <c r="U19" s="41"/>
      <c r="V19" s="456"/>
      <c r="W19" s="33"/>
      <c r="X19" s="41"/>
      <c r="Y19" s="41"/>
      <c r="Z19" s="41"/>
      <c r="AA19" s="41"/>
      <c r="AB19" s="41"/>
      <c r="AC19" s="41"/>
      <c r="AD19" s="41"/>
      <c r="AE19" s="41"/>
      <c r="AF19" s="456"/>
      <c r="AG19" s="33"/>
      <c r="AH19" s="41"/>
      <c r="AI19" s="41"/>
      <c r="AJ19" s="41"/>
      <c r="AK19" s="41"/>
      <c r="AL19" s="41"/>
      <c r="AM19" s="41"/>
      <c r="AN19" s="41"/>
      <c r="AO19" s="41"/>
      <c r="AP19" s="456"/>
      <c r="AQ19" s="33"/>
      <c r="AR19" s="41"/>
      <c r="AS19" s="41"/>
      <c r="AT19" s="41"/>
      <c r="AU19" s="41"/>
      <c r="AV19" s="41"/>
      <c r="AW19" s="41"/>
      <c r="AX19" s="41"/>
      <c r="AY19" s="41"/>
      <c r="AZ19" s="456"/>
      <c r="BA19" s="33"/>
      <c r="BB19" s="41"/>
      <c r="BC19" s="41"/>
      <c r="BD19" s="41"/>
      <c r="BE19" s="41"/>
      <c r="BF19" s="41"/>
      <c r="BG19" s="41"/>
      <c r="BH19" s="41"/>
      <c r="BI19" s="41"/>
      <c r="BJ19" s="456"/>
      <c r="BK19" s="33"/>
      <c r="BL19" s="41"/>
      <c r="BM19" s="41"/>
      <c r="BN19" s="41"/>
      <c r="BO19" s="41"/>
      <c r="BP19" s="41"/>
      <c r="BQ19" s="41"/>
      <c r="BR19" s="41"/>
      <c r="BS19" s="41"/>
      <c r="BT19" s="456"/>
      <c r="BU19" s="33"/>
      <c r="BV19" s="41"/>
      <c r="BW19" s="41"/>
      <c r="BX19" s="41"/>
      <c r="BY19" s="41"/>
      <c r="BZ19" s="41"/>
      <c r="CA19" s="41"/>
      <c r="CB19" s="41"/>
      <c r="CC19" s="41"/>
      <c r="CD19" s="456"/>
      <c r="CE19" s="33"/>
      <c r="CF19" s="41"/>
      <c r="CG19" s="41"/>
      <c r="CH19" s="41"/>
      <c r="CI19" s="41"/>
      <c r="CJ19" s="41"/>
      <c r="CK19" s="41"/>
      <c r="CL19" s="41"/>
      <c r="CM19" s="41"/>
      <c r="CN19" s="456"/>
      <c r="CO19" s="33"/>
      <c r="CP19" s="41"/>
      <c r="CQ19" s="41"/>
      <c r="CR19" s="41"/>
      <c r="CS19" s="41"/>
      <c r="CT19" s="41"/>
      <c r="CU19" s="41"/>
      <c r="CV19" s="41"/>
      <c r="CW19" s="41"/>
      <c r="CX19" s="456"/>
      <c r="CY19" s="33"/>
      <c r="CZ19" s="41"/>
      <c r="DA19" s="41"/>
      <c r="DB19" s="41"/>
      <c r="DC19" s="41"/>
      <c r="DD19" s="41"/>
      <c r="DE19" s="41"/>
      <c r="DF19" s="41"/>
      <c r="DG19" s="41"/>
      <c r="DH19" s="456"/>
      <c r="DI19" s="33"/>
      <c r="DJ19" s="41"/>
      <c r="DK19" s="41"/>
      <c r="DL19" s="41"/>
      <c r="DM19" s="41"/>
      <c r="DN19" s="41"/>
      <c r="DO19" s="41"/>
      <c r="DP19" s="41"/>
      <c r="DQ19" s="41"/>
      <c r="DR19" s="456"/>
      <c r="DS19" s="33"/>
      <c r="DT19" s="41"/>
      <c r="DU19" s="41"/>
      <c r="DV19" s="41"/>
      <c r="DW19" s="41"/>
      <c r="DX19" s="41"/>
      <c r="DY19" s="41"/>
      <c r="DZ19" s="41"/>
      <c r="EA19" s="41"/>
      <c r="EB19" s="456"/>
      <c r="EC19" s="33"/>
      <c r="ED19" s="41"/>
      <c r="EE19" s="41"/>
      <c r="EF19" s="41"/>
      <c r="EG19" s="41"/>
      <c r="EH19" s="41"/>
      <c r="EI19" s="41"/>
      <c r="EJ19" s="41"/>
      <c r="EK19" s="41"/>
      <c r="EL19" s="456"/>
      <c r="EM19" s="33"/>
      <c r="EN19" s="41"/>
      <c r="EO19" s="41"/>
      <c r="EP19" s="41"/>
      <c r="EQ19" s="41"/>
      <c r="ER19" s="41"/>
      <c r="ES19" s="41"/>
      <c r="ET19" s="41"/>
      <c r="EU19" s="41"/>
      <c r="EV19" s="456"/>
      <c r="EW19" s="33"/>
      <c r="EX19" s="41"/>
      <c r="EY19" s="41"/>
      <c r="EZ19" s="41"/>
      <c r="FA19" s="41"/>
      <c r="FB19" s="41"/>
      <c r="FC19" s="41"/>
      <c r="FD19" s="41"/>
      <c r="FE19" s="41"/>
      <c r="FF19" s="456"/>
      <c r="FG19" s="33"/>
      <c r="FH19" s="41"/>
      <c r="FI19" s="41"/>
      <c r="FJ19" s="41"/>
      <c r="FK19" s="41"/>
      <c r="FL19" s="41"/>
      <c r="FM19" s="41"/>
      <c r="FN19" s="41"/>
      <c r="FO19" s="41"/>
      <c r="FP19" s="456"/>
      <c r="FQ19" s="33"/>
      <c r="FR19" s="41"/>
      <c r="FS19" s="41"/>
      <c r="FT19" s="41"/>
      <c r="FU19" s="41"/>
      <c r="FV19" s="41"/>
      <c r="FW19" s="41"/>
      <c r="FX19" s="41"/>
      <c r="FY19" s="41"/>
      <c r="FZ19" s="456"/>
      <c r="GA19" s="33"/>
      <c r="GB19" s="41"/>
      <c r="GC19" s="41"/>
      <c r="GD19" s="41"/>
      <c r="GE19" s="41"/>
      <c r="GF19" s="41"/>
      <c r="GG19" s="41"/>
      <c r="GH19" s="41"/>
      <c r="GI19" s="41"/>
      <c r="GJ19" s="456"/>
      <c r="GK19" s="33"/>
      <c r="GL19" s="41"/>
      <c r="GM19" s="41"/>
      <c r="GN19" s="41"/>
      <c r="GO19" s="41"/>
      <c r="GP19" s="41"/>
      <c r="GQ19" s="41"/>
      <c r="GR19" s="41"/>
      <c r="GS19" s="41"/>
      <c r="GT19" s="456"/>
      <c r="GU19" s="395"/>
      <c r="GV19" s="396"/>
      <c r="GW19" s="397"/>
      <c r="GX19" s="396"/>
      <c r="GY19" s="398"/>
    </row>
    <row r="20" spans="1:207" s="35" customFormat="1">
      <c r="A20" s="224" t="s">
        <v>21</v>
      </c>
      <c r="B20" s="84" t="s">
        <v>645</v>
      </c>
      <c r="C20" s="33"/>
      <c r="D20" s="44"/>
      <c r="E20" s="44"/>
      <c r="F20" s="44"/>
      <c r="G20" s="44"/>
      <c r="H20" s="44"/>
      <c r="I20" s="44"/>
      <c r="J20" s="44"/>
      <c r="K20" s="44"/>
      <c r="L20" s="153"/>
      <c r="M20" s="33"/>
      <c r="N20" s="44"/>
      <c r="O20" s="44"/>
      <c r="P20" s="44"/>
      <c r="Q20" s="44"/>
      <c r="R20" s="44"/>
      <c r="S20" s="44"/>
      <c r="T20" s="44"/>
      <c r="U20" s="44"/>
      <c r="V20" s="153"/>
      <c r="W20" s="33"/>
      <c r="X20" s="44"/>
      <c r="Y20" s="44"/>
      <c r="Z20" s="44"/>
      <c r="AA20" s="44"/>
      <c r="AB20" s="44"/>
      <c r="AC20" s="44"/>
      <c r="AD20" s="44"/>
      <c r="AE20" s="44"/>
      <c r="AF20" s="153"/>
      <c r="AG20" s="33"/>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53"/>
      <c r="EC20" s="33"/>
      <c r="ED20" s="44"/>
      <c r="EE20" s="44"/>
      <c r="EF20" s="44"/>
      <c r="EG20" s="44"/>
      <c r="EH20" s="44"/>
      <c r="EI20" s="44"/>
      <c r="EJ20" s="44"/>
      <c r="EK20" s="44"/>
      <c r="EL20" s="153"/>
      <c r="EM20" s="33"/>
      <c r="EN20" s="44"/>
      <c r="EO20" s="44"/>
      <c r="EP20" s="44"/>
      <c r="EQ20" s="44"/>
      <c r="ER20" s="44"/>
      <c r="ES20" s="44"/>
      <c r="ET20" s="44"/>
      <c r="EU20" s="44"/>
      <c r="EV20" s="153"/>
      <c r="EW20" s="33"/>
      <c r="EX20" s="44"/>
      <c r="EY20" s="44"/>
      <c r="EZ20" s="44"/>
      <c r="FA20" s="44"/>
      <c r="FB20" s="44"/>
      <c r="FC20" s="44"/>
      <c r="FD20" s="44"/>
      <c r="FE20" s="44"/>
      <c r="FF20" s="153"/>
      <c r="FG20" s="33"/>
      <c r="FH20" s="44"/>
      <c r="FI20" s="44"/>
      <c r="FJ20" s="44"/>
      <c r="FK20" s="44"/>
      <c r="FL20" s="44"/>
      <c r="FM20" s="44"/>
      <c r="FN20" s="44"/>
      <c r="FO20" s="44"/>
      <c r="FP20" s="153"/>
      <c r="FQ20" s="33"/>
      <c r="FR20" s="44"/>
      <c r="FS20" s="44"/>
      <c r="FT20" s="44"/>
      <c r="FU20" s="44"/>
      <c r="FV20" s="44"/>
      <c r="FW20" s="44"/>
      <c r="FX20" s="44"/>
      <c r="FY20" s="44"/>
      <c r="FZ20" s="153"/>
      <c r="GA20" s="33"/>
      <c r="GB20" s="44"/>
      <c r="GC20" s="44"/>
      <c r="GD20" s="44"/>
      <c r="GE20" s="44"/>
      <c r="GF20" s="44"/>
      <c r="GG20" s="44"/>
      <c r="GH20" s="44"/>
      <c r="GI20" s="44"/>
      <c r="GJ20" s="153"/>
      <c r="GK20" s="33"/>
      <c r="GL20" s="44"/>
      <c r="GM20" s="44"/>
      <c r="GN20" s="44"/>
      <c r="GO20" s="44"/>
      <c r="GP20" s="44"/>
      <c r="GQ20" s="44"/>
      <c r="GR20" s="44"/>
      <c r="GS20" s="44"/>
      <c r="GT20" s="153"/>
      <c r="GU20" s="283">
        <f>COUNTIF(C20:GT20,"=Met")</f>
        <v>0</v>
      </c>
      <c r="GV20" s="284">
        <f t="shared" ref="GV20:GV21" si="174">IF(SUM(GU20,GW20)=0,0,GU20/SUM(GU20,GW20))</f>
        <v>0</v>
      </c>
      <c r="GW20" s="285">
        <f>COUNTIF(C20:GT20,"=Not Met")</f>
        <v>0</v>
      </c>
      <c r="GX20" s="284">
        <f t="shared" ref="GX20:GX21" si="175">IF(SUM(GU20,GW20)=0,0,GW20/SUM(GU20,GW20))</f>
        <v>0</v>
      </c>
      <c r="GY20" s="291">
        <f t="shared" ref="GY20" si="176">COUNTIF(C20:GT20,"=N/A")</f>
        <v>0</v>
      </c>
    </row>
    <row r="21" spans="1:207" s="669" customFormat="1" ht="25.5">
      <c r="A21" s="708" t="s">
        <v>22</v>
      </c>
      <c r="B21" s="706" t="s">
        <v>677</v>
      </c>
      <c r="C21" s="380" t="str">
        <f t="shared" ref="C21:L21" si="177" xml:space="preserve"> IF(COUNTIF(C22:C26, "NO")&gt;=1, "NOT MET",IF(COUNTIF(C22:C26, "YES")&gt;=1, "MET",IF(COUNTIF(C22:C26,"=N/A")=5,"N/A","")))</f>
        <v/>
      </c>
      <c r="D21" s="381" t="str">
        <f t="shared" si="177"/>
        <v/>
      </c>
      <c r="E21" s="381" t="str">
        <f t="shared" si="177"/>
        <v/>
      </c>
      <c r="F21" s="381" t="str">
        <f t="shared" si="177"/>
        <v/>
      </c>
      <c r="G21" s="381" t="str">
        <f t="shared" si="177"/>
        <v/>
      </c>
      <c r="H21" s="381" t="str">
        <f t="shared" si="177"/>
        <v/>
      </c>
      <c r="I21" s="381" t="str">
        <f t="shared" si="177"/>
        <v/>
      </c>
      <c r="J21" s="381" t="str">
        <f t="shared" si="177"/>
        <v/>
      </c>
      <c r="K21" s="381" t="str">
        <f t="shared" si="177"/>
        <v/>
      </c>
      <c r="L21" s="401" t="str">
        <f t="shared" si="177"/>
        <v/>
      </c>
      <c r="M21" s="380" t="str">
        <f t="shared" ref="M21" si="178" xml:space="preserve"> IF(COUNTIF(M22:M26, "NO")&gt;=1, "NOT MET",IF(COUNTIF(M22:M26, "YES")&gt;=1, "MET",IF(COUNTIF(M22:M26,"=N/A")=5,"N/A","")))</f>
        <v/>
      </c>
      <c r="N21" s="381" t="str">
        <f t="shared" ref="N21" si="179" xml:space="preserve"> IF(COUNTIF(N22:N26, "NO")&gt;=1, "NOT MET",IF(COUNTIF(N22:N26, "YES")&gt;=1, "MET",IF(COUNTIF(N22:N26,"=N/A")=5,"N/A","")))</f>
        <v/>
      </c>
      <c r="O21" s="381" t="str">
        <f t="shared" ref="O21" si="180" xml:space="preserve"> IF(COUNTIF(O22:O26, "NO")&gt;=1, "NOT MET",IF(COUNTIF(O22:O26, "YES")&gt;=1, "MET",IF(COUNTIF(O22:O26,"=N/A")=5,"N/A","")))</f>
        <v/>
      </c>
      <c r="P21" s="381" t="str">
        <f t="shared" ref="P21" si="181" xml:space="preserve"> IF(COUNTIF(P22:P26, "NO")&gt;=1, "NOT MET",IF(COUNTIF(P22:P26, "YES")&gt;=1, "MET",IF(COUNTIF(P22:P26,"=N/A")=5,"N/A","")))</f>
        <v/>
      </c>
      <c r="Q21" s="381" t="str">
        <f t="shared" ref="Q21" si="182" xml:space="preserve"> IF(COUNTIF(Q22:Q26, "NO")&gt;=1, "NOT MET",IF(COUNTIF(Q22:Q26, "YES")&gt;=1, "MET",IF(COUNTIF(Q22:Q26,"=N/A")=5,"N/A","")))</f>
        <v/>
      </c>
      <c r="R21" s="381" t="str">
        <f t="shared" ref="R21" si="183" xml:space="preserve"> IF(COUNTIF(R22:R26, "NO")&gt;=1, "NOT MET",IF(COUNTIF(R22:R26, "YES")&gt;=1, "MET",IF(COUNTIF(R22:R26,"=N/A")=5,"N/A","")))</f>
        <v/>
      </c>
      <c r="S21" s="381" t="str">
        <f t="shared" ref="S21" si="184" xml:space="preserve"> IF(COUNTIF(S22:S26, "NO")&gt;=1, "NOT MET",IF(COUNTIF(S22:S26, "YES")&gt;=1, "MET",IF(COUNTIF(S22:S26,"=N/A")=5,"N/A","")))</f>
        <v/>
      </c>
      <c r="T21" s="381" t="str">
        <f t="shared" ref="T21" si="185" xml:space="preserve"> IF(COUNTIF(T22:T26, "NO")&gt;=1, "NOT MET",IF(COUNTIF(T22:T26, "YES")&gt;=1, "MET",IF(COUNTIF(T22:T26,"=N/A")=5,"N/A","")))</f>
        <v/>
      </c>
      <c r="U21" s="381" t="str">
        <f t="shared" ref="U21" si="186" xml:space="preserve"> IF(COUNTIF(U22:U26, "NO")&gt;=1, "NOT MET",IF(COUNTIF(U22:U26, "YES")&gt;=1, "MET",IF(COUNTIF(U22:U26,"=N/A")=5,"N/A","")))</f>
        <v/>
      </c>
      <c r="V21" s="401" t="str">
        <f t="shared" ref="V21" si="187" xml:space="preserve"> IF(COUNTIF(V22:V26, "NO")&gt;=1, "NOT MET",IF(COUNTIF(V22:V26, "YES")&gt;=1, "MET",IF(COUNTIF(V22:V26,"=N/A")=5,"N/A","")))</f>
        <v/>
      </c>
      <c r="W21" s="380" t="str">
        <f t="shared" ref="W21" si="188" xml:space="preserve"> IF(COUNTIF(W22:W26, "NO")&gt;=1, "NOT MET",IF(COUNTIF(W22:W26, "YES")&gt;=1, "MET",IF(COUNTIF(W22:W26,"=N/A")=5,"N/A","")))</f>
        <v/>
      </c>
      <c r="X21" s="381" t="str">
        <f t="shared" ref="X21" si="189" xml:space="preserve"> IF(COUNTIF(X22:X26, "NO")&gt;=1, "NOT MET",IF(COUNTIF(X22:X26, "YES")&gt;=1, "MET",IF(COUNTIF(X22:X26,"=N/A")=5,"N/A","")))</f>
        <v/>
      </c>
      <c r="Y21" s="381" t="str">
        <f t="shared" ref="Y21" si="190" xml:space="preserve"> IF(COUNTIF(Y22:Y26, "NO")&gt;=1, "NOT MET",IF(COUNTIF(Y22:Y26, "YES")&gt;=1, "MET",IF(COUNTIF(Y22:Y26,"=N/A")=5,"N/A","")))</f>
        <v/>
      </c>
      <c r="Z21" s="381" t="str">
        <f t="shared" ref="Z21" si="191" xml:space="preserve"> IF(COUNTIF(Z22:Z26, "NO")&gt;=1, "NOT MET",IF(COUNTIF(Z22:Z26, "YES")&gt;=1, "MET",IF(COUNTIF(Z22:Z26,"=N/A")=5,"N/A","")))</f>
        <v/>
      </c>
      <c r="AA21" s="381" t="str">
        <f t="shared" ref="AA21" si="192" xml:space="preserve"> IF(COUNTIF(AA22:AA26, "NO")&gt;=1, "NOT MET",IF(COUNTIF(AA22:AA26, "YES")&gt;=1, "MET",IF(COUNTIF(AA22:AA26,"=N/A")=5,"N/A","")))</f>
        <v/>
      </c>
      <c r="AB21" s="381" t="str">
        <f t="shared" ref="AB21" si="193" xml:space="preserve"> IF(COUNTIF(AB22:AB26, "NO")&gt;=1, "NOT MET",IF(COUNTIF(AB22:AB26, "YES")&gt;=1, "MET",IF(COUNTIF(AB22:AB26,"=N/A")=5,"N/A","")))</f>
        <v/>
      </c>
      <c r="AC21" s="381" t="str">
        <f t="shared" ref="AC21" si="194" xml:space="preserve"> IF(COUNTIF(AC22:AC26, "NO")&gt;=1, "NOT MET",IF(COUNTIF(AC22:AC26, "YES")&gt;=1, "MET",IF(COUNTIF(AC22:AC26,"=N/A")=5,"N/A","")))</f>
        <v/>
      </c>
      <c r="AD21" s="381" t="str">
        <f t="shared" ref="AD21" si="195" xml:space="preserve"> IF(COUNTIF(AD22:AD26, "NO")&gt;=1, "NOT MET",IF(COUNTIF(AD22:AD26, "YES")&gt;=1, "MET",IF(COUNTIF(AD22:AD26,"=N/A")=5,"N/A","")))</f>
        <v/>
      </c>
      <c r="AE21" s="381" t="str">
        <f t="shared" ref="AE21" si="196" xml:space="preserve"> IF(COUNTIF(AE22:AE26, "NO")&gt;=1, "NOT MET",IF(COUNTIF(AE22:AE26, "YES")&gt;=1, "MET",IF(COUNTIF(AE22:AE26,"=N/A")=5,"N/A","")))</f>
        <v/>
      </c>
      <c r="AF21" s="401" t="str">
        <f t="shared" ref="AF21" si="197" xml:space="preserve"> IF(COUNTIF(AF22:AF26, "NO")&gt;=1, "NOT MET",IF(COUNTIF(AF22:AF26, "YES")&gt;=1, "MET",IF(COUNTIF(AF22:AF26,"=N/A")=5,"N/A","")))</f>
        <v/>
      </c>
      <c r="AG21" s="380" t="str">
        <f t="shared" ref="AG21" si="198" xml:space="preserve"> IF(COUNTIF(AG22:AG26, "NO")&gt;=1, "NOT MET",IF(COUNTIF(AG22:AG26, "YES")&gt;=1, "MET",IF(COUNTIF(AG22:AG26,"=N/A")=5,"N/A","")))</f>
        <v/>
      </c>
      <c r="AH21" s="381" t="str">
        <f t="shared" ref="AH21" si="199" xml:space="preserve"> IF(COUNTIF(AH22:AH26, "NO")&gt;=1, "NOT MET",IF(COUNTIF(AH22:AH26, "YES")&gt;=1, "MET",IF(COUNTIF(AH22:AH26,"=N/A")=5,"N/A","")))</f>
        <v/>
      </c>
      <c r="AI21" s="381" t="str">
        <f t="shared" ref="AI21" si="200" xml:space="preserve"> IF(COUNTIF(AI22:AI26, "NO")&gt;=1, "NOT MET",IF(COUNTIF(AI22:AI26, "YES")&gt;=1, "MET",IF(COUNTIF(AI22:AI26,"=N/A")=5,"N/A","")))</f>
        <v/>
      </c>
      <c r="AJ21" s="381" t="str">
        <f t="shared" ref="AJ21" si="201" xml:space="preserve"> IF(COUNTIF(AJ22:AJ26, "NO")&gt;=1, "NOT MET",IF(COUNTIF(AJ22:AJ26, "YES")&gt;=1, "MET",IF(COUNTIF(AJ22:AJ26,"=N/A")=5,"N/A","")))</f>
        <v/>
      </c>
      <c r="AK21" s="381" t="str">
        <f t="shared" ref="AK21" si="202" xml:space="preserve"> IF(COUNTIF(AK22:AK26, "NO")&gt;=1, "NOT MET",IF(COUNTIF(AK22:AK26, "YES")&gt;=1, "MET",IF(COUNTIF(AK22:AK26,"=N/A")=5,"N/A","")))</f>
        <v/>
      </c>
      <c r="AL21" s="381" t="str">
        <f t="shared" ref="AL21" si="203" xml:space="preserve"> IF(COUNTIF(AL22:AL26, "NO")&gt;=1, "NOT MET",IF(COUNTIF(AL22:AL26, "YES")&gt;=1, "MET",IF(COUNTIF(AL22:AL26,"=N/A")=5,"N/A","")))</f>
        <v/>
      </c>
      <c r="AM21" s="381" t="str">
        <f t="shared" ref="AM21" si="204" xml:space="preserve"> IF(COUNTIF(AM22:AM26, "NO")&gt;=1, "NOT MET",IF(COUNTIF(AM22:AM26, "YES")&gt;=1, "MET",IF(COUNTIF(AM22:AM26,"=N/A")=5,"N/A","")))</f>
        <v/>
      </c>
      <c r="AN21" s="381" t="str">
        <f t="shared" ref="AN21" si="205" xml:space="preserve"> IF(COUNTIF(AN22:AN26, "NO")&gt;=1, "NOT MET",IF(COUNTIF(AN22:AN26, "YES")&gt;=1, "MET",IF(COUNTIF(AN22:AN26,"=N/A")=5,"N/A","")))</f>
        <v/>
      </c>
      <c r="AO21" s="381" t="str">
        <f t="shared" ref="AO21" si="206" xml:space="preserve"> IF(COUNTIF(AO22:AO26, "NO")&gt;=1, "NOT MET",IF(COUNTIF(AO22:AO26, "YES")&gt;=1, "MET",IF(COUNTIF(AO22:AO26,"=N/A")=5,"N/A","")))</f>
        <v/>
      </c>
      <c r="AP21" s="401" t="str">
        <f t="shared" ref="AP21" si="207" xml:space="preserve"> IF(COUNTIF(AP22:AP26, "NO")&gt;=1, "NOT MET",IF(COUNTIF(AP22:AP26, "YES")&gt;=1, "MET",IF(COUNTIF(AP22:AP26,"=N/A")=5,"N/A","")))</f>
        <v/>
      </c>
      <c r="AQ21" s="380" t="str">
        <f t="shared" ref="AQ21" si="208" xml:space="preserve"> IF(COUNTIF(AQ22:AQ26, "NO")&gt;=1, "NOT MET",IF(COUNTIF(AQ22:AQ26, "YES")&gt;=1, "MET",IF(COUNTIF(AQ22:AQ26,"=N/A")=5,"N/A","")))</f>
        <v/>
      </c>
      <c r="AR21" s="381" t="str">
        <f t="shared" ref="AR21" si="209" xml:space="preserve"> IF(COUNTIF(AR22:AR26, "NO")&gt;=1, "NOT MET",IF(COUNTIF(AR22:AR26, "YES")&gt;=1, "MET",IF(COUNTIF(AR22:AR26,"=N/A")=5,"N/A","")))</f>
        <v/>
      </c>
      <c r="AS21" s="381" t="str">
        <f t="shared" ref="AS21" si="210" xml:space="preserve"> IF(COUNTIF(AS22:AS26, "NO")&gt;=1, "NOT MET",IF(COUNTIF(AS22:AS26, "YES")&gt;=1, "MET",IF(COUNTIF(AS22:AS26,"=N/A")=5,"N/A","")))</f>
        <v/>
      </c>
      <c r="AT21" s="381" t="str">
        <f t="shared" ref="AT21" si="211" xml:space="preserve"> IF(COUNTIF(AT22:AT26, "NO")&gt;=1, "NOT MET",IF(COUNTIF(AT22:AT26, "YES")&gt;=1, "MET",IF(COUNTIF(AT22:AT26,"=N/A")=5,"N/A","")))</f>
        <v/>
      </c>
      <c r="AU21" s="381" t="str">
        <f t="shared" ref="AU21" si="212" xml:space="preserve"> IF(COUNTIF(AU22:AU26, "NO")&gt;=1, "NOT MET",IF(COUNTIF(AU22:AU26, "YES")&gt;=1, "MET",IF(COUNTIF(AU22:AU26,"=N/A")=5,"N/A","")))</f>
        <v/>
      </c>
      <c r="AV21" s="381" t="str">
        <f t="shared" ref="AV21" si="213" xml:space="preserve"> IF(COUNTIF(AV22:AV26, "NO")&gt;=1, "NOT MET",IF(COUNTIF(AV22:AV26, "YES")&gt;=1, "MET",IF(COUNTIF(AV22:AV26,"=N/A")=5,"N/A","")))</f>
        <v/>
      </c>
      <c r="AW21" s="381" t="str">
        <f t="shared" ref="AW21" si="214" xml:space="preserve"> IF(COUNTIF(AW22:AW26, "NO")&gt;=1, "NOT MET",IF(COUNTIF(AW22:AW26, "YES")&gt;=1, "MET",IF(COUNTIF(AW22:AW26,"=N/A")=5,"N/A","")))</f>
        <v/>
      </c>
      <c r="AX21" s="381" t="str">
        <f t="shared" ref="AX21" si="215" xml:space="preserve"> IF(COUNTIF(AX22:AX26, "NO")&gt;=1, "NOT MET",IF(COUNTIF(AX22:AX26, "YES")&gt;=1, "MET",IF(COUNTIF(AX22:AX26,"=N/A")=5,"N/A","")))</f>
        <v/>
      </c>
      <c r="AY21" s="381" t="str">
        <f t="shared" ref="AY21" si="216" xml:space="preserve"> IF(COUNTIF(AY22:AY26, "NO")&gt;=1, "NOT MET",IF(COUNTIF(AY22:AY26, "YES")&gt;=1, "MET",IF(COUNTIF(AY22:AY26,"=N/A")=5,"N/A","")))</f>
        <v/>
      </c>
      <c r="AZ21" s="401" t="str">
        <f t="shared" ref="AZ21" si="217" xml:space="preserve"> IF(COUNTIF(AZ22:AZ26, "NO")&gt;=1, "NOT MET",IF(COUNTIF(AZ22:AZ26, "YES")&gt;=1, "MET",IF(COUNTIF(AZ22:AZ26,"=N/A")=5,"N/A","")))</f>
        <v/>
      </c>
      <c r="BA21" s="380" t="str">
        <f t="shared" ref="BA21" si="218" xml:space="preserve"> IF(COUNTIF(BA22:BA26, "NO")&gt;=1, "NOT MET",IF(COUNTIF(BA22:BA26, "YES")&gt;=1, "MET",IF(COUNTIF(BA22:BA26,"=N/A")=5,"N/A","")))</f>
        <v/>
      </c>
      <c r="BB21" s="381" t="str">
        <f t="shared" ref="BB21" si="219" xml:space="preserve"> IF(COUNTIF(BB22:BB26, "NO")&gt;=1, "NOT MET",IF(COUNTIF(BB22:BB26, "YES")&gt;=1, "MET",IF(COUNTIF(BB22:BB26,"=N/A")=5,"N/A","")))</f>
        <v/>
      </c>
      <c r="BC21" s="381" t="str">
        <f t="shared" ref="BC21" si="220" xml:space="preserve"> IF(COUNTIF(BC22:BC26, "NO")&gt;=1, "NOT MET",IF(COUNTIF(BC22:BC26, "YES")&gt;=1, "MET",IF(COUNTIF(BC22:BC26,"=N/A")=5,"N/A","")))</f>
        <v/>
      </c>
      <c r="BD21" s="381" t="str">
        <f t="shared" ref="BD21" si="221" xml:space="preserve"> IF(COUNTIF(BD22:BD26, "NO")&gt;=1, "NOT MET",IF(COUNTIF(BD22:BD26, "YES")&gt;=1, "MET",IF(COUNTIF(BD22:BD26,"=N/A")=5,"N/A","")))</f>
        <v/>
      </c>
      <c r="BE21" s="381" t="str">
        <f t="shared" ref="BE21" si="222" xml:space="preserve"> IF(COUNTIF(BE22:BE26, "NO")&gt;=1, "NOT MET",IF(COUNTIF(BE22:BE26, "YES")&gt;=1, "MET",IF(COUNTIF(BE22:BE26,"=N/A")=5,"N/A","")))</f>
        <v/>
      </c>
      <c r="BF21" s="381" t="str">
        <f t="shared" ref="BF21" si="223" xml:space="preserve"> IF(COUNTIF(BF22:BF26, "NO")&gt;=1, "NOT MET",IF(COUNTIF(BF22:BF26, "YES")&gt;=1, "MET",IF(COUNTIF(BF22:BF26,"=N/A")=5,"N/A","")))</f>
        <v/>
      </c>
      <c r="BG21" s="381" t="str">
        <f t="shared" ref="BG21" si="224" xml:space="preserve"> IF(COUNTIF(BG22:BG26, "NO")&gt;=1, "NOT MET",IF(COUNTIF(BG22:BG26, "YES")&gt;=1, "MET",IF(COUNTIF(BG22:BG26,"=N/A")=5,"N/A","")))</f>
        <v/>
      </c>
      <c r="BH21" s="381" t="str">
        <f t="shared" ref="BH21" si="225" xml:space="preserve"> IF(COUNTIF(BH22:BH26, "NO")&gt;=1, "NOT MET",IF(COUNTIF(BH22:BH26, "YES")&gt;=1, "MET",IF(COUNTIF(BH22:BH26,"=N/A")=5,"N/A","")))</f>
        <v/>
      </c>
      <c r="BI21" s="381" t="str">
        <f t="shared" ref="BI21" si="226" xml:space="preserve"> IF(COUNTIF(BI22:BI26, "NO")&gt;=1, "NOT MET",IF(COUNTIF(BI22:BI26, "YES")&gt;=1, "MET",IF(COUNTIF(BI22:BI26,"=N/A")=5,"N/A","")))</f>
        <v/>
      </c>
      <c r="BJ21" s="401" t="str">
        <f t="shared" ref="BJ21" si="227" xml:space="preserve"> IF(COUNTIF(BJ22:BJ26, "NO")&gt;=1, "NOT MET",IF(COUNTIF(BJ22:BJ26, "YES")&gt;=1, "MET",IF(COUNTIF(BJ22:BJ26,"=N/A")=5,"N/A","")))</f>
        <v/>
      </c>
      <c r="BK21" s="380" t="str">
        <f t="shared" ref="BK21" si="228" xml:space="preserve"> IF(COUNTIF(BK22:BK26, "NO")&gt;=1, "NOT MET",IF(COUNTIF(BK22:BK26, "YES")&gt;=1, "MET",IF(COUNTIF(BK22:BK26,"=N/A")=5,"N/A","")))</f>
        <v/>
      </c>
      <c r="BL21" s="381" t="str">
        <f t="shared" ref="BL21" si="229" xml:space="preserve"> IF(COUNTIF(BL22:BL26, "NO")&gt;=1, "NOT MET",IF(COUNTIF(BL22:BL26, "YES")&gt;=1, "MET",IF(COUNTIF(BL22:BL26,"=N/A")=5,"N/A","")))</f>
        <v/>
      </c>
      <c r="BM21" s="381" t="str">
        <f t="shared" ref="BM21" si="230" xml:space="preserve"> IF(COUNTIF(BM22:BM26, "NO")&gt;=1, "NOT MET",IF(COUNTIF(BM22:BM26, "YES")&gt;=1, "MET",IF(COUNTIF(BM22:BM26,"=N/A")=5,"N/A","")))</f>
        <v/>
      </c>
      <c r="BN21" s="381" t="str">
        <f t="shared" ref="BN21" si="231" xml:space="preserve"> IF(COUNTIF(BN22:BN26, "NO")&gt;=1, "NOT MET",IF(COUNTIF(BN22:BN26, "YES")&gt;=1, "MET",IF(COUNTIF(BN22:BN26,"=N/A")=5,"N/A","")))</f>
        <v/>
      </c>
      <c r="BO21" s="381" t="str">
        <f t="shared" ref="BO21" si="232" xml:space="preserve"> IF(COUNTIF(BO22:BO26, "NO")&gt;=1, "NOT MET",IF(COUNTIF(BO22:BO26, "YES")&gt;=1, "MET",IF(COUNTIF(BO22:BO26,"=N/A")=5,"N/A","")))</f>
        <v/>
      </c>
      <c r="BP21" s="381" t="str">
        <f t="shared" ref="BP21" si="233" xml:space="preserve"> IF(COUNTIF(BP22:BP26, "NO")&gt;=1, "NOT MET",IF(COUNTIF(BP22:BP26, "YES")&gt;=1, "MET",IF(COUNTIF(BP22:BP26,"=N/A")=5,"N/A","")))</f>
        <v/>
      </c>
      <c r="BQ21" s="381" t="str">
        <f t="shared" ref="BQ21" si="234" xml:space="preserve"> IF(COUNTIF(BQ22:BQ26, "NO")&gt;=1, "NOT MET",IF(COUNTIF(BQ22:BQ26, "YES")&gt;=1, "MET",IF(COUNTIF(BQ22:BQ26,"=N/A")=5,"N/A","")))</f>
        <v/>
      </c>
      <c r="BR21" s="381" t="str">
        <f t="shared" ref="BR21" si="235" xml:space="preserve"> IF(COUNTIF(BR22:BR26, "NO")&gt;=1, "NOT MET",IF(COUNTIF(BR22:BR26, "YES")&gt;=1, "MET",IF(COUNTIF(BR22:BR26,"=N/A")=5,"N/A","")))</f>
        <v/>
      </c>
      <c r="BS21" s="381" t="str">
        <f t="shared" ref="BS21" si="236" xml:space="preserve"> IF(COUNTIF(BS22:BS26, "NO")&gt;=1, "NOT MET",IF(COUNTIF(BS22:BS26, "YES")&gt;=1, "MET",IF(COUNTIF(BS22:BS26,"=N/A")=5,"N/A","")))</f>
        <v/>
      </c>
      <c r="BT21" s="401" t="str">
        <f t="shared" ref="BT21" si="237" xml:space="preserve"> IF(COUNTIF(BT22:BT26, "NO")&gt;=1, "NOT MET",IF(COUNTIF(BT22:BT26, "YES")&gt;=1, "MET",IF(COUNTIF(BT22:BT26,"=N/A")=5,"N/A","")))</f>
        <v/>
      </c>
      <c r="BU21" s="380" t="str">
        <f t="shared" ref="BU21" si="238" xml:space="preserve"> IF(COUNTIF(BU22:BU26, "NO")&gt;=1, "NOT MET",IF(COUNTIF(BU22:BU26, "YES")&gt;=1, "MET",IF(COUNTIF(BU22:BU26,"=N/A")=5,"N/A","")))</f>
        <v/>
      </c>
      <c r="BV21" s="381" t="str">
        <f t="shared" ref="BV21" si="239" xml:space="preserve"> IF(COUNTIF(BV22:BV26, "NO")&gt;=1, "NOT MET",IF(COUNTIF(BV22:BV26, "YES")&gt;=1, "MET",IF(COUNTIF(BV22:BV26,"=N/A")=5,"N/A","")))</f>
        <v/>
      </c>
      <c r="BW21" s="381" t="str">
        <f t="shared" ref="BW21" si="240" xml:space="preserve"> IF(COUNTIF(BW22:BW26, "NO")&gt;=1, "NOT MET",IF(COUNTIF(BW22:BW26, "YES")&gt;=1, "MET",IF(COUNTIF(BW22:BW26,"=N/A")=5,"N/A","")))</f>
        <v/>
      </c>
      <c r="BX21" s="381" t="str">
        <f t="shared" ref="BX21" si="241" xml:space="preserve"> IF(COUNTIF(BX22:BX26, "NO")&gt;=1, "NOT MET",IF(COUNTIF(BX22:BX26, "YES")&gt;=1, "MET",IF(COUNTIF(BX22:BX26,"=N/A")=5,"N/A","")))</f>
        <v/>
      </c>
      <c r="BY21" s="381" t="str">
        <f t="shared" ref="BY21" si="242" xml:space="preserve"> IF(COUNTIF(BY22:BY26, "NO")&gt;=1, "NOT MET",IF(COUNTIF(BY22:BY26, "YES")&gt;=1, "MET",IF(COUNTIF(BY22:BY26,"=N/A")=5,"N/A","")))</f>
        <v/>
      </c>
      <c r="BZ21" s="381" t="str">
        <f t="shared" ref="BZ21" si="243" xml:space="preserve"> IF(COUNTIF(BZ22:BZ26, "NO")&gt;=1, "NOT MET",IF(COUNTIF(BZ22:BZ26, "YES")&gt;=1, "MET",IF(COUNTIF(BZ22:BZ26,"=N/A")=5,"N/A","")))</f>
        <v/>
      </c>
      <c r="CA21" s="381" t="str">
        <f t="shared" ref="CA21" si="244" xml:space="preserve"> IF(COUNTIF(CA22:CA26, "NO")&gt;=1, "NOT MET",IF(COUNTIF(CA22:CA26, "YES")&gt;=1, "MET",IF(COUNTIF(CA22:CA26,"=N/A")=5,"N/A","")))</f>
        <v/>
      </c>
      <c r="CB21" s="381" t="str">
        <f t="shared" ref="CB21" si="245" xml:space="preserve"> IF(COUNTIF(CB22:CB26, "NO")&gt;=1, "NOT MET",IF(COUNTIF(CB22:CB26, "YES")&gt;=1, "MET",IF(COUNTIF(CB22:CB26,"=N/A")=5,"N/A","")))</f>
        <v/>
      </c>
      <c r="CC21" s="381" t="str">
        <f t="shared" ref="CC21" si="246" xml:space="preserve"> IF(COUNTIF(CC22:CC26, "NO")&gt;=1, "NOT MET",IF(COUNTIF(CC22:CC26, "YES")&gt;=1, "MET",IF(COUNTIF(CC22:CC26,"=N/A")=5,"N/A","")))</f>
        <v/>
      </c>
      <c r="CD21" s="401" t="str">
        <f t="shared" ref="CD21" si="247" xml:space="preserve"> IF(COUNTIF(CD22:CD26, "NO")&gt;=1, "NOT MET",IF(COUNTIF(CD22:CD26, "YES")&gt;=1, "MET",IF(COUNTIF(CD22:CD26,"=N/A")=5,"N/A","")))</f>
        <v/>
      </c>
      <c r="CE21" s="380" t="str">
        <f t="shared" ref="CE21" si="248" xml:space="preserve"> IF(COUNTIF(CE22:CE26, "NO")&gt;=1, "NOT MET",IF(COUNTIF(CE22:CE26, "YES")&gt;=1, "MET",IF(COUNTIF(CE22:CE26,"=N/A")=5,"N/A","")))</f>
        <v/>
      </c>
      <c r="CF21" s="381" t="str">
        <f t="shared" ref="CF21" si="249" xml:space="preserve"> IF(COUNTIF(CF22:CF26, "NO")&gt;=1, "NOT MET",IF(COUNTIF(CF22:CF26, "YES")&gt;=1, "MET",IF(COUNTIF(CF22:CF26,"=N/A")=5,"N/A","")))</f>
        <v/>
      </c>
      <c r="CG21" s="381" t="str">
        <f t="shared" ref="CG21" si="250" xml:space="preserve"> IF(COUNTIF(CG22:CG26, "NO")&gt;=1, "NOT MET",IF(COUNTIF(CG22:CG26, "YES")&gt;=1, "MET",IF(COUNTIF(CG22:CG26,"=N/A")=5,"N/A","")))</f>
        <v/>
      </c>
      <c r="CH21" s="381" t="str">
        <f t="shared" ref="CH21" si="251" xml:space="preserve"> IF(COUNTIF(CH22:CH26, "NO")&gt;=1, "NOT MET",IF(COUNTIF(CH22:CH26, "YES")&gt;=1, "MET",IF(COUNTIF(CH22:CH26,"=N/A")=5,"N/A","")))</f>
        <v/>
      </c>
      <c r="CI21" s="381" t="str">
        <f t="shared" ref="CI21" si="252" xml:space="preserve"> IF(COUNTIF(CI22:CI26, "NO")&gt;=1, "NOT MET",IF(COUNTIF(CI22:CI26, "YES")&gt;=1, "MET",IF(COUNTIF(CI22:CI26,"=N/A")=5,"N/A","")))</f>
        <v/>
      </c>
      <c r="CJ21" s="381" t="str">
        <f t="shared" ref="CJ21" si="253" xml:space="preserve"> IF(COUNTIF(CJ22:CJ26, "NO")&gt;=1, "NOT MET",IF(COUNTIF(CJ22:CJ26, "YES")&gt;=1, "MET",IF(COUNTIF(CJ22:CJ26,"=N/A")=5,"N/A","")))</f>
        <v/>
      </c>
      <c r="CK21" s="381" t="str">
        <f t="shared" ref="CK21" si="254" xml:space="preserve"> IF(COUNTIF(CK22:CK26, "NO")&gt;=1, "NOT MET",IF(COUNTIF(CK22:CK26, "YES")&gt;=1, "MET",IF(COUNTIF(CK22:CK26,"=N/A")=5,"N/A","")))</f>
        <v/>
      </c>
      <c r="CL21" s="381" t="str">
        <f t="shared" ref="CL21" si="255" xml:space="preserve"> IF(COUNTIF(CL22:CL26, "NO")&gt;=1, "NOT MET",IF(COUNTIF(CL22:CL26, "YES")&gt;=1, "MET",IF(COUNTIF(CL22:CL26,"=N/A")=5,"N/A","")))</f>
        <v/>
      </c>
      <c r="CM21" s="381" t="str">
        <f t="shared" ref="CM21" si="256" xml:space="preserve"> IF(COUNTIF(CM22:CM26, "NO")&gt;=1, "NOT MET",IF(COUNTIF(CM22:CM26, "YES")&gt;=1, "MET",IF(COUNTIF(CM22:CM26,"=N/A")=5,"N/A","")))</f>
        <v/>
      </c>
      <c r="CN21" s="401" t="str">
        <f t="shared" ref="CN21" si="257" xml:space="preserve"> IF(COUNTIF(CN22:CN26, "NO")&gt;=1, "NOT MET",IF(COUNTIF(CN22:CN26, "YES")&gt;=1, "MET",IF(COUNTIF(CN22:CN26,"=N/A")=5,"N/A","")))</f>
        <v/>
      </c>
      <c r="CO21" s="380" t="str">
        <f t="shared" ref="CO21" si="258" xml:space="preserve"> IF(COUNTIF(CO22:CO26, "NO")&gt;=1, "NOT MET",IF(COUNTIF(CO22:CO26, "YES")&gt;=1, "MET",IF(COUNTIF(CO22:CO26,"=N/A")=5,"N/A","")))</f>
        <v/>
      </c>
      <c r="CP21" s="381" t="str">
        <f t="shared" ref="CP21" si="259" xml:space="preserve"> IF(COUNTIF(CP22:CP26, "NO")&gt;=1, "NOT MET",IF(COUNTIF(CP22:CP26, "YES")&gt;=1, "MET",IF(COUNTIF(CP22:CP26,"=N/A")=5,"N/A","")))</f>
        <v/>
      </c>
      <c r="CQ21" s="381" t="str">
        <f t="shared" ref="CQ21" si="260" xml:space="preserve"> IF(COUNTIF(CQ22:CQ26, "NO")&gt;=1, "NOT MET",IF(COUNTIF(CQ22:CQ26, "YES")&gt;=1, "MET",IF(COUNTIF(CQ22:CQ26,"=N/A")=5,"N/A","")))</f>
        <v/>
      </c>
      <c r="CR21" s="381" t="str">
        <f t="shared" ref="CR21" si="261" xml:space="preserve"> IF(COUNTIF(CR22:CR26, "NO")&gt;=1, "NOT MET",IF(COUNTIF(CR22:CR26, "YES")&gt;=1, "MET",IF(COUNTIF(CR22:CR26,"=N/A")=5,"N/A","")))</f>
        <v/>
      </c>
      <c r="CS21" s="381" t="str">
        <f t="shared" ref="CS21" si="262" xml:space="preserve"> IF(COUNTIF(CS22:CS26, "NO")&gt;=1, "NOT MET",IF(COUNTIF(CS22:CS26, "YES")&gt;=1, "MET",IF(COUNTIF(CS22:CS26,"=N/A")=5,"N/A","")))</f>
        <v/>
      </c>
      <c r="CT21" s="381" t="str">
        <f t="shared" ref="CT21" si="263" xml:space="preserve"> IF(COUNTIF(CT22:CT26, "NO")&gt;=1, "NOT MET",IF(COUNTIF(CT22:CT26, "YES")&gt;=1, "MET",IF(COUNTIF(CT22:CT26,"=N/A")=5,"N/A","")))</f>
        <v/>
      </c>
      <c r="CU21" s="381" t="str">
        <f t="shared" ref="CU21" si="264" xml:space="preserve"> IF(COUNTIF(CU22:CU26, "NO")&gt;=1, "NOT MET",IF(COUNTIF(CU22:CU26, "YES")&gt;=1, "MET",IF(COUNTIF(CU22:CU26,"=N/A")=5,"N/A","")))</f>
        <v/>
      </c>
      <c r="CV21" s="381" t="str">
        <f t="shared" ref="CV21" si="265" xml:space="preserve"> IF(COUNTIF(CV22:CV26, "NO")&gt;=1, "NOT MET",IF(COUNTIF(CV22:CV26, "YES")&gt;=1, "MET",IF(COUNTIF(CV22:CV26,"=N/A")=5,"N/A","")))</f>
        <v/>
      </c>
      <c r="CW21" s="381" t="str">
        <f t="shared" ref="CW21" si="266" xml:space="preserve"> IF(COUNTIF(CW22:CW26, "NO")&gt;=1, "NOT MET",IF(COUNTIF(CW22:CW26, "YES")&gt;=1, "MET",IF(COUNTIF(CW22:CW26,"=N/A")=5,"N/A","")))</f>
        <v/>
      </c>
      <c r="CX21" s="401" t="str">
        <f t="shared" ref="CX21" si="267" xml:space="preserve"> IF(COUNTIF(CX22:CX26, "NO")&gt;=1, "NOT MET",IF(COUNTIF(CX22:CX26, "YES")&gt;=1, "MET",IF(COUNTIF(CX22:CX26,"=N/A")=5,"N/A","")))</f>
        <v/>
      </c>
      <c r="CY21" s="380" t="str">
        <f t="shared" ref="CY21" si="268" xml:space="preserve"> IF(COUNTIF(CY22:CY26, "NO")&gt;=1, "NOT MET",IF(COUNTIF(CY22:CY26, "YES")&gt;=1, "MET",IF(COUNTIF(CY22:CY26,"=N/A")=5,"N/A","")))</f>
        <v/>
      </c>
      <c r="CZ21" s="381" t="str">
        <f t="shared" ref="CZ21" si="269" xml:space="preserve"> IF(COUNTIF(CZ22:CZ26, "NO")&gt;=1, "NOT MET",IF(COUNTIF(CZ22:CZ26, "YES")&gt;=1, "MET",IF(COUNTIF(CZ22:CZ26,"=N/A")=5,"N/A","")))</f>
        <v/>
      </c>
      <c r="DA21" s="381" t="str">
        <f t="shared" ref="DA21" si="270" xml:space="preserve"> IF(COUNTIF(DA22:DA26, "NO")&gt;=1, "NOT MET",IF(COUNTIF(DA22:DA26, "YES")&gt;=1, "MET",IF(COUNTIF(DA22:DA26,"=N/A")=5,"N/A","")))</f>
        <v/>
      </c>
      <c r="DB21" s="381" t="str">
        <f t="shared" ref="DB21" si="271" xml:space="preserve"> IF(COUNTIF(DB22:DB26, "NO")&gt;=1, "NOT MET",IF(COUNTIF(DB22:DB26, "YES")&gt;=1, "MET",IF(COUNTIF(DB22:DB26,"=N/A")=5,"N/A","")))</f>
        <v/>
      </c>
      <c r="DC21" s="381" t="str">
        <f t="shared" ref="DC21" si="272" xml:space="preserve"> IF(COUNTIF(DC22:DC26, "NO")&gt;=1, "NOT MET",IF(COUNTIF(DC22:DC26, "YES")&gt;=1, "MET",IF(COUNTIF(DC22:DC26,"=N/A")=5,"N/A","")))</f>
        <v/>
      </c>
      <c r="DD21" s="381" t="str">
        <f t="shared" ref="DD21" si="273" xml:space="preserve"> IF(COUNTIF(DD22:DD26, "NO")&gt;=1, "NOT MET",IF(COUNTIF(DD22:DD26, "YES")&gt;=1, "MET",IF(COUNTIF(DD22:DD26,"=N/A")=5,"N/A","")))</f>
        <v/>
      </c>
      <c r="DE21" s="381" t="str">
        <f t="shared" ref="DE21" si="274" xml:space="preserve"> IF(COUNTIF(DE22:DE26, "NO")&gt;=1, "NOT MET",IF(COUNTIF(DE22:DE26, "YES")&gt;=1, "MET",IF(COUNTIF(DE22:DE26,"=N/A")=5,"N/A","")))</f>
        <v/>
      </c>
      <c r="DF21" s="381" t="str">
        <f t="shared" ref="DF21" si="275" xml:space="preserve"> IF(COUNTIF(DF22:DF26, "NO")&gt;=1, "NOT MET",IF(COUNTIF(DF22:DF26, "YES")&gt;=1, "MET",IF(COUNTIF(DF22:DF26,"=N/A")=5,"N/A","")))</f>
        <v/>
      </c>
      <c r="DG21" s="381" t="str">
        <f t="shared" ref="DG21" si="276" xml:space="preserve"> IF(COUNTIF(DG22:DG26, "NO")&gt;=1, "NOT MET",IF(COUNTIF(DG22:DG26, "YES")&gt;=1, "MET",IF(COUNTIF(DG22:DG26,"=N/A")=5,"N/A","")))</f>
        <v/>
      </c>
      <c r="DH21" s="401" t="str">
        <f t="shared" ref="DH21" si="277" xml:space="preserve"> IF(COUNTIF(DH22:DH26, "NO")&gt;=1, "NOT MET",IF(COUNTIF(DH22:DH26, "YES")&gt;=1, "MET",IF(COUNTIF(DH22:DH26,"=N/A")=5,"N/A","")))</f>
        <v/>
      </c>
      <c r="DI21" s="380" t="str">
        <f t="shared" ref="DI21" si="278" xml:space="preserve"> IF(COUNTIF(DI22:DI26, "NO")&gt;=1, "NOT MET",IF(COUNTIF(DI22:DI26, "YES")&gt;=1, "MET",IF(COUNTIF(DI22:DI26,"=N/A")=5,"N/A","")))</f>
        <v/>
      </c>
      <c r="DJ21" s="381" t="str">
        <f t="shared" ref="DJ21" si="279" xml:space="preserve"> IF(COUNTIF(DJ22:DJ26, "NO")&gt;=1, "NOT MET",IF(COUNTIF(DJ22:DJ26, "YES")&gt;=1, "MET",IF(COUNTIF(DJ22:DJ26,"=N/A")=5,"N/A","")))</f>
        <v/>
      </c>
      <c r="DK21" s="381" t="str">
        <f t="shared" ref="DK21" si="280" xml:space="preserve"> IF(COUNTIF(DK22:DK26, "NO")&gt;=1, "NOT MET",IF(COUNTIF(DK22:DK26, "YES")&gt;=1, "MET",IF(COUNTIF(DK22:DK26,"=N/A")=5,"N/A","")))</f>
        <v/>
      </c>
      <c r="DL21" s="381" t="str">
        <f t="shared" ref="DL21" si="281" xml:space="preserve"> IF(COUNTIF(DL22:DL26, "NO")&gt;=1, "NOT MET",IF(COUNTIF(DL22:DL26, "YES")&gt;=1, "MET",IF(COUNTIF(DL22:DL26,"=N/A")=5,"N/A","")))</f>
        <v/>
      </c>
      <c r="DM21" s="381" t="str">
        <f t="shared" ref="DM21" si="282" xml:space="preserve"> IF(COUNTIF(DM22:DM26, "NO")&gt;=1, "NOT MET",IF(COUNTIF(DM22:DM26, "YES")&gt;=1, "MET",IF(COUNTIF(DM22:DM26,"=N/A")=5,"N/A","")))</f>
        <v/>
      </c>
      <c r="DN21" s="381" t="str">
        <f t="shared" ref="DN21" si="283" xml:space="preserve"> IF(COUNTIF(DN22:DN26, "NO")&gt;=1, "NOT MET",IF(COUNTIF(DN22:DN26, "YES")&gt;=1, "MET",IF(COUNTIF(DN22:DN26,"=N/A")=5,"N/A","")))</f>
        <v/>
      </c>
      <c r="DO21" s="381" t="str">
        <f t="shared" ref="DO21" si="284" xml:space="preserve"> IF(COUNTIF(DO22:DO26, "NO")&gt;=1, "NOT MET",IF(COUNTIF(DO22:DO26, "YES")&gt;=1, "MET",IF(COUNTIF(DO22:DO26,"=N/A")=5,"N/A","")))</f>
        <v/>
      </c>
      <c r="DP21" s="381" t="str">
        <f t="shared" ref="DP21" si="285" xml:space="preserve"> IF(COUNTIF(DP22:DP26, "NO")&gt;=1, "NOT MET",IF(COUNTIF(DP22:DP26, "YES")&gt;=1, "MET",IF(COUNTIF(DP22:DP26,"=N/A")=5,"N/A","")))</f>
        <v/>
      </c>
      <c r="DQ21" s="381" t="str">
        <f t="shared" ref="DQ21" si="286" xml:space="preserve"> IF(COUNTIF(DQ22:DQ26, "NO")&gt;=1, "NOT MET",IF(COUNTIF(DQ22:DQ26, "YES")&gt;=1, "MET",IF(COUNTIF(DQ22:DQ26,"=N/A")=5,"N/A","")))</f>
        <v/>
      </c>
      <c r="DR21" s="401" t="str">
        <f t="shared" ref="DR21" si="287" xml:space="preserve"> IF(COUNTIF(DR22:DR26, "NO")&gt;=1, "NOT MET",IF(COUNTIF(DR22:DR26, "YES")&gt;=1, "MET",IF(COUNTIF(DR22:DR26,"=N/A")=5,"N/A","")))</f>
        <v/>
      </c>
      <c r="DS21" s="380" t="str">
        <f t="shared" ref="DS21" si="288" xml:space="preserve"> IF(COUNTIF(DS22:DS26, "NO")&gt;=1, "NOT MET",IF(COUNTIF(DS22:DS26, "YES")&gt;=1, "MET",IF(COUNTIF(DS22:DS26,"=N/A")=5,"N/A","")))</f>
        <v/>
      </c>
      <c r="DT21" s="381" t="str">
        <f t="shared" ref="DT21" si="289" xml:space="preserve"> IF(COUNTIF(DT22:DT26, "NO")&gt;=1, "NOT MET",IF(COUNTIF(DT22:DT26, "YES")&gt;=1, "MET",IF(COUNTIF(DT22:DT26,"=N/A")=5,"N/A","")))</f>
        <v/>
      </c>
      <c r="DU21" s="381" t="str">
        <f t="shared" ref="DU21" si="290" xml:space="preserve"> IF(COUNTIF(DU22:DU26, "NO")&gt;=1, "NOT MET",IF(COUNTIF(DU22:DU26, "YES")&gt;=1, "MET",IF(COUNTIF(DU22:DU26,"=N/A")=5,"N/A","")))</f>
        <v/>
      </c>
      <c r="DV21" s="381" t="str">
        <f t="shared" ref="DV21" si="291" xml:space="preserve"> IF(COUNTIF(DV22:DV26, "NO")&gt;=1, "NOT MET",IF(COUNTIF(DV22:DV26, "YES")&gt;=1, "MET",IF(COUNTIF(DV22:DV26,"=N/A")=5,"N/A","")))</f>
        <v/>
      </c>
      <c r="DW21" s="381" t="str">
        <f t="shared" ref="DW21" si="292" xml:space="preserve"> IF(COUNTIF(DW22:DW26, "NO")&gt;=1, "NOT MET",IF(COUNTIF(DW22:DW26, "YES")&gt;=1, "MET",IF(COUNTIF(DW22:DW26,"=N/A")=5,"N/A","")))</f>
        <v/>
      </c>
      <c r="DX21" s="381" t="str">
        <f t="shared" ref="DX21" si="293" xml:space="preserve"> IF(COUNTIF(DX22:DX26, "NO")&gt;=1, "NOT MET",IF(COUNTIF(DX22:DX26, "YES")&gt;=1, "MET",IF(COUNTIF(DX22:DX26,"=N/A")=5,"N/A","")))</f>
        <v/>
      </c>
      <c r="DY21" s="381" t="str">
        <f t="shared" ref="DY21" si="294" xml:space="preserve"> IF(COUNTIF(DY22:DY26, "NO")&gt;=1, "NOT MET",IF(COUNTIF(DY22:DY26, "YES")&gt;=1, "MET",IF(COUNTIF(DY22:DY26,"=N/A")=5,"N/A","")))</f>
        <v/>
      </c>
      <c r="DZ21" s="381" t="str">
        <f t="shared" ref="DZ21" si="295" xml:space="preserve"> IF(COUNTIF(DZ22:DZ26, "NO")&gt;=1, "NOT MET",IF(COUNTIF(DZ22:DZ26, "YES")&gt;=1, "MET",IF(COUNTIF(DZ22:DZ26,"=N/A")=5,"N/A","")))</f>
        <v/>
      </c>
      <c r="EA21" s="381" t="str">
        <f t="shared" ref="EA21" si="296" xml:space="preserve"> IF(COUNTIF(EA22:EA26, "NO")&gt;=1, "NOT MET",IF(COUNTIF(EA22:EA26, "YES")&gt;=1, "MET",IF(COUNTIF(EA22:EA26,"=N/A")=5,"N/A","")))</f>
        <v/>
      </c>
      <c r="EB21" s="401" t="str">
        <f t="shared" ref="EB21" si="297" xml:space="preserve"> IF(COUNTIF(EB22:EB26, "NO")&gt;=1, "NOT MET",IF(COUNTIF(EB22:EB26, "YES")&gt;=1, "MET",IF(COUNTIF(EB22:EB26,"=N/A")=5,"N/A","")))</f>
        <v/>
      </c>
      <c r="EC21" s="380" t="str">
        <f t="shared" ref="EC21" si="298" xml:space="preserve"> IF(COUNTIF(EC22:EC26, "NO")&gt;=1, "NOT MET",IF(COUNTIF(EC22:EC26, "YES")&gt;=1, "MET",IF(COUNTIF(EC22:EC26,"=N/A")=5,"N/A","")))</f>
        <v/>
      </c>
      <c r="ED21" s="381" t="str">
        <f t="shared" ref="ED21" si="299" xml:space="preserve"> IF(COUNTIF(ED22:ED26, "NO")&gt;=1, "NOT MET",IF(COUNTIF(ED22:ED26, "YES")&gt;=1, "MET",IF(COUNTIF(ED22:ED26,"=N/A")=5,"N/A","")))</f>
        <v/>
      </c>
      <c r="EE21" s="381" t="str">
        <f t="shared" ref="EE21" si="300" xml:space="preserve"> IF(COUNTIF(EE22:EE26, "NO")&gt;=1, "NOT MET",IF(COUNTIF(EE22:EE26, "YES")&gt;=1, "MET",IF(COUNTIF(EE22:EE26,"=N/A")=5,"N/A","")))</f>
        <v/>
      </c>
      <c r="EF21" s="381" t="str">
        <f t="shared" ref="EF21" si="301" xml:space="preserve"> IF(COUNTIF(EF22:EF26, "NO")&gt;=1, "NOT MET",IF(COUNTIF(EF22:EF26, "YES")&gt;=1, "MET",IF(COUNTIF(EF22:EF26,"=N/A")=5,"N/A","")))</f>
        <v/>
      </c>
      <c r="EG21" s="381" t="str">
        <f t="shared" ref="EG21" si="302" xml:space="preserve"> IF(COUNTIF(EG22:EG26, "NO")&gt;=1, "NOT MET",IF(COUNTIF(EG22:EG26, "YES")&gt;=1, "MET",IF(COUNTIF(EG22:EG26,"=N/A")=5,"N/A","")))</f>
        <v/>
      </c>
      <c r="EH21" s="381" t="str">
        <f t="shared" ref="EH21" si="303" xml:space="preserve"> IF(COUNTIF(EH22:EH26, "NO")&gt;=1, "NOT MET",IF(COUNTIF(EH22:EH26, "YES")&gt;=1, "MET",IF(COUNTIF(EH22:EH26,"=N/A")=5,"N/A","")))</f>
        <v/>
      </c>
      <c r="EI21" s="381" t="str">
        <f t="shared" ref="EI21" si="304" xml:space="preserve"> IF(COUNTIF(EI22:EI26, "NO")&gt;=1, "NOT MET",IF(COUNTIF(EI22:EI26, "YES")&gt;=1, "MET",IF(COUNTIF(EI22:EI26,"=N/A")=5,"N/A","")))</f>
        <v/>
      </c>
      <c r="EJ21" s="381" t="str">
        <f t="shared" ref="EJ21" si="305" xml:space="preserve"> IF(COUNTIF(EJ22:EJ26, "NO")&gt;=1, "NOT MET",IF(COUNTIF(EJ22:EJ26, "YES")&gt;=1, "MET",IF(COUNTIF(EJ22:EJ26,"=N/A")=5,"N/A","")))</f>
        <v/>
      </c>
      <c r="EK21" s="381" t="str">
        <f t="shared" ref="EK21" si="306" xml:space="preserve"> IF(COUNTIF(EK22:EK26, "NO")&gt;=1, "NOT MET",IF(COUNTIF(EK22:EK26, "YES")&gt;=1, "MET",IF(COUNTIF(EK22:EK26,"=N/A")=5,"N/A","")))</f>
        <v/>
      </c>
      <c r="EL21" s="401" t="str">
        <f t="shared" ref="EL21" si="307" xml:space="preserve"> IF(COUNTIF(EL22:EL26, "NO")&gt;=1, "NOT MET",IF(COUNTIF(EL22:EL26, "YES")&gt;=1, "MET",IF(COUNTIF(EL22:EL26,"=N/A")=5,"N/A","")))</f>
        <v/>
      </c>
      <c r="EM21" s="380" t="str">
        <f t="shared" ref="EM21" si="308" xml:space="preserve"> IF(COUNTIF(EM22:EM26, "NO")&gt;=1, "NOT MET",IF(COUNTIF(EM22:EM26, "YES")&gt;=1, "MET",IF(COUNTIF(EM22:EM26,"=N/A")=5,"N/A","")))</f>
        <v/>
      </c>
      <c r="EN21" s="381" t="str">
        <f t="shared" ref="EN21" si="309" xml:space="preserve"> IF(COUNTIF(EN22:EN26, "NO")&gt;=1, "NOT MET",IF(COUNTIF(EN22:EN26, "YES")&gt;=1, "MET",IF(COUNTIF(EN22:EN26,"=N/A")=5,"N/A","")))</f>
        <v/>
      </c>
      <c r="EO21" s="381" t="str">
        <f t="shared" ref="EO21" si="310" xml:space="preserve"> IF(COUNTIF(EO22:EO26, "NO")&gt;=1, "NOT MET",IF(COUNTIF(EO22:EO26, "YES")&gt;=1, "MET",IF(COUNTIF(EO22:EO26,"=N/A")=5,"N/A","")))</f>
        <v/>
      </c>
      <c r="EP21" s="381" t="str">
        <f t="shared" ref="EP21" si="311" xml:space="preserve"> IF(COUNTIF(EP22:EP26, "NO")&gt;=1, "NOT MET",IF(COUNTIF(EP22:EP26, "YES")&gt;=1, "MET",IF(COUNTIF(EP22:EP26,"=N/A")=5,"N/A","")))</f>
        <v/>
      </c>
      <c r="EQ21" s="381" t="str">
        <f t="shared" ref="EQ21" si="312" xml:space="preserve"> IF(COUNTIF(EQ22:EQ26, "NO")&gt;=1, "NOT MET",IF(COUNTIF(EQ22:EQ26, "YES")&gt;=1, "MET",IF(COUNTIF(EQ22:EQ26,"=N/A")=5,"N/A","")))</f>
        <v/>
      </c>
      <c r="ER21" s="381" t="str">
        <f t="shared" ref="ER21" si="313" xml:space="preserve"> IF(COUNTIF(ER22:ER26, "NO")&gt;=1, "NOT MET",IF(COUNTIF(ER22:ER26, "YES")&gt;=1, "MET",IF(COUNTIF(ER22:ER26,"=N/A")=5,"N/A","")))</f>
        <v/>
      </c>
      <c r="ES21" s="381" t="str">
        <f t="shared" ref="ES21" si="314" xml:space="preserve"> IF(COUNTIF(ES22:ES26, "NO")&gt;=1, "NOT MET",IF(COUNTIF(ES22:ES26, "YES")&gt;=1, "MET",IF(COUNTIF(ES22:ES26,"=N/A")=5,"N/A","")))</f>
        <v/>
      </c>
      <c r="ET21" s="381" t="str">
        <f t="shared" ref="ET21" si="315" xml:space="preserve"> IF(COUNTIF(ET22:ET26, "NO")&gt;=1, "NOT MET",IF(COUNTIF(ET22:ET26, "YES")&gt;=1, "MET",IF(COUNTIF(ET22:ET26,"=N/A")=5,"N/A","")))</f>
        <v/>
      </c>
      <c r="EU21" s="381" t="str">
        <f t="shared" ref="EU21" si="316" xml:space="preserve"> IF(COUNTIF(EU22:EU26, "NO")&gt;=1, "NOT MET",IF(COUNTIF(EU22:EU26, "YES")&gt;=1, "MET",IF(COUNTIF(EU22:EU26,"=N/A")=5,"N/A","")))</f>
        <v/>
      </c>
      <c r="EV21" s="401" t="str">
        <f t="shared" ref="EV21" si="317" xml:space="preserve"> IF(COUNTIF(EV22:EV26, "NO")&gt;=1, "NOT MET",IF(COUNTIF(EV22:EV26, "YES")&gt;=1, "MET",IF(COUNTIF(EV22:EV26,"=N/A")=5,"N/A","")))</f>
        <v/>
      </c>
      <c r="EW21" s="380" t="str">
        <f t="shared" ref="EW21" si="318" xml:space="preserve"> IF(COUNTIF(EW22:EW26, "NO")&gt;=1, "NOT MET",IF(COUNTIF(EW22:EW26, "YES")&gt;=1, "MET",IF(COUNTIF(EW22:EW26,"=N/A")=5,"N/A","")))</f>
        <v/>
      </c>
      <c r="EX21" s="381" t="str">
        <f t="shared" ref="EX21" si="319" xml:space="preserve"> IF(COUNTIF(EX22:EX26, "NO")&gt;=1, "NOT MET",IF(COUNTIF(EX22:EX26, "YES")&gt;=1, "MET",IF(COUNTIF(EX22:EX26,"=N/A")=5,"N/A","")))</f>
        <v/>
      </c>
      <c r="EY21" s="381" t="str">
        <f t="shared" ref="EY21" si="320" xml:space="preserve"> IF(COUNTIF(EY22:EY26, "NO")&gt;=1, "NOT MET",IF(COUNTIF(EY22:EY26, "YES")&gt;=1, "MET",IF(COUNTIF(EY22:EY26,"=N/A")=5,"N/A","")))</f>
        <v/>
      </c>
      <c r="EZ21" s="381" t="str">
        <f t="shared" ref="EZ21" si="321" xml:space="preserve"> IF(COUNTIF(EZ22:EZ26, "NO")&gt;=1, "NOT MET",IF(COUNTIF(EZ22:EZ26, "YES")&gt;=1, "MET",IF(COUNTIF(EZ22:EZ26,"=N/A")=5,"N/A","")))</f>
        <v/>
      </c>
      <c r="FA21" s="381" t="str">
        <f t="shared" ref="FA21" si="322" xml:space="preserve"> IF(COUNTIF(FA22:FA26, "NO")&gt;=1, "NOT MET",IF(COUNTIF(FA22:FA26, "YES")&gt;=1, "MET",IF(COUNTIF(FA22:FA26,"=N/A")=5,"N/A","")))</f>
        <v/>
      </c>
      <c r="FB21" s="381" t="str">
        <f t="shared" ref="FB21" si="323" xml:space="preserve"> IF(COUNTIF(FB22:FB26, "NO")&gt;=1, "NOT MET",IF(COUNTIF(FB22:FB26, "YES")&gt;=1, "MET",IF(COUNTIF(FB22:FB26,"=N/A")=5,"N/A","")))</f>
        <v/>
      </c>
      <c r="FC21" s="381" t="str">
        <f t="shared" ref="FC21" si="324" xml:space="preserve"> IF(COUNTIF(FC22:FC26, "NO")&gt;=1, "NOT MET",IF(COUNTIF(FC22:FC26, "YES")&gt;=1, "MET",IF(COUNTIF(FC22:FC26,"=N/A")=5,"N/A","")))</f>
        <v/>
      </c>
      <c r="FD21" s="381" t="str">
        <f t="shared" ref="FD21" si="325" xml:space="preserve"> IF(COUNTIF(FD22:FD26, "NO")&gt;=1, "NOT MET",IF(COUNTIF(FD22:FD26, "YES")&gt;=1, "MET",IF(COUNTIF(FD22:FD26,"=N/A")=5,"N/A","")))</f>
        <v/>
      </c>
      <c r="FE21" s="381" t="str">
        <f t="shared" ref="FE21" si="326" xml:space="preserve"> IF(COUNTIF(FE22:FE26, "NO")&gt;=1, "NOT MET",IF(COUNTIF(FE22:FE26, "YES")&gt;=1, "MET",IF(COUNTIF(FE22:FE26,"=N/A")=5,"N/A","")))</f>
        <v/>
      </c>
      <c r="FF21" s="401" t="str">
        <f t="shared" ref="FF21" si="327" xml:space="preserve"> IF(COUNTIF(FF22:FF26, "NO")&gt;=1, "NOT MET",IF(COUNTIF(FF22:FF26, "YES")&gt;=1, "MET",IF(COUNTIF(FF22:FF26,"=N/A")=5,"N/A","")))</f>
        <v/>
      </c>
      <c r="FG21" s="380" t="str">
        <f t="shared" ref="FG21" si="328" xml:space="preserve"> IF(COUNTIF(FG22:FG26, "NO")&gt;=1, "NOT MET",IF(COUNTIF(FG22:FG26, "YES")&gt;=1, "MET",IF(COUNTIF(FG22:FG26,"=N/A")=5,"N/A","")))</f>
        <v/>
      </c>
      <c r="FH21" s="381" t="str">
        <f t="shared" ref="FH21" si="329" xml:space="preserve"> IF(COUNTIF(FH22:FH26, "NO")&gt;=1, "NOT MET",IF(COUNTIF(FH22:FH26, "YES")&gt;=1, "MET",IF(COUNTIF(FH22:FH26,"=N/A")=5,"N/A","")))</f>
        <v/>
      </c>
      <c r="FI21" s="381" t="str">
        <f t="shared" ref="FI21" si="330" xml:space="preserve"> IF(COUNTIF(FI22:FI26, "NO")&gt;=1, "NOT MET",IF(COUNTIF(FI22:FI26, "YES")&gt;=1, "MET",IF(COUNTIF(FI22:FI26,"=N/A")=5,"N/A","")))</f>
        <v/>
      </c>
      <c r="FJ21" s="381" t="str">
        <f t="shared" ref="FJ21" si="331" xml:space="preserve"> IF(COUNTIF(FJ22:FJ26, "NO")&gt;=1, "NOT MET",IF(COUNTIF(FJ22:FJ26, "YES")&gt;=1, "MET",IF(COUNTIF(FJ22:FJ26,"=N/A")=5,"N/A","")))</f>
        <v/>
      </c>
      <c r="FK21" s="381" t="str">
        <f t="shared" ref="FK21" si="332" xml:space="preserve"> IF(COUNTIF(FK22:FK26, "NO")&gt;=1, "NOT MET",IF(COUNTIF(FK22:FK26, "YES")&gt;=1, "MET",IF(COUNTIF(FK22:FK26,"=N/A")=5,"N/A","")))</f>
        <v/>
      </c>
      <c r="FL21" s="381" t="str">
        <f t="shared" ref="FL21" si="333" xml:space="preserve"> IF(COUNTIF(FL22:FL26, "NO")&gt;=1, "NOT MET",IF(COUNTIF(FL22:FL26, "YES")&gt;=1, "MET",IF(COUNTIF(FL22:FL26,"=N/A")=5,"N/A","")))</f>
        <v/>
      </c>
      <c r="FM21" s="381" t="str">
        <f t="shared" ref="FM21" si="334" xml:space="preserve"> IF(COUNTIF(FM22:FM26, "NO")&gt;=1, "NOT MET",IF(COUNTIF(FM22:FM26, "YES")&gt;=1, "MET",IF(COUNTIF(FM22:FM26,"=N/A")=5,"N/A","")))</f>
        <v/>
      </c>
      <c r="FN21" s="381" t="str">
        <f t="shared" ref="FN21" si="335" xml:space="preserve"> IF(COUNTIF(FN22:FN26, "NO")&gt;=1, "NOT MET",IF(COUNTIF(FN22:FN26, "YES")&gt;=1, "MET",IF(COUNTIF(FN22:FN26,"=N/A")=5,"N/A","")))</f>
        <v/>
      </c>
      <c r="FO21" s="381" t="str">
        <f t="shared" ref="FO21" si="336" xml:space="preserve"> IF(COUNTIF(FO22:FO26, "NO")&gt;=1, "NOT MET",IF(COUNTIF(FO22:FO26, "YES")&gt;=1, "MET",IF(COUNTIF(FO22:FO26,"=N/A")=5,"N/A","")))</f>
        <v/>
      </c>
      <c r="FP21" s="401" t="str">
        <f t="shared" ref="FP21" si="337" xml:space="preserve"> IF(COUNTIF(FP22:FP26, "NO")&gt;=1, "NOT MET",IF(COUNTIF(FP22:FP26, "YES")&gt;=1, "MET",IF(COUNTIF(FP22:FP26,"=N/A")=5,"N/A","")))</f>
        <v/>
      </c>
      <c r="FQ21" s="380" t="str">
        <f t="shared" ref="FQ21" si="338" xml:space="preserve"> IF(COUNTIF(FQ22:FQ26, "NO")&gt;=1, "NOT MET",IF(COUNTIF(FQ22:FQ26, "YES")&gt;=1, "MET",IF(COUNTIF(FQ22:FQ26,"=N/A")=5,"N/A","")))</f>
        <v/>
      </c>
      <c r="FR21" s="381" t="str">
        <f t="shared" ref="FR21" si="339" xml:space="preserve"> IF(COUNTIF(FR22:FR26, "NO")&gt;=1, "NOT MET",IF(COUNTIF(FR22:FR26, "YES")&gt;=1, "MET",IF(COUNTIF(FR22:FR26,"=N/A")=5,"N/A","")))</f>
        <v/>
      </c>
      <c r="FS21" s="381" t="str">
        <f t="shared" ref="FS21" si="340" xml:space="preserve"> IF(COUNTIF(FS22:FS26, "NO")&gt;=1, "NOT MET",IF(COUNTIF(FS22:FS26, "YES")&gt;=1, "MET",IF(COUNTIF(FS22:FS26,"=N/A")=5,"N/A","")))</f>
        <v/>
      </c>
      <c r="FT21" s="381" t="str">
        <f t="shared" ref="FT21" si="341" xml:space="preserve"> IF(COUNTIF(FT22:FT26, "NO")&gt;=1, "NOT MET",IF(COUNTIF(FT22:FT26, "YES")&gt;=1, "MET",IF(COUNTIF(FT22:FT26,"=N/A")=5,"N/A","")))</f>
        <v/>
      </c>
      <c r="FU21" s="381" t="str">
        <f t="shared" ref="FU21" si="342" xml:space="preserve"> IF(COUNTIF(FU22:FU26, "NO")&gt;=1, "NOT MET",IF(COUNTIF(FU22:FU26, "YES")&gt;=1, "MET",IF(COUNTIF(FU22:FU26,"=N/A")=5,"N/A","")))</f>
        <v/>
      </c>
      <c r="FV21" s="381" t="str">
        <f t="shared" ref="FV21" si="343" xml:space="preserve"> IF(COUNTIF(FV22:FV26, "NO")&gt;=1, "NOT MET",IF(COUNTIF(FV22:FV26, "YES")&gt;=1, "MET",IF(COUNTIF(FV22:FV26,"=N/A")=5,"N/A","")))</f>
        <v/>
      </c>
      <c r="FW21" s="381" t="str">
        <f t="shared" ref="FW21" si="344" xml:space="preserve"> IF(COUNTIF(FW22:FW26, "NO")&gt;=1, "NOT MET",IF(COUNTIF(FW22:FW26, "YES")&gt;=1, "MET",IF(COUNTIF(FW22:FW26,"=N/A")=5,"N/A","")))</f>
        <v/>
      </c>
      <c r="FX21" s="381" t="str">
        <f t="shared" ref="FX21" si="345" xml:space="preserve"> IF(COUNTIF(FX22:FX26, "NO")&gt;=1, "NOT MET",IF(COUNTIF(FX22:FX26, "YES")&gt;=1, "MET",IF(COUNTIF(FX22:FX26,"=N/A")=5,"N/A","")))</f>
        <v/>
      </c>
      <c r="FY21" s="381" t="str">
        <f t="shared" ref="FY21" si="346" xml:space="preserve"> IF(COUNTIF(FY22:FY26, "NO")&gt;=1, "NOT MET",IF(COUNTIF(FY22:FY26, "YES")&gt;=1, "MET",IF(COUNTIF(FY22:FY26,"=N/A")=5,"N/A","")))</f>
        <v/>
      </c>
      <c r="FZ21" s="401" t="str">
        <f t="shared" ref="FZ21" si="347" xml:space="preserve"> IF(COUNTIF(FZ22:FZ26, "NO")&gt;=1, "NOT MET",IF(COUNTIF(FZ22:FZ26, "YES")&gt;=1, "MET",IF(COUNTIF(FZ22:FZ26,"=N/A")=5,"N/A","")))</f>
        <v/>
      </c>
      <c r="GA21" s="380" t="str">
        <f t="shared" ref="GA21" si="348" xml:space="preserve"> IF(COUNTIF(GA22:GA26, "NO")&gt;=1, "NOT MET",IF(COUNTIF(GA22:GA26, "YES")&gt;=1, "MET",IF(COUNTIF(GA22:GA26,"=N/A")=5,"N/A","")))</f>
        <v/>
      </c>
      <c r="GB21" s="381" t="str">
        <f t="shared" ref="GB21" si="349" xml:space="preserve"> IF(COUNTIF(GB22:GB26, "NO")&gt;=1, "NOT MET",IF(COUNTIF(GB22:GB26, "YES")&gt;=1, "MET",IF(COUNTIF(GB22:GB26,"=N/A")=5,"N/A","")))</f>
        <v/>
      </c>
      <c r="GC21" s="381" t="str">
        <f t="shared" ref="GC21" si="350" xml:space="preserve"> IF(COUNTIF(GC22:GC26, "NO")&gt;=1, "NOT MET",IF(COUNTIF(GC22:GC26, "YES")&gt;=1, "MET",IF(COUNTIF(GC22:GC26,"=N/A")=5,"N/A","")))</f>
        <v/>
      </c>
      <c r="GD21" s="381" t="str">
        <f t="shared" ref="GD21" si="351" xml:space="preserve"> IF(COUNTIF(GD22:GD26, "NO")&gt;=1, "NOT MET",IF(COUNTIF(GD22:GD26, "YES")&gt;=1, "MET",IF(COUNTIF(GD22:GD26,"=N/A")=5,"N/A","")))</f>
        <v/>
      </c>
      <c r="GE21" s="381" t="str">
        <f t="shared" ref="GE21" si="352" xml:space="preserve"> IF(COUNTIF(GE22:GE26, "NO")&gt;=1, "NOT MET",IF(COUNTIF(GE22:GE26, "YES")&gt;=1, "MET",IF(COUNTIF(GE22:GE26,"=N/A")=5,"N/A","")))</f>
        <v/>
      </c>
      <c r="GF21" s="381" t="str">
        <f t="shared" ref="GF21" si="353" xml:space="preserve"> IF(COUNTIF(GF22:GF26, "NO")&gt;=1, "NOT MET",IF(COUNTIF(GF22:GF26, "YES")&gt;=1, "MET",IF(COUNTIF(GF22:GF26,"=N/A")=5,"N/A","")))</f>
        <v/>
      </c>
      <c r="GG21" s="381" t="str">
        <f t="shared" ref="GG21" si="354" xml:space="preserve"> IF(COUNTIF(GG22:GG26, "NO")&gt;=1, "NOT MET",IF(COUNTIF(GG22:GG26, "YES")&gt;=1, "MET",IF(COUNTIF(GG22:GG26,"=N/A")=5,"N/A","")))</f>
        <v/>
      </c>
      <c r="GH21" s="381" t="str">
        <f t="shared" ref="GH21" si="355" xml:space="preserve"> IF(COUNTIF(GH22:GH26, "NO")&gt;=1, "NOT MET",IF(COUNTIF(GH22:GH26, "YES")&gt;=1, "MET",IF(COUNTIF(GH22:GH26,"=N/A")=5,"N/A","")))</f>
        <v/>
      </c>
      <c r="GI21" s="381" t="str">
        <f t="shared" ref="GI21" si="356" xml:space="preserve"> IF(COUNTIF(GI22:GI26, "NO")&gt;=1, "NOT MET",IF(COUNTIF(GI22:GI26, "YES")&gt;=1, "MET",IF(COUNTIF(GI22:GI26,"=N/A")=5,"N/A","")))</f>
        <v/>
      </c>
      <c r="GJ21" s="401" t="str">
        <f t="shared" ref="GJ21" si="357" xml:space="preserve"> IF(COUNTIF(GJ22:GJ26, "NO")&gt;=1, "NOT MET",IF(COUNTIF(GJ22:GJ26, "YES")&gt;=1, "MET",IF(COUNTIF(GJ22:GJ26,"=N/A")=5,"N/A","")))</f>
        <v/>
      </c>
      <c r="GK21" s="380" t="str">
        <f t="shared" ref="GK21" si="358" xml:space="preserve"> IF(COUNTIF(GK22:GK26, "NO")&gt;=1, "NOT MET",IF(COUNTIF(GK22:GK26, "YES")&gt;=1, "MET",IF(COUNTIF(GK22:GK26,"=N/A")=5,"N/A","")))</f>
        <v/>
      </c>
      <c r="GL21" s="381" t="str">
        <f t="shared" ref="GL21" si="359" xml:space="preserve"> IF(COUNTIF(GL22:GL26, "NO")&gt;=1, "NOT MET",IF(COUNTIF(GL22:GL26, "YES")&gt;=1, "MET",IF(COUNTIF(GL22:GL26,"=N/A")=5,"N/A","")))</f>
        <v/>
      </c>
      <c r="GM21" s="381" t="str">
        <f t="shared" ref="GM21" si="360" xml:space="preserve"> IF(COUNTIF(GM22:GM26, "NO")&gt;=1, "NOT MET",IF(COUNTIF(GM22:GM26, "YES")&gt;=1, "MET",IF(COUNTIF(GM22:GM26,"=N/A")=5,"N/A","")))</f>
        <v/>
      </c>
      <c r="GN21" s="381" t="str">
        <f t="shared" ref="GN21" si="361" xml:space="preserve"> IF(COUNTIF(GN22:GN26, "NO")&gt;=1, "NOT MET",IF(COUNTIF(GN22:GN26, "YES")&gt;=1, "MET",IF(COUNTIF(GN22:GN26,"=N/A")=5,"N/A","")))</f>
        <v/>
      </c>
      <c r="GO21" s="381" t="str">
        <f t="shared" ref="GO21" si="362" xml:space="preserve"> IF(COUNTIF(GO22:GO26, "NO")&gt;=1, "NOT MET",IF(COUNTIF(GO22:GO26, "YES")&gt;=1, "MET",IF(COUNTIF(GO22:GO26,"=N/A")=5,"N/A","")))</f>
        <v/>
      </c>
      <c r="GP21" s="381" t="str">
        <f t="shared" ref="GP21" si="363" xml:space="preserve"> IF(COUNTIF(GP22:GP26, "NO")&gt;=1, "NOT MET",IF(COUNTIF(GP22:GP26, "YES")&gt;=1, "MET",IF(COUNTIF(GP22:GP26,"=N/A")=5,"N/A","")))</f>
        <v/>
      </c>
      <c r="GQ21" s="381" t="str">
        <f t="shared" ref="GQ21" si="364" xml:space="preserve"> IF(COUNTIF(GQ22:GQ26, "NO")&gt;=1, "NOT MET",IF(COUNTIF(GQ22:GQ26, "YES")&gt;=1, "MET",IF(COUNTIF(GQ22:GQ26,"=N/A")=5,"N/A","")))</f>
        <v/>
      </c>
      <c r="GR21" s="381" t="str">
        <f t="shared" ref="GR21" si="365" xml:space="preserve"> IF(COUNTIF(GR22:GR26, "NO")&gt;=1, "NOT MET",IF(COUNTIF(GR22:GR26, "YES")&gt;=1, "MET",IF(COUNTIF(GR22:GR26,"=N/A")=5,"N/A","")))</f>
        <v/>
      </c>
      <c r="GS21" s="381" t="str">
        <f t="shared" ref="GS21" si="366" xml:space="preserve"> IF(COUNTIF(GS22:GS26, "NO")&gt;=1, "NOT MET",IF(COUNTIF(GS22:GS26, "YES")&gt;=1, "MET",IF(COUNTIF(GS22:GS26,"=N/A")=5,"N/A","")))</f>
        <v/>
      </c>
      <c r="GT21" s="401" t="str">
        <f t="shared" ref="GT21" si="367" xml:space="preserve"> IF(COUNTIF(GT22:GT26, "NO")&gt;=1, "NOT MET",IF(COUNTIF(GT22:GT26, "YES")&gt;=1, "MET",IF(COUNTIF(GT22:GT26,"=N/A")=5,"N/A","")))</f>
        <v/>
      </c>
      <c r="GU21" s="283">
        <f>COUNTIF(C21:GT21,"=Met")</f>
        <v>0</v>
      </c>
      <c r="GV21" s="284">
        <f t="shared" si="174"/>
        <v>0</v>
      </c>
      <c r="GW21" s="285">
        <f>COUNTIF(C21:GT21,"=Not Met")</f>
        <v>0</v>
      </c>
      <c r="GX21" s="284">
        <f t="shared" si="175"/>
        <v>0</v>
      </c>
      <c r="GY21" s="291">
        <f>COUNTIF(C21:GT21,"=N/A")</f>
        <v>0</v>
      </c>
    </row>
    <row r="22" spans="1:207" s="10" customFormat="1">
      <c r="A22" s="123"/>
      <c r="B22" s="218" t="s">
        <v>198</v>
      </c>
      <c r="C22" s="33"/>
      <c r="D22" s="41"/>
      <c r="E22" s="41"/>
      <c r="F22" s="41"/>
      <c r="G22" s="41"/>
      <c r="H22" s="41"/>
      <c r="I22" s="41"/>
      <c r="J22" s="41"/>
      <c r="K22" s="41"/>
      <c r="L22" s="456"/>
      <c r="M22" s="33"/>
      <c r="N22" s="41"/>
      <c r="O22" s="41"/>
      <c r="P22" s="41"/>
      <c r="Q22" s="41"/>
      <c r="R22" s="41"/>
      <c r="S22" s="41"/>
      <c r="T22" s="41"/>
      <c r="U22" s="41"/>
      <c r="V22" s="456"/>
      <c r="W22" s="33"/>
      <c r="X22" s="41"/>
      <c r="Y22" s="41"/>
      <c r="Z22" s="41"/>
      <c r="AA22" s="41"/>
      <c r="AB22" s="41"/>
      <c r="AC22" s="41"/>
      <c r="AD22" s="41"/>
      <c r="AE22" s="41"/>
      <c r="AF22" s="456"/>
      <c r="AG22" s="33"/>
      <c r="AH22" s="41"/>
      <c r="AI22" s="41"/>
      <c r="AJ22" s="41"/>
      <c r="AK22" s="41"/>
      <c r="AL22" s="41"/>
      <c r="AM22" s="41"/>
      <c r="AN22" s="41"/>
      <c r="AO22" s="41"/>
      <c r="AP22" s="456"/>
      <c r="AQ22" s="33"/>
      <c r="AR22" s="41"/>
      <c r="AS22" s="41"/>
      <c r="AT22" s="41"/>
      <c r="AU22" s="41"/>
      <c r="AV22" s="41"/>
      <c r="AW22" s="41"/>
      <c r="AX22" s="41"/>
      <c r="AY22" s="41"/>
      <c r="AZ22" s="456"/>
      <c r="BA22" s="33"/>
      <c r="BB22" s="41"/>
      <c r="BC22" s="41"/>
      <c r="BD22" s="41"/>
      <c r="BE22" s="41"/>
      <c r="BF22" s="41"/>
      <c r="BG22" s="41"/>
      <c r="BH22" s="41"/>
      <c r="BI22" s="41"/>
      <c r="BJ22" s="456"/>
      <c r="BK22" s="33"/>
      <c r="BL22" s="41"/>
      <c r="BM22" s="41"/>
      <c r="BN22" s="41"/>
      <c r="BO22" s="41"/>
      <c r="BP22" s="41"/>
      <c r="BQ22" s="41"/>
      <c r="BR22" s="41"/>
      <c r="BS22" s="41"/>
      <c r="BT22" s="456"/>
      <c r="BU22" s="33"/>
      <c r="BV22" s="41"/>
      <c r="BW22" s="41"/>
      <c r="BX22" s="41"/>
      <c r="BY22" s="41"/>
      <c r="BZ22" s="41"/>
      <c r="CA22" s="41"/>
      <c r="CB22" s="41"/>
      <c r="CC22" s="41"/>
      <c r="CD22" s="456"/>
      <c r="CE22" s="33"/>
      <c r="CF22" s="41"/>
      <c r="CG22" s="41"/>
      <c r="CH22" s="41"/>
      <c r="CI22" s="41"/>
      <c r="CJ22" s="41"/>
      <c r="CK22" s="41"/>
      <c r="CL22" s="41"/>
      <c r="CM22" s="41"/>
      <c r="CN22" s="456"/>
      <c r="CO22" s="33"/>
      <c r="CP22" s="41"/>
      <c r="CQ22" s="41"/>
      <c r="CR22" s="41"/>
      <c r="CS22" s="41"/>
      <c r="CT22" s="41"/>
      <c r="CU22" s="41"/>
      <c r="CV22" s="41"/>
      <c r="CW22" s="41"/>
      <c r="CX22" s="456"/>
      <c r="CY22" s="33"/>
      <c r="CZ22" s="41"/>
      <c r="DA22" s="41"/>
      <c r="DB22" s="41"/>
      <c r="DC22" s="41"/>
      <c r="DD22" s="41"/>
      <c r="DE22" s="41"/>
      <c r="DF22" s="41"/>
      <c r="DG22" s="41"/>
      <c r="DH22" s="456"/>
      <c r="DI22" s="33"/>
      <c r="DJ22" s="41"/>
      <c r="DK22" s="41"/>
      <c r="DL22" s="41"/>
      <c r="DM22" s="41"/>
      <c r="DN22" s="41"/>
      <c r="DO22" s="41"/>
      <c r="DP22" s="41"/>
      <c r="DQ22" s="41"/>
      <c r="DR22" s="456"/>
      <c r="DS22" s="33"/>
      <c r="DT22" s="41"/>
      <c r="DU22" s="41"/>
      <c r="DV22" s="41"/>
      <c r="DW22" s="41"/>
      <c r="DX22" s="41"/>
      <c r="DY22" s="41"/>
      <c r="DZ22" s="41"/>
      <c r="EA22" s="41"/>
      <c r="EB22" s="456"/>
      <c r="EC22" s="33"/>
      <c r="ED22" s="41"/>
      <c r="EE22" s="41"/>
      <c r="EF22" s="41"/>
      <c r="EG22" s="41"/>
      <c r="EH22" s="41"/>
      <c r="EI22" s="41"/>
      <c r="EJ22" s="41"/>
      <c r="EK22" s="41"/>
      <c r="EL22" s="456"/>
      <c r="EM22" s="33"/>
      <c r="EN22" s="41"/>
      <c r="EO22" s="41"/>
      <c r="EP22" s="41"/>
      <c r="EQ22" s="41"/>
      <c r="ER22" s="41"/>
      <c r="ES22" s="41"/>
      <c r="ET22" s="41"/>
      <c r="EU22" s="41"/>
      <c r="EV22" s="456"/>
      <c r="EW22" s="33"/>
      <c r="EX22" s="41"/>
      <c r="EY22" s="41"/>
      <c r="EZ22" s="41"/>
      <c r="FA22" s="41"/>
      <c r="FB22" s="41"/>
      <c r="FC22" s="41"/>
      <c r="FD22" s="41"/>
      <c r="FE22" s="41"/>
      <c r="FF22" s="456"/>
      <c r="FG22" s="33"/>
      <c r="FH22" s="41"/>
      <c r="FI22" s="41"/>
      <c r="FJ22" s="41"/>
      <c r="FK22" s="41"/>
      <c r="FL22" s="41"/>
      <c r="FM22" s="41"/>
      <c r="FN22" s="41"/>
      <c r="FO22" s="41"/>
      <c r="FP22" s="456"/>
      <c r="FQ22" s="33"/>
      <c r="FR22" s="41"/>
      <c r="FS22" s="41"/>
      <c r="FT22" s="41"/>
      <c r="FU22" s="41"/>
      <c r="FV22" s="41"/>
      <c r="FW22" s="41"/>
      <c r="FX22" s="41"/>
      <c r="FY22" s="41"/>
      <c r="FZ22" s="456"/>
      <c r="GA22" s="33"/>
      <c r="GB22" s="41"/>
      <c r="GC22" s="41"/>
      <c r="GD22" s="41"/>
      <c r="GE22" s="41"/>
      <c r="GF22" s="41"/>
      <c r="GG22" s="41"/>
      <c r="GH22" s="41"/>
      <c r="GI22" s="41"/>
      <c r="GJ22" s="456"/>
      <c r="GK22" s="33"/>
      <c r="GL22" s="41"/>
      <c r="GM22" s="41"/>
      <c r="GN22" s="41"/>
      <c r="GO22" s="41"/>
      <c r="GP22" s="41"/>
      <c r="GQ22" s="41"/>
      <c r="GR22" s="41"/>
      <c r="GS22" s="41"/>
      <c r="GT22" s="456"/>
      <c r="GU22" s="395"/>
      <c r="GV22" s="396"/>
      <c r="GW22" s="397"/>
      <c r="GX22" s="396"/>
      <c r="GY22" s="398"/>
    </row>
    <row r="23" spans="1:207" s="10" customFormat="1">
      <c r="A23" s="123"/>
      <c r="B23" s="218" t="s">
        <v>171</v>
      </c>
      <c r="C23" s="33"/>
      <c r="D23" s="41"/>
      <c r="E23" s="41"/>
      <c r="F23" s="41"/>
      <c r="G23" s="41"/>
      <c r="H23" s="41"/>
      <c r="I23" s="41"/>
      <c r="J23" s="41"/>
      <c r="K23" s="41"/>
      <c r="L23" s="456"/>
      <c r="M23" s="33"/>
      <c r="N23" s="41"/>
      <c r="O23" s="41"/>
      <c r="P23" s="41"/>
      <c r="Q23" s="41"/>
      <c r="R23" s="41"/>
      <c r="S23" s="41"/>
      <c r="T23" s="41"/>
      <c r="U23" s="41"/>
      <c r="V23" s="456"/>
      <c r="W23" s="33"/>
      <c r="X23" s="41"/>
      <c r="Y23" s="41"/>
      <c r="Z23" s="41"/>
      <c r="AA23" s="41"/>
      <c r="AB23" s="41"/>
      <c r="AC23" s="41"/>
      <c r="AD23" s="41"/>
      <c r="AE23" s="41"/>
      <c r="AF23" s="456"/>
      <c r="AG23" s="33"/>
      <c r="AH23" s="41"/>
      <c r="AI23" s="41"/>
      <c r="AJ23" s="41"/>
      <c r="AK23" s="41"/>
      <c r="AL23" s="41"/>
      <c r="AM23" s="41"/>
      <c r="AN23" s="41"/>
      <c r="AO23" s="41"/>
      <c r="AP23" s="456"/>
      <c r="AQ23" s="33"/>
      <c r="AR23" s="41"/>
      <c r="AS23" s="41"/>
      <c r="AT23" s="41"/>
      <c r="AU23" s="41"/>
      <c r="AV23" s="41"/>
      <c r="AW23" s="41"/>
      <c r="AX23" s="41"/>
      <c r="AY23" s="41"/>
      <c r="AZ23" s="456"/>
      <c r="BA23" s="33"/>
      <c r="BB23" s="41"/>
      <c r="BC23" s="41"/>
      <c r="BD23" s="41"/>
      <c r="BE23" s="41"/>
      <c r="BF23" s="41"/>
      <c r="BG23" s="41"/>
      <c r="BH23" s="41"/>
      <c r="BI23" s="41"/>
      <c r="BJ23" s="456"/>
      <c r="BK23" s="33"/>
      <c r="BL23" s="41"/>
      <c r="BM23" s="41"/>
      <c r="BN23" s="41"/>
      <c r="BO23" s="41"/>
      <c r="BP23" s="41"/>
      <c r="BQ23" s="41"/>
      <c r="BR23" s="41"/>
      <c r="BS23" s="41"/>
      <c r="BT23" s="456"/>
      <c r="BU23" s="33"/>
      <c r="BV23" s="41"/>
      <c r="BW23" s="41"/>
      <c r="BX23" s="41"/>
      <c r="BY23" s="41"/>
      <c r="BZ23" s="41"/>
      <c r="CA23" s="41"/>
      <c r="CB23" s="41"/>
      <c r="CC23" s="41"/>
      <c r="CD23" s="456"/>
      <c r="CE23" s="33"/>
      <c r="CF23" s="41"/>
      <c r="CG23" s="41"/>
      <c r="CH23" s="41"/>
      <c r="CI23" s="41"/>
      <c r="CJ23" s="41"/>
      <c r="CK23" s="41"/>
      <c r="CL23" s="41"/>
      <c r="CM23" s="41"/>
      <c r="CN23" s="456"/>
      <c r="CO23" s="33"/>
      <c r="CP23" s="41"/>
      <c r="CQ23" s="41"/>
      <c r="CR23" s="41"/>
      <c r="CS23" s="41"/>
      <c r="CT23" s="41"/>
      <c r="CU23" s="41"/>
      <c r="CV23" s="41"/>
      <c r="CW23" s="41"/>
      <c r="CX23" s="456"/>
      <c r="CY23" s="33"/>
      <c r="CZ23" s="41"/>
      <c r="DA23" s="41"/>
      <c r="DB23" s="41"/>
      <c r="DC23" s="41"/>
      <c r="DD23" s="41"/>
      <c r="DE23" s="41"/>
      <c r="DF23" s="41"/>
      <c r="DG23" s="41"/>
      <c r="DH23" s="456"/>
      <c r="DI23" s="33"/>
      <c r="DJ23" s="41"/>
      <c r="DK23" s="41"/>
      <c r="DL23" s="41"/>
      <c r="DM23" s="41"/>
      <c r="DN23" s="41"/>
      <c r="DO23" s="41"/>
      <c r="DP23" s="41"/>
      <c r="DQ23" s="41"/>
      <c r="DR23" s="456"/>
      <c r="DS23" s="33"/>
      <c r="DT23" s="41"/>
      <c r="DU23" s="41"/>
      <c r="DV23" s="41"/>
      <c r="DW23" s="41"/>
      <c r="DX23" s="41"/>
      <c r="DY23" s="41"/>
      <c r="DZ23" s="41"/>
      <c r="EA23" s="41"/>
      <c r="EB23" s="456"/>
      <c r="EC23" s="33"/>
      <c r="ED23" s="41"/>
      <c r="EE23" s="41"/>
      <c r="EF23" s="41"/>
      <c r="EG23" s="41"/>
      <c r="EH23" s="41"/>
      <c r="EI23" s="41"/>
      <c r="EJ23" s="41"/>
      <c r="EK23" s="41"/>
      <c r="EL23" s="456"/>
      <c r="EM23" s="33"/>
      <c r="EN23" s="41"/>
      <c r="EO23" s="41"/>
      <c r="EP23" s="41"/>
      <c r="EQ23" s="41"/>
      <c r="ER23" s="41"/>
      <c r="ES23" s="41"/>
      <c r="ET23" s="41"/>
      <c r="EU23" s="41"/>
      <c r="EV23" s="456"/>
      <c r="EW23" s="33"/>
      <c r="EX23" s="41"/>
      <c r="EY23" s="41"/>
      <c r="EZ23" s="41"/>
      <c r="FA23" s="41"/>
      <c r="FB23" s="41"/>
      <c r="FC23" s="41"/>
      <c r="FD23" s="41"/>
      <c r="FE23" s="41"/>
      <c r="FF23" s="456"/>
      <c r="FG23" s="33"/>
      <c r="FH23" s="41"/>
      <c r="FI23" s="41"/>
      <c r="FJ23" s="41"/>
      <c r="FK23" s="41"/>
      <c r="FL23" s="41"/>
      <c r="FM23" s="41"/>
      <c r="FN23" s="41"/>
      <c r="FO23" s="41"/>
      <c r="FP23" s="456"/>
      <c r="FQ23" s="33"/>
      <c r="FR23" s="41"/>
      <c r="FS23" s="41"/>
      <c r="FT23" s="41"/>
      <c r="FU23" s="41"/>
      <c r="FV23" s="41"/>
      <c r="FW23" s="41"/>
      <c r="FX23" s="41"/>
      <c r="FY23" s="41"/>
      <c r="FZ23" s="456"/>
      <c r="GA23" s="33"/>
      <c r="GB23" s="41"/>
      <c r="GC23" s="41"/>
      <c r="GD23" s="41"/>
      <c r="GE23" s="41"/>
      <c r="GF23" s="41"/>
      <c r="GG23" s="41"/>
      <c r="GH23" s="41"/>
      <c r="GI23" s="41"/>
      <c r="GJ23" s="456"/>
      <c r="GK23" s="33"/>
      <c r="GL23" s="41"/>
      <c r="GM23" s="41"/>
      <c r="GN23" s="41"/>
      <c r="GO23" s="41"/>
      <c r="GP23" s="41"/>
      <c r="GQ23" s="41"/>
      <c r="GR23" s="41"/>
      <c r="GS23" s="41"/>
      <c r="GT23" s="456"/>
      <c r="GU23" s="395"/>
      <c r="GV23" s="396"/>
      <c r="GW23" s="397"/>
      <c r="GX23" s="396"/>
      <c r="GY23" s="398"/>
    </row>
    <row r="24" spans="1:207" s="10" customFormat="1">
      <c r="A24" s="123"/>
      <c r="B24" s="218" t="s">
        <v>172</v>
      </c>
      <c r="C24" s="33"/>
      <c r="D24" s="41"/>
      <c r="E24" s="41"/>
      <c r="F24" s="41"/>
      <c r="G24" s="41"/>
      <c r="H24" s="41"/>
      <c r="I24" s="41"/>
      <c r="J24" s="41"/>
      <c r="K24" s="41"/>
      <c r="L24" s="456"/>
      <c r="M24" s="33"/>
      <c r="N24" s="41"/>
      <c r="O24" s="41"/>
      <c r="P24" s="41"/>
      <c r="Q24" s="41"/>
      <c r="R24" s="41"/>
      <c r="S24" s="41"/>
      <c r="T24" s="41"/>
      <c r="U24" s="41"/>
      <c r="V24" s="456"/>
      <c r="W24" s="33"/>
      <c r="X24" s="41"/>
      <c r="Y24" s="41"/>
      <c r="Z24" s="41"/>
      <c r="AA24" s="41"/>
      <c r="AB24" s="41"/>
      <c r="AC24" s="41"/>
      <c r="AD24" s="41"/>
      <c r="AE24" s="41"/>
      <c r="AF24" s="456"/>
      <c r="AG24" s="33"/>
      <c r="AH24" s="41"/>
      <c r="AI24" s="41"/>
      <c r="AJ24" s="41"/>
      <c r="AK24" s="41"/>
      <c r="AL24" s="41"/>
      <c r="AM24" s="41"/>
      <c r="AN24" s="41"/>
      <c r="AO24" s="41"/>
      <c r="AP24" s="456"/>
      <c r="AQ24" s="33"/>
      <c r="AR24" s="41"/>
      <c r="AS24" s="41"/>
      <c r="AT24" s="41"/>
      <c r="AU24" s="41"/>
      <c r="AV24" s="41"/>
      <c r="AW24" s="41"/>
      <c r="AX24" s="41"/>
      <c r="AY24" s="41"/>
      <c r="AZ24" s="456"/>
      <c r="BA24" s="33"/>
      <c r="BB24" s="41"/>
      <c r="BC24" s="41"/>
      <c r="BD24" s="41"/>
      <c r="BE24" s="41"/>
      <c r="BF24" s="41"/>
      <c r="BG24" s="41"/>
      <c r="BH24" s="41"/>
      <c r="BI24" s="41"/>
      <c r="BJ24" s="456"/>
      <c r="BK24" s="33"/>
      <c r="BL24" s="41"/>
      <c r="BM24" s="41"/>
      <c r="BN24" s="41"/>
      <c r="BO24" s="41"/>
      <c r="BP24" s="41"/>
      <c r="BQ24" s="41"/>
      <c r="BR24" s="41"/>
      <c r="BS24" s="41"/>
      <c r="BT24" s="456"/>
      <c r="BU24" s="33"/>
      <c r="BV24" s="41"/>
      <c r="BW24" s="41"/>
      <c r="BX24" s="41"/>
      <c r="BY24" s="41"/>
      <c r="BZ24" s="41"/>
      <c r="CA24" s="41"/>
      <c r="CB24" s="41"/>
      <c r="CC24" s="41"/>
      <c r="CD24" s="456"/>
      <c r="CE24" s="33"/>
      <c r="CF24" s="41"/>
      <c r="CG24" s="41"/>
      <c r="CH24" s="41"/>
      <c r="CI24" s="41"/>
      <c r="CJ24" s="41"/>
      <c r="CK24" s="41"/>
      <c r="CL24" s="41"/>
      <c r="CM24" s="41"/>
      <c r="CN24" s="456"/>
      <c r="CO24" s="33"/>
      <c r="CP24" s="41"/>
      <c r="CQ24" s="41"/>
      <c r="CR24" s="41"/>
      <c r="CS24" s="41"/>
      <c r="CT24" s="41"/>
      <c r="CU24" s="41"/>
      <c r="CV24" s="41"/>
      <c r="CW24" s="41"/>
      <c r="CX24" s="456"/>
      <c r="CY24" s="33"/>
      <c r="CZ24" s="41"/>
      <c r="DA24" s="41"/>
      <c r="DB24" s="41"/>
      <c r="DC24" s="41"/>
      <c r="DD24" s="41"/>
      <c r="DE24" s="41"/>
      <c r="DF24" s="41"/>
      <c r="DG24" s="41"/>
      <c r="DH24" s="456"/>
      <c r="DI24" s="33"/>
      <c r="DJ24" s="41"/>
      <c r="DK24" s="41"/>
      <c r="DL24" s="41"/>
      <c r="DM24" s="41"/>
      <c r="DN24" s="41"/>
      <c r="DO24" s="41"/>
      <c r="DP24" s="41"/>
      <c r="DQ24" s="41"/>
      <c r="DR24" s="456"/>
      <c r="DS24" s="33"/>
      <c r="DT24" s="41"/>
      <c r="DU24" s="41"/>
      <c r="DV24" s="41"/>
      <c r="DW24" s="41"/>
      <c r="DX24" s="41"/>
      <c r="DY24" s="41"/>
      <c r="DZ24" s="41"/>
      <c r="EA24" s="41"/>
      <c r="EB24" s="456"/>
      <c r="EC24" s="33"/>
      <c r="ED24" s="41"/>
      <c r="EE24" s="41"/>
      <c r="EF24" s="41"/>
      <c r="EG24" s="41"/>
      <c r="EH24" s="41"/>
      <c r="EI24" s="41"/>
      <c r="EJ24" s="41"/>
      <c r="EK24" s="41"/>
      <c r="EL24" s="456"/>
      <c r="EM24" s="33"/>
      <c r="EN24" s="41"/>
      <c r="EO24" s="41"/>
      <c r="EP24" s="41"/>
      <c r="EQ24" s="41"/>
      <c r="ER24" s="41"/>
      <c r="ES24" s="41"/>
      <c r="ET24" s="41"/>
      <c r="EU24" s="41"/>
      <c r="EV24" s="456"/>
      <c r="EW24" s="33"/>
      <c r="EX24" s="41"/>
      <c r="EY24" s="41"/>
      <c r="EZ24" s="41"/>
      <c r="FA24" s="41"/>
      <c r="FB24" s="41"/>
      <c r="FC24" s="41"/>
      <c r="FD24" s="41"/>
      <c r="FE24" s="41"/>
      <c r="FF24" s="456"/>
      <c r="FG24" s="33"/>
      <c r="FH24" s="41"/>
      <c r="FI24" s="41"/>
      <c r="FJ24" s="41"/>
      <c r="FK24" s="41"/>
      <c r="FL24" s="41"/>
      <c r="FM24" s="41"/>
      <c r="FN24" s="41"/>
      <c r="FO24" s="41"/>
      <c r="FP24" s="456"/>
      <c r="FQ24" s="33"/>
      <c r="FR24" s="41"/>
      <c r="FS24" s="41"/>
      <c r="FT24" s="41"/>
      <c r="FU24" s="41"/>
      <c r="FV24" s="41"/>
      <c r="FW24" s="41"/>
      <c r="FX24" s="41"/>
      <c r="FY24" s="41"/>
      <c r="FZ24" s="456"/>
      <c r="GA24" s="33"/>
      <c r="GB24" s="41"/>
      <c r="GC24" s="41"/>
      <c r="GD24" s="41"/>
      <c r="GE24" s="41"/>
      <c r="GF24" s="41"/>
      <c r="GG24" s="41"/>
      <c r="GH24" s="41"/>
      <c r="GI24" s="41"/>
      <c r="GJ24" s="456"/>
      <c r="GK24" s="33"/>
      <c r="GL24" s="41"/>
      <c r="GM24" s="41"/>
      <c r="GN24" s="41"/>
      <c r="GO24" s="41"/>
      <c r="GP24" s="41"/>
      <c r="GQ24" s="41"/>
      <c r="GR24" s="41"/>
      <c r="GS24" s="41"/>
      <c r="GT24" s="456"/>
      <c r="GU24" s="395"/>
      <c r="GV24" s="396"/>
      <c r="GW24" s="397"/>
      <c r="GX24" s="396"/>
      <c r="GY24" s="398"/>
    </row>
    <row r="25" spans="1:207" s="10" customFormat="1">
      <c r="A25" s="123"/>
      <c r="B25" s="218" t="s">
        <v>173</v>
      </c>
      <c r="C25" s="33"/>
      <c r="D25" s="41"/>
      <c r="E25" s="41"/>
      <c r="F25" s="41"/>
      <c r="G25" s="41"/>
      <c r="H25" s="41"/>
      <c r="I25" s="41"/>
      <c r="J25" s="41"/>
      <c r="K25" s="41"/>
      <c r="L25" s="456"/>
      <c r="M25" s="33"/>
      <c r="N25" s="41"/>
      <c r="O25" s="41"/>
      <c r="P25" s="41"/>
      <c r="Q25" s="41"/>
      <c r="R25" s="41"/>
      <c r="S25" s="41"/>
      <c r="T25" s="41"/>
      <c r="U25" s="41"/>
      <c r="V25" s="456"/>
      <c r="W25" s="33"/>
      <c r="X25" s="41"/>
      <c r="Y25" s="41"/>
      <c r="Z25" s="41"/>
      <c r="AA25" s="41"/>
      <c r="AB25" s="41"/>
      <c r="AC25" s="41"/>
      <c r="AD25" s="41"/>
      <c r="AE25" s="41"/>
      <c r="AF25" s="456"/>
      <c r="AG25" s="33"/>
      <c r="AH25" s="41"/>
      <c r="AI25" s="41"/>
      <c r="AJ25" s="41"/>
      <c r="AK25" s="41"/>
      <c r="AL25" s="41"/>
      <c r="AM25" s="41"/>
      <c r="AN25" s="41"/>
      <c r="AO25" s="41"/>
      <c r="AP25" s="456"/>
      <c r="AQ25" s="33"/>
      <c r="AR25" s="41"/>
      <c r="AS25" s="41"/>
      <c r="AT25" s="41"/>
      <c r="AU25" s="41"/>
      <c r="AV25" s="41"/>
      <c r="AW25" s="41"/>
      <c r="AX25" s="41"/>
      <c r="AY25" s="41"/>
      <c r="AZ25" s="456"/>
      <c r="BA25" s="33"/>
      <c r="BB25" s="41"/>
      <c r="BC25" s="41"/>
      <c r="BD25" s="41"/>
      <c r="BE25" s="41"/>
      <c r="BF25" s="41"/>
      <c r="BG25" s="41"/>
      <c r="BH25" s="41"/>
      <c r="BI25" s="41"/>
      <c r="BJ25" s="456"/>
      <c r="BK25" s="33"/>
      <c r="BL25" s="41"/>
      <c r="BM25" s="41"/>
      <c r="BN25" s="41"/>
      <c r="BO25" s="41"/>
      <c r="BP25" s="41"/>
      <c r="BQ25" s="41"/>
      <c r="BR25" s="41"/>
      <c r="BS25" s="41"/>
      <c r="BT25" s="456"/>
      <c r="BU25" s="33"/>
      <c r="BV25" s="41"/>
      <c r="BW25" s="41"/>
      <c r="BX25" s="41"/>
      <c r="BY25" s="41"/>
      <c r="BZ25" s="41"/>
      <c r="CA25" s="41"/>
      <c r="CB25" s="41"/>
      <c r="CC25" s="41"/>
      <c r="CD25" s="456"/>
      <c r="CE25" s="33"/>
      <c r="CF25" s="41"/>
      <c r="CG25" s="41"/>
      <c r="CH25" s="41"/>
      <c r="CI25" s="41"/>
      <c r="CJ25" s="41"/>
      <c r="CK25" s="41"/>
      <c r="CL25" s="41"/>
      <c r="CM25" s="41"/>
      <c r="CN25" s="456"/>
      <c r="CO25" s="33"/>
      <c r="CP25" s="41"/>
      <c r="CQ25" s="41"/>
      <c r="CR25" s="41"/>
      <c r="CS25" s="41"/>
      <c r="CT25" s="41"/>
      <c r="CU25" s="41"/>
      <c r="CV25" s="41"/>
      <c r="CW25" s="41"/>
      <c r="CX25" s="456"/>
      <c r="CY25" s="33"/>
      <c r="CZ25" s="41"/>
      <c r="DA25" s="41"/>
      <c r="DB25" s="41"/>
      <c r="DC25" s="41"/>
      <c r="DD25" s="41"/>
      <c r="DE25" s="41"/>
      <c r="DF25" s="41"/>
      <c r="DG25" s="41"/>
      <c r="DH25" s="456"/>
      <c r="DI25" s="33"/>
      <c r="DJ25" s="41"/>
      <c r="DK25" s="41"/>
      <c r="DL25" s="41"/>
      <c r="DM25" s="41"/>
      <c r="DN25" s="41"/>
      <c r="DO25" s="41"/>
      <c r="DP25" s="41"/>
      <c r="DQ25" s="41"/>
      <c r="DR25" s="456"/>
      <c r="DS25" s="33"/>
      <c r="DT25" s="41"/>
      <c r="DU25" s="41"/>
      <c r="DV25" s="41"/>
      <c r="DW25" s="41"/>
      <c r="DX25" s="41"/>
      <c r="DY25" s="41"/>
      <c r="DZ25" s="41"/>
      <c r="EA25" s="41"/>
      <c r="EB25" s="456"/>
      <c r="EC25" s="33"/>
      <c r="ED25" s="41"/>
      <c r="EE25" s="41"/>
      <c r="EF25" s="41"/>
      <c r="EG25" s="41"/>
      <c r="EH25" s="41"/>
      <c r="EI25" s="41"/>
      <c r="EJ25" s="41"/>
      <c r="EK25" s="41"/>
      <c r="EL25" s="456"/>
      <c r="EM25" s="33"/>
      <c r="EN25" s="41"/>
      <c r="EO25" s="41"/>
      <c r="EP25" s="41"/>
      <c r="EQ25" s="41"/>
      <c r="ER25" s="41"/>
      <c r="ES25" s="41"/>
      <c r="ET25" s="41"/>
      <c r="EU25" s="41"/>
      <c r="EV25" s="456"/>
      <c r="EW25" s="33"/>
      <c r="EX25" s="41"/>
      <c r="EY25" s="41"/>
      <c r="EZ25" s="41"/>
      <c r="FA25" s="41"/>
      <c r="FB25" s="41"/>
      <c r="FC25" s="41"/>
      <c r="FD25" s="41"/>
      <c r="FE25" s="41"/>
      <c r="FF25" s="456"/>
      <c r="FG25" s="33"/>
      <c r="FH25" s="41"/>
      <c r="FI25" s="41"/>
      <c r="FJ25" s="41"/>
      <c r="FK25" s="41"/>
      <c r="FL25" s="41"/>
      <c r="FM25" s="41"/>
      <c r="FN25" s="41"/>
      <c r="FO25" s="41"/>
      <c r="FP25" s="456"/>
      <c r="FQ25" s="33"/>
      <c r="FR25" s="41"/>
      <c r="FS25" s="41"/>
      <c r="FT25" s="41"/>
      <c r="FU25" s="41"/>
      <c r="FV25" s="41"/>
      <c r="FW25" s="41"/>
      <c r="FX25" s="41"/>
      <c r="FY25" s="41"/>
      <c r="FZ25" s="456"/>
      <c r="GA25" s="33"/>
      <c r="GB25" s="41"/>
      <c r="GC25" s="41"/>
      <c r="GD25" s="41"/>
      <c r="GE25" s="41"/>
      <c r="GF25" s="41"/>
      <c r="GG25" s="41"/>
      <c r="GH25" s="41"/>
      <c r="GI25" s="41"/>
      <c r="GJ25" s="456"/>
      <c r="GK25" s="33"/>
      <c r="GL25" s="41"/>
      <c r="GM25" s="41"/>
      <c r="GN25" s="41"/>
      <c r="GO25" s="41"/>
      <c r="GP25" s="41"/>
      <c r="GQ25" s="41"/>
      <c r="GR25" s="41"/>
      <c r="GS25" s="41"/>
      <c r="GT25" s="456"/>
      <c r="GU25" s="395"/>
      <c r="GV25" s="396"/>
      <c r="GW25" s="397"/>
      <c r="GX25" s="396"/>
      <c r="GY25" s="398"/>
    </row>
    <row r="26" spans="1:207" s="10" customFormat="1">
      <c r="A26" s="123"/>
      <c r="B26" s="218" t="s">
        <v>174</v>
      </c>
      <c r="C26" s="33"/>
      <c r="D26" s="41"/>
      <c r="E26" s="41"/>
      <c r="F26" s="41"/>
      <c r="G26" s="41"/>
      <c r="H26" s="41"/>
      <c r="I26" s="41"/>
      <c r="J26" s="41"/>
      <c r="K26" s="41"/>
      <c r="L26" s="456"/>
      <c r="M26" s="33"/>
      <c r="N26" s="41"/>
      <c r="O26" s="41"/>
      <c r="P26" s="41"/>
      <c r="Q26" s="41"/>
      <c r="R26" s="41"/>
      <c r="S26" s="41"/>
      <c r="T26" s="41"/>
      <c r="U26" s="41"/>
      <c r="V26" s="456"/>
      <c r="W26" s="33"/>
      <c r="X26" s="41"/>
      <c r="Y26" s="41"/>
      <c r="Z26" s="41"/>
      <c r="AA26" s="41"/>
      <c r="AB26" s="41"/>
      <c r="AC26" s="41"/>
      <c r="AD26" s="41"/>
      <c r="AE26" s="41"/>
      <c r="AF26" s="456"/>
      <c r="AG26" s="33"/>
      <c r="AH26" s="41"/>
      <c r="AI26" s="41"/>
      <c r="AJ26" s="41"/>
      <c r="AK26" s="41"/>
      <c r="AL26" s="41"/>
      <c r="AM26" s="41"/>
      <c r="AN26" s="41"/>
      <c r="AO26" s="41"/>
      <c r="AP26" s="456"/>
      <c r="AQ26" s="33"/>
      <c r="AR26" s="41"/>
      <c r="AS26" s="41"/>
      <c r="AT26" s="41"/>
      <c r="AU26" s="41"/>
      <c r="AV26" s="41"/>
      <c r="AW26" s="41"/>
      <c r="AX26" s="41"/>
      <c r="AY26" s="41"/>
      <c r="AZ26" s="456"/>
      <c r="BA26" s="33"/>
      <c r="BB26" s="41"/>
      <c r="BC26" s="41"/>
      <c r="BD26" s="41"/>
      <c r="BE26" s="41"/>
      <c r="BF26" s="41"/>
      <c r="BG26" s="41"/>
      <c r="BH26" s="41"/>
      <c r="BI26" s="41"/>
      <c r="BJ26" s="456"/>
      <c r="BK26" s="33"/>
      <c r="BL26" s="41"/>
      <c r="BM26" s="41"/>
      <c r="BN26" s="41"/>
      <c r="BO26" s="41"/>
      <c r="BP26" s="41"/>
      <c r="BQ26" s="41"/>
      <c r="BR26" s="41"/>
      <c r="BS26" s="41"/>
      <c r="BT26" s="456"/>
      <c r="BU26" s="33"/>
      <c r="BV26" s="41"/>
      <c r="BW26" s="41"/>
      <c r="BX26" s="41"/>
      <c r="BY26" s="41"/>
      <c r="BZ26" s="41"/>
      <c r="CA26" s="41"/>
      <c r="CB26" s="41"/>
      <c r="CC26" s="41"/>
      <c r="CD26" s="456"/>
      <c r="CE26" s="33"/>
      <c r="CF26" s="41"/>
      <c r="CG26" s="41"/>
      <c r="CH26" s="41"/>
      <c r="CI26" s="41"/>
      <c r="CJ26" s="41"/>
      <c r="CK26" s="41"/>
      <c r="CL26" s="41"/>
      <c r="CM26" s="41"/>
      <c r="CN26" s="456"/>
      <c r="CO26" s="33"/>
      <c r="CP26" s="41"/>
      <c r="CQ26" s="41"/>
      <c r="CR26" s="41"/>
      <c r="CS26" s="41"/>
      <c r="CT26" s="41"/>
      <c r="CU26" s="41"/>
      <c r="CV26" s="41"/>
      <c r="CW26" s="41"/>
      <c r="CX26" s="456"/>
      <c r="CY26" s="33"/>
      <c r="CZ26" s="41"/>
      <c r="DA26" s="41"/>
      <c r="DB26" s="41"/>
      <c r="DC26" s="41"/>
      <c r="DD26" s="41"/>
      <c r="DE26" s="41"/>
      <c r="DF26" s="41"/>
      <c r="DG26" s="41"/>
      <c r="DH26" s="456"/>
      <c r="DI26" s="33"/>
      <c r="DJ26" s="41"/>
      <c r="DK26" s="41"/>
      <c r="DL26" s="41"/>
      <c r="DM26" s="41"/>
      <c r="DN26" s="41"/>
      <c r="DO26" s="41"/>
      <c r="DP26" s="41"/>
      <c r="DQ26" s="41"/>
      <c r="DR26" s="456"/>
      <c r="DS26" s="33"/>
      <c r="DT26" s="41"/>
      <c r="DU26" s="41"/>
      <c r="DV26" s="41"/>
      <c r="DW26" s="41"/>
      <c r="DX26" s="41"/>
      <c r="DY26" s="41"/>
      <c r="DZ26" s="41"/>
      <c r="EA26" s="41"/>
      <c r="EB26" s="456"/>
      <c r="EC26" s="33"/>
      <c r="ED26" s="41"/>
      <c r="EE26" s="41"/>
      <c r="EF26" s="41"/>
      <c r="EG26" s="41"/>
      <c r="EH26" s="41"/>
      <c r="EI26" s="41"/>
      <c r="EJ26" s="41"/>
      <c r="EK26" s="41"/>
      <c r="EL26" s="456"/>
      <c r="EM26" s="33"/>
      <c r="EN26" s="41"/>
      <c r="EO26" s="41"/>
      <c r="EP26" s="41"/>
      <c r="EQ26" s="41"/>
      <c r="ER26" s="41"/>
      <c r="ES26" s="41"/>
      <c r="ET26" s="41"/>
      <c r="EU26" s="41"/>
      <c r="EV26" s="456"/>
      <c r="EW26" s="33"/>
      <c r="EX26" s="41"/>
      <c r="EY26" s="41"/>
      <c r="EZ26" s="41"/>
      <c r="FA26" s="41"/>
      <c r="FB26" s="41"/>
      <c r="FC26" s="41"/>
      <c r="FD26" s="41"/>
      <c r="FE26" s="41"/>
      <c r="FF26" s="456"/>
      <c r="FG26" s="33"/>
      <c r="FH26" s="41"/>
      <c r="FI26" s="41"/>
      <c r="FJ26" s="41"/>
      <c r="FK26" s="41"/>
      <c r="FL26" s="41"/>
      <c r="FM26" s="41"/>
      <c r="FN26" s="41"/>
      <c r="FO26" s="41"/>
      <c r="FP26" s="456"/>
      <c r="FQ26" s="33"/>
      <c r="FR26" s="41"/>
      <c r="FS26" s="41"/>
      <c r="FT26" s="41"/>
      <c r="FU26" s="41"/>
      <c r="FV26" s="41"/>
      <c r="FW26" s="41"/>
      <c r="FX26" s="41"/>
      <c r="FY26" s="41"/>
      <c r="FZ26" s="456"/>
      <c r="GA26" s="33"/>
      <c r="GB26" s="41"/>
      <c r="GC26" s="41"/>
      <c r="GD26" s="41"/>
      <c r="GE26" s="41"/>
      <c r="GF26" s="41"/>
      <c r="GG26" s="41"/>
      <c r="GH26" s="41"/>
      <c r="GI26" s="41"/>
      <c r="GJ26" s="456"/>
      <c r="GK26" s="33"/>
      <c r="GL26" s="41"/>
      <c r="GM26" s="41"/>
      <c r="GN26" s="41"/>
      <c r="GO26" s="41"/>
      <c r="GP26" s="41"/>
      <c r="GQ26" s="41"/>
      <c r="GR26" s="41"/>
      <c r="GS26" s="41"/>
      <c r="GT26" s="456"/>
      <c r="GU26" s="395"/>
      <c r="GV26" s="396"/>
      <c r="GW26" s="397"/>
      <c r="GX26" s="396"/>
      <c r="GY26" s="398"/>
    </row>
    <row r="27" spans="1:207" s="670" customFormat="1" ht="38.25">
      <c r="A27" s="709" t="s">
        <v>23</v>
      </c>
      <c r="B27" s="706" t="s">
        <v>678</v>
      </c>
      <c r="C27" s="380" t="str">
        <f>IF(COUNTIF(C28:C37, "YES")=10, "MET", IF(COUNTIF(C28:C37, "NO")&gt;=1, "NOT MET",IF(COUNTIF(C28:C37,"=N/A")=10,"N/A","")))</f>
        <v/>
      </c>
      <c r="D27" s="381" t="str">
        <f t="shared" ref="D27:L27" si="368">IF(COUNTIF(D28:D37, "YES")=10, "MET", IF(COUNTIF(D28:D37, "NO")&gt;=1, "NOT MET",IF(COUNTIF(D28:D37,"=N/A")=10,"N/A","")))</f>
        <v/>
      </c>
      <c r="E27" s="381" t="str">
        <f t="shared" si="368"/>
        <v/>
      </c>
      <c r="F27" s="381" t="str">
        <f t="shared" si="368"/>
        <v/>
      </c>
      <c r="G27" s="381" t="str">
        <f t="shared" si="368"/>
        <v/>
      </c>
      <c r="H27" s="381" t="str">
        <f t="shared" si="368"/>
        <v/>
      </c>
      <c r="I27" s="381" t="str">
        <f t="shared" si="368"/>
        <v/>
      </c>
      <c r="J27" s="381" t="str">
        <f t="shared" si="368"/>
        <v/>
      </c>
      <c r="K27" s="381" t="str">
        <f t="shared" si="368"/>
        <v/>
      </c>
      <c r="L27" s="401" t="str">
        <f t="shared" si="368"/>
        <v/>
      </c>
      <c r="M27" s="380" t="str">
        <f>IF(COUNTIF(M28:M37, "YES")=10, "MET", IF(COUNTIF(M28:M37, "NO")&gt;=1, "NOT MET",IF(COUNTIF(M28:M37,"=N/A")=10,"N/A","")))</f>
        <v/>
      </c>
      <c r="N27" s="381" t="str">
        <f t="shared" ref="N27:V27" si="369">IF(COUNTIF(N28:N37, "YES")=10, "MET", IF(COUNTIF(N28:N37, "NO")&gt;=1, "NOT MET",IF(COUNTIF(N28:N37,"=N/A")=10,"N/A","")))</f>
        <v/>
      </c>
      <c r="O27" s="381" t="str">
        <f t="shared" si="369"/>
        <v/>
      </c>
      <c r="P27" s="381" t="str">
        <f t="shared" si="369"/>
        <v/>
      </c>
      <c r="Q27" s="381" t="str">
        <f t="shared" si="369"/>
        <v/>
      </c>
      <c r="R27" s="381" t="str">
        <f t="shared" si="369"/>
        <v/>
      </c>
      <c r="S27" s="381" t="str">
        <f t="shared" si="369"/>
        <v/>
      </c>
      <c r="T27" s="381" t="str">
        <f t="shared" si="369"/>
        <v/>
      </c>
      <c r="U27" s="381" t="str">
        <f t="shared" si="369"/>
        <v/>
      </c>
      <c r="V27" s="401" t="str">
        <f t="shared" si="369"/>
        <v/>
      </c>
      <c r="W27" s="380" t="str">
        <f>IF(COUNTIF(W28:W37, "YES")=10, "MET", IF(COUNTIF(W28:W37, "NO")&gt;=1, "NOT MET",IF(COUNTIF(W28:W37,"=N/A")=10,"N/A","")))</f>
        <v/>
      </c>
      <c r="X27" s="381" t="str">
        <f t="shared" ref="X27:AF27" si="370">IF(COUNTIF(X28:X37, "YES")=10, "MET", IF(COUNTIF(X28:X37, "NO")&gt;=1, "NOT MET",IF(COUNTIF(X28:X37,"=N/A")=10,"N/A","")))</f>
        <v/>
      </c>
      <c r="Y27" s="381" t="str">
        <f t="shared" si="370"/>
        <v/>
      </c>
      <c r="Z27" s="381" t="str">
        <f t="shared" si="370"/>
        <v/>
      </c>
      <c r="AA27" s="381" t="str">
        <f t="shared" si="370"/>
        <v/>
      </c>
      <c r="AB27" s="381" t="str">
        <f t="shared" si="370"/>
        <v/>
      </c>
      <c r="AC27" s="381" t="str">
        <f t="shared" si="370"/>
        <v/>
      </c>
      <c r="AD27" s="381" t="str">
        <f t="shared" si="370"/>
        <v/>
      </c>
      <c r="AE27" s="381" t="str">
        <f t="shared" si="370"/>
        <v/>
      </c>
      <c r="AF27" s="401" t="str">
        <f t="shared" si="370"/>
        <v/>
      </c>
      <c r="AG27" s="380" t="str">
        <f>IF(COUNTIF(AG28:AG37, "YES")=10, "MET", IF(COUNTIF(AG28:AG37, "NO")&gt;=1, "NOT MET",IF(COUNTIF(AG28:AG37,"=N/A")=10,"N/A","")))</f>
        <v/>
      </c>
      <c r="AH27" s="381" t="str">
        <f t="shared" ref="AH27:AP27" si="371">IF(COUNTIF(AH28:AH37, "YES")=10, "MET", IF(COUNTIF(AH28:AH37, "NO")&gt;=1, "NOT MET",IF(COUNTIF(AH28:AH37,"=N/A")=10,"N/A","")))</f>
        <v/>
      </c>
      <c r="AI27" s="381" t="str">
        <f t="shared" si="371"/>
        <v/>
      </c>
      <c r="AJ27" s="381" t="str">
        <f t="shared" si="371"/>
        <v/>
      </c>
      <c r="AK27" s="381" t="str">
        <f t="shared" si="371"/>
        <v/>
      </c>
      <c r="AL27" s="381" t="str">
        <f t="shared" si="371"/>
        <v/>
      </c>
      <c r="AM27" s="381" t="str">
        <f t="shared" si="371"/>
        <v/>
      </c>
      <c r="AN27" s="381" t="str">
        <f t="shared" si="371"/>
        <v/>
      </c>
      <c r="AO27" s="381" t="str">
        <f t="shared" si="371"/>
        <v/>
      </c>
      <c r="AP27" s="401" t="str">
        <f t="shared" si="371"/>
        <v/>
      </c>
      <c r="AQ27" s="380" t="str">
        <f>IF(COUNTIF(AQ28:AQ37, "YES")=10, "MET", IF(COUNTIF(AQ28:AQ37, "NO")&gt;=1, "NOT MET",IF(COUNTIF(AQ28:AQ37,"=N/A")=10,"N/A","")))</f>
        <v/>
      </c>
      <c r="AR27" s="381" t="str">
        <f t="shared" ref="AR27:AZ27" si="372">IF(COUNTIF(AR28:AR37, "YES")=10, "MET", IF(COUNTIF(AR28:AR37, "NO")&gt;=1, "NOT MET",IF(COUNTIF(AR28:AR37,"=N/A")=10,"N/A","")))</f>
        <v/>
      </c>
      <c r="AS27" s="381" t="str">
        <f t="shared" si="372"/>
        <v/>
      </c>
      <c r="AT27" s="381" t="str">
        <f t="shared" si="372"/>
        <v/>
      </c>
      <c r="AU27" s="381" t="str">
        <f t="shared" si="372"/>
        <v/>
      </c>
      <c r="AV27" s="381" t="str">
        <f t="shared" si="372"/>
        <v/>
      </c>
      <c r="AW27" s="381" t="str">
        <f t="shared" si="372"/>
        <v/>
      </c>
      <c r="AX27" s="381" t="str">
        <f t="shared" si="372"/>
        <v/>
      </c>
      <c r="AY27" s="381" t="str">
        <f t="shared" si="372"/>
        <v/>
      </c>
      <c r="AZ27" s="401" t="str">
        <f t="shared" si="372"/>
        <v/>
      </c>
      <c r="BA27" s="380" t="str">
        <f>IF(COUNTIF(BA28:BA37, "YES")=10, "MET", IF(COUNTIF(BA28:BA37, "NO")&gt;=1, "NOT MET",IF(COUNTIF(BA28:BA37,"=N/A")=10,"N/A","")))</f>
        <v/>
      </c>
      <c r="BB27" s="381" t="str">
        <f t="shared" ref="BB27:BJ27" si="373">IF(COUNTIF(BB28:BB37, "YES")=10, "MET", IF(COUNTIF(BB28:BB37, "NO")&gt;=1, "NOT MET",IF(COUNTIF(BB28:BB37,"=N/A")=10,"N/A","")))</f>
        <v/>
      </c>
      <c r="BC27" s="381" t="str">
        <f t="shared" si="373"/>
        <v/>
      </c>
      <c r="BD27" s="381" t="str">
        <f t="shared" si="373"/>
        <v/>
      </c>
      <c r="BE27" s="381" t="str">
        <f t="shared" si="373"/>
        <v/>
      </c>
      <c r="BF27" s="381" t="str">
        <f t="shared" si="373"/>
        <v/>
      </c>
      <c r="BG27" s="381" t="str">
        <f t="shared" si="373"/>
        <v/>
      </c>
      <c r="BH27" s="381" t="str">
        <f t="shared" si="373"/>
        <v/>
      </c>
      <c r="BI27" s="381" t="str">
        <f t="shared" si="373"/>
        <v/>
      </c>
      <c r="BJ27" s="401" t="str">
        <f t="shared" si="373"/>
        <v/>
      </c>
      <c r="BK27" s="380" t="str">
        <f>IF(COUNTIF(BK28:BK37, "YES")=10, "MET", IF(COUNTIF(BK28:BK37, "NO")&gt;=1, "NOT MET",IF(COUNTIF(BK28:BK37,"=N/A")=10,"N/A","")))</f>
        <v/>
      </c>
      <c r="BL27" s="381" t="str">
        <f t="shared" ref="BL27:BT27" si="374">IF(COUNTIF(BL28:BL37, "YES")=10, "MET", IF(COUNTIF(BL28:BL37, "NO")&gt;=1, "NOT MET",IF(COUNTIF(BL28:BL37,"=N/A")=10,"N/A","")))</f>
        <v/>
      </c>
      <c r="BM27" s="381" t="str">
        <f t="shared" si="374"/>
        <v/>
      </c>
      <c r="BN27" s="381" t="str">
        <f t="shared" si="374"/>
        <v/>
      </c>
      <c r="BO27" s="381" t="str">
        <f t="shared" si="374"/>
        <v/>
      </c>
      <c r="BP27" s="381" t="str">
        <f t="shared" si="374"/>
        <v/>
      </c>
      <c r="BQ27" s="381" t="str">
        <f t="shared" si="374"/>
        <v/>
      </c>
      <c r="BR27" s="381" t="str">
        <f t="shared" si="374"/>
        <v/>
      </c>
      <c r="BS27" s="381" t="str">
        <f t="shared" si="374"/>
        <v/>
      </c>
      <c r="BT27" s="401" t="str">
        <f t="shared" si="374"/>
        <v/>
      </c>
      <c r="BU27" s="380" t="str">
        <f>IF(COUNTIF(BU28:BU37, "YES")=10, "MET", IF(COUNTIF(BU28:BU37, "NO")&gt;=1, "NOT MET",IF(COUNTIF(BU28:BU37,"=N/A")=10,"N/A","")))</f>
        <v/>
      </c>
      <c r="BV27" s="381" t="str">
        <f t="shared" ref="BV27:CD27" si="375">IF(COUNTIF(BV28:BV37, "YES")=10, "MET", IF(COUNTIF(BV28:BV37, "NO")&gt;=1, "NOT MET",IF(COUNTIF(BV28:BV37,"=N/A")=10,"N/A","")))</f>
        <v/>
      </c>
      <c r="BW27" s="381" t="str">
        <f t="shared" si="375"/>
        <v/>
      </c>
      <c r="BX27" s="381" t="str">
        <f t="shared" si="375"/>
        <v/>
      </c>
      <c r="BY27" s="381" t="str">
        <f t="shared" si="375"/>
        <v/>
      </c>
      <c r="BZ27" s="381" t="str">
        <f t="shared" si="375"/>
        <v/>
      </c>
      <c r="CA27" s="381" t="str">
        <f t="shared" si="375"/>
        <v/>
      </c>
      <c r="CB27" s="381" t="str">
        <f t="shared" si="375"/>
        <v/>
      </c>
      <c r="CC27" s="381" t="str">
        <f t="shared" si="375"/>
        <v/>
      </c>
      <c r="CD27" s="401" t="str">
        <f t="shared" si="375"/>
        <v/>
      </c>
      <c r="CE27" s="380" t="str">
        <f>IF(COUNTIF(CE28:CE37, "YES")=10, "MET", IF(COUNTIF(CE28:CE37, "NO")&gt;=1, "NOT MET",IF(COUNTIF(CE28:CE37,"=N/A")=10,"N/A","")))</f>
        <v/>
      </c>
      <c r="CF27" s="381" t="str">
        <f t="shared" ref="CF27:CN27" si="376">IF(COUNTIF(CF28:CF37, "YES")=10, "MET", IF(COUNTIF(CF28:CF37, "NO")&gt;=1, "NOT MET",IF(COUNTIF(CF28:CF37,"=N/A")=10,"N/A","")))</f>
        <v/>
      </c>
      <c r="CG27" s="381" t="str">
        <f t="shared" si="376"/>
        <v/>
      </c>
      <c r="CH27" s="381" t="str">
        <f t="shared" si="376"/>
        <v/>
      </c>
      <c r="CI27" s="381" t="str">
        <f t="shared" si="376"/>
        <v/>
      </c>
      <c r="CJ27" s="381" t="str">
        <f t="shared" si="376"/>
        <v/>
      </c>
      <c r="CK27" s="381" t="str">
        <f t="shared" si="376"/>
        <v/>
      </c>
      <c r="CL27" s="381" t="str">
        <f t="shared" si="376"/>
        <v/>
      </c>
      <c r="CM27" s="381" t="str">
        <f t="shared" si="376"/>
        <v/>
      </c>
      <c r="CN27" s="401" t="str">
        <f t="shared" si="376"/>
        <v/>
      </c>
      <c r="CO27" s="380" t="str">
        <f>IF(COUNTIF(CO28:CO37, "YES")=10, "MET", IF(COUNTIF(CO28:CO37, "NO")&gt;=1, "NOT MET",IF(COUNTIF(CO28:CO37,"=N/A")=10,"N/A","")))</f>
        <v/>
      </c>
      <c r="CP27" s="381" t="str">
        <f t="shared" ref="CP27:CX27" si="377">IF(COUNTIF(CP28:CP37, "YES")=10, "MET", IF(COUNTIF(CP28:CP37, "NO")&gt;=1, "NOT MET",IF(COUNTIF(CP28:CP37,"=N/A")=10,"N/A","")))</f>
        <v/>
      </c>
      <c r="CQ27" s="381" t="str">
        <f t="shared" si="377"/>
        <v/>
      </c>
      <c r="CR27" s="381" t="str">
        <f t="shared" si="377"/>
        <v/>
      </c>
      <c r="CS27" s="381" t="str">
        <f t="shared" si="377"/>
        <v/>
      </c>
      <c r="CT27" s="381" t="str">
        <f t="shared" si="377"/>
        <v/>
      </c>
      <c r="CU27" s="381" t="str">
        <f t="shared" si="377"/>
        <v/>
      </c>
      <c r="CV27" s="381" t="str">
        <f t="shared" si="377"/>
        <v/>
      </c>
      <c r="CW27" s="381" t="str">
        <f t="shared" si="377"/>
        <v/>
      </c>
      <c r="CX27" s="401" t="str">
        <f t="shared" si="377"/>
        <v/>
      </c>
      <c r="CY27" s="380" t="str">
        <f>IF(COUNTIF(CY28:CY37, "YES")=10, "MET", IF(COUNTIF(CY28:CY37, "NO")&gt;=1, "NOT MET",IF(COUNTIF(CY28:CY37,"=N/A")=10,"N/A","")))</f>
        <v/>
      </c>
      <c r="CZ27" s="381" t="str">
        <f t="shared" ref="CZ27:DH27" si="378">IF(COUNTIF(CZ28:CZ37, "YES")=10, "MET", IF(COUNTIF(CZ28:CZ37, "NO")&gt;=1, "NOT MET",IF(COUNTIF(CZ28:CZ37,"=N/A")=10,"N/A","")))</f>
        <v/>
      </c>
      <c r="DA27" s="381" t="str">
        <f t="shared" si="378"/>
        <v/>
      </c>
      <c r="DB27" s="381" t="str">
        <f t="shared" si="378"/>
        <v/>
      </c>
      <c r="DC27" s="381" t="str">
        <f t="shared" si="378"/>
        <v/>
      </c>
      <c r="DD27" s="381" t="str">
        <f t="shared" si="378"/>
        <v/>
      </c>
      <c r="DE27" s="381" t="str">
        <f t="shared" si="378"/>
        <v/>
      </c>
      <c r="DF27" s="381" t="str">
        <f t="shared" si="378"/>
        <v/>
      </c>
      <c r="DG27" s="381" t="str">
        <f t="shared" si="378"/>
        <v/>
      </c>
      <c r="DH27" s="401" t="str">
        <f t="shared" si="378"/>
        <v/>
      </c>
      <c r="DI27" s="380" t="str">
        <f>IF(COUNTIF(DI28:DI37, "YES")=10, "MET", IF(COUNTIF(DI28:DI37, "NO")&gt;=1, "NOT MET",IF(COUNTIF(DI28:DI37,"=N/A")=10,"N/A","")))</f>
        <v/>
      </c>
      <c r="DJ27" s="381" t="str">
        <f t="shared" ref="DJ27:DR27" si="379">IF(COUNTIF(DJ28:DJ37, "YES")=10, "MET", IF(COUNTIF(DJ28:DJ37, "NO")&gt;=1, "NOT MET",IF(COUNTIF(DJ28:DJ37,"=N/A")=10,"N/A","")))</f>
        <v/>
      </c>
      <c r="DK27" s="381" t="str">
        <f t="shared" si="379"/>
        <v/>
      </c>
      <c r="DL27" s="381" t="str">
        <f t="shared" si="379"/>
        <v/>
      </c>
      <c r="DM27" s="381" t="str">
        <f t="shared" si="379"/>
        <v/>
      </c>
      <c r="DN27" s="381" t="str">
        <f t="shared" si="379"/>
        <v/>
      </c>
      <c r="DO27" s="381" t="str">
        <f t="shared" si="379"/>
        <v/>
      </c>
      <c r="DP27" s="381" t="str">
        <f t="shared" si="379"/>
        <v/>
      </c>
      <c r="DQ27" s="381" t="str">
        <f t="shared" si="379"/>
        <v/>
      </c>
      <c r="DR27" s="401" t="str">
        <f t="shared" si="379"/>
        <v/>
      </c>
      <c r="DS27" s="380" t="str">
        <f>IF(COUNTIF(DS28:DS37, "YES")=10, "MET", IF(COUNTIF(DS28:DS37, "NO")&gt;=1, "NOT MET",IF(COUNTIF(DS28:DS37,"=N/A")=10,"N/A","")))</f>
        <v/>
      </c>
      <c r="DT27" s="381" t="str">
        <f t="shared" ref="DT27:EB27" si="380">IF(COUNTIF(DT28:DT37, "YES")=10, "MET", IF(COUNTIF(DT28:DT37, "NO")&gt;=1, "NOT MET",IF(COUNTIF(DT28:DT37,"=N/A")=10,"N/A","")))</f>
        <v/>
      </c>
      <c r="DU27" s="381" t="str">
        <f t="shared" si="380"/>
        <v/>
      </c>
      <c r="DV27" s="381" t="str">
        <f t="shared" si="380"/>
        <v/>
      </c>
      <c r="DW27" s="381" t="str">
        <f t="shared" si="380"/>
        <v/>
      </c>
      <c r="DX27" s="381" t="str">
        <f t="shared" si="380"/>
        <v/>
      </c>
      <c r="DY27" s="381" t="str">
        <f t="shared" si="380"/>
        <v/>
      </c>
      <c r="DZ27" s="381" t="str">
        <f t="shared" si="380"/>
        <v/>
      </c>
      <c r="EA27" s="381" t="str">
        <f t="shared" si="380"/>
        <v/>
      </c>
      <c r="EB27" s="401" t="str">
        <f t="shared" si="380"/>
        <v/>
      </c>
      <c r="EC27" s="380" t="str">
        <f>IF(COUNTIF(EC28:EC37, "YES")=10, "MET", IF(COUNTIF(EC28:EC37, "NO")&gt;=1, "NOT MET",IF(COUNTIF(EC28:EC37,"=N/A")=10,"N/A","")))</f>
        <v/>
      </c>
      <c r="ED27" s="381" t="str">
        <f t="shared" ref="ED27:EL27" si="381">IF(COUNTIF(ED28:ED37, "YES")=10, "MET", IF(COUNTIF(ED28:ED37, "NO")&gt;=1, "NOT MET",IF(COUNTIF(ED28:ED37,"=N/A")=10,"N/A","")))</f>
        <v/>
      </c>
      <c r="EE27" s="381" t="str">
        <f t="shared" si="381"/>
        <v/>
      </c>
      <c r="EF27" s="381" t="str">
        <f t="shared" si="381"/>
        <v/>
      </c>
      <c r="EG27" s="381" t="str">
        <f t="shared" si="381"/>
        <v/>
      </c>
      <c r="EH27" s="381" t="str">
        <f t="shared" si="381"/>
        <v/>
      </c>
      <c r="EI27" s="381" t="str">
        <f t="shared" si="381"/>
        <v/>
      </c>
      <c r="EJ27" s="381" t="str">
        <f t="shared" si="381"/>
        <v/>
      </c>
      <c r="EK27" s="381" t="str">
        <f t="shared" si="381"/>
        <v/>
      </c>
      <c r="EL27" s="401" t="str">
        <f t="shared" si="381"/>
        <v/>
      </c>
      <c r="EM27" s="380" t="str">
        <f>IF(COUNTIF(EM28:EM37, "YES")=10, "MET", IF(COUNTIF(EM28:EM37, "NO")&gt;=1, "NOT MET",IF(COUNTIF(EM28:EM37,"=N/A")=10,"N/A","")))</f>
        <v/>
      </c>
      <c r="EN27" s="381" t="str">
        <f t="shared" ref="EN27:EV27" si="382">IF(COUNTIF(EN28:EN37, "YES")=10, "MET", IF(COUNTIF(EN28:EN37, "NO")&gt;=1, "NOT MET",IF(COUNTIF(EN28:EN37,"=N/A")=10,"N/A","")))</f>
        <v/>
      </c>
      <c r="EO27" s="381" t="str">
        <f t="shared" si="382"/>
        <v/>
      </c>
      <c r="EP27" s="381" t="str">
        <f t="shared" si="382"/>
        <v/>
      </c>
      <c r="EQ27" s="381" t="str">
        <f t="shared" si="382"/>
        <v/>
      </c>
      <c r="ER27" s="381" t="str">
        <f t="shared" si="382"/>
        <v/>
      </c>
      <c r="ES27" s="381" t="str">
        <f t="shared" si="382"/>
        <v/>
      </c>
      <c r="ET27" s="381" t="str">
        <f t="shared" si="382"/>
        <v/>
      </c>
      <c r="EU27" s="381" t="str">
        <f t="shared" si="382"/>
        <v/>
      </c>
      <c r="EV27" s="401" t="str">
        <f t="shared" si="382"/>
        <v/>
      </c>
      <c r="EW27" s="380" t="str">
        <f>IF(COUNTIF(EW28:EW37, "YES")=10, "MET", IF(COUNTIF(EW28:EW37, "NO")&gt;=1, "NOT MET",IF(COUNTIF(EW28:EW37,"=N/A")=10,"N/A","")))</f>
        <v/>
      </c>
      <c r="EX27" s="381" t="str">
        <f t="shared" ref="EX27:FF27" si="383">IF(COUNTIF(EX28:EX37, "YES")=10, "MET", IF(COUNTIF(EX28:EX37, "NO")&gt;=1, "NOT MET",IF(COUNTIF(EX28:EX37,"=N/A")=10,"N/A","")))</f>
        <v/>
      </c>
      <c r="EY27" s="381" t="str">
        <f t="shared" si="383"/>
        <v/>
      </c>
      <c r="EZ27" s="381" t="str">
        <f t="shared" si="383"/>
        <v/>
      </c>
      <c r="FA27" s="381" t="str">
        <f t="shared" si="383"/>
        <v/>
      </c>
      <c r="FB27" s="381" t="str">
        <f t="shared" si="383"/>
        <v/>
      </c>
      <c r="FC27" s="381" t="str">
        <f t="shared" si="383"/>
        <v/>
      </c>
      <c r="FD27" s="381" t="str">
        <f t="shared" si="383"/>
        <v/>
      </c>
      <c r="FE27" s="381" t="str">
        <f t="shared" si="383"/>
        <v/>
      </c>
      <c r="FF27" s="401" t="str">
        <f t="shared" si="383"/>
        <v/>
      </c>
      <c r="FG27" s="380" t="str">
        <f>IF(COUNTIF(FG28:FG37, "YES")=10, "MET", IF(COUNTIF(FG28:FG37, "NO")&gt;=1, "NOT MET",IF(COUNTIF(FG28:FG37,"=N/A")=10,"N/A","")))</f>
        <v/>
      </c>
      <c r="FH27" s="381" t="str">
        <f t="shared" ref="FH27:FP27" si="384">IF(COUNTIF(FH28:FH37, "YES")=10, "MET", IF(COUNTIF(FH28:FH37, "NO")&gt;=1, "NOT MET",IF(COUNTIF(FH28:FH37,"=N/A")=10,"N/A","")))</f>
        <v/>
      </c>
      <c r="FI27" s="381" t="str">
        <f t="shared" si="384"/>
        <v/>
      </c>
      <c r="FJ27" s="381" t="str">
        <f t="shared" si="384"/>
        <v/>
      </c>
      <c r="FK27" s="381" t="str">
        <f t="shared" si="384"/>
        <v/>
      </c>
      <c r="FL27" s="381" t="str">
        <f t="shared" si="384"/>
        <v/>
      </c>
      <c r="FM27" s="381" t="str">
        <f t="shared" si="384"/>
        <v/>
      </c>
      <c r="FN27" s="381" t="str">
        <f t="shared" si="384"/>
        <v/>
      </c>
      <c r="FO27" s="381" t="str">
        <f t="shared" si="384"/>
        <v/>
      </c>
      <c r="FP27" s="401" t="str">
        <f t="shared" si="384"/>
        <v/>
      </c>
      <c r="FQ27" s="380" t="str">
        <f>IF(COUNTIF(FQ28:FQ37, "YES")=10, "MET", IF(COUNTIF(FQ28:FQ37, "NO")&gt;=1, "NOT MET",IF(COUNTIF(FQ28:FQ37,"=N/A")=10,"N/A","")))</f>
        <v/>
      </c>
      <c r="FR27" s="381" t="str">
        <f t="shared" ref="FR27:FZ27" si="385">IF(COUNTIF(FR28:FR37, "YES")=10, "MET", IF(COUNTIF(FR28:FR37, "NO")&gt;=1, "NOT MET",IF(COUNTIF(FR28:FR37,"=N/A")=10,"N/A","")))</f>
        <v/>
      </c>
      <c r="FS27" s="381" t="str">
        <f t="shared" si="385"/>
        <v/>
      </c>
      <c r="FT27" s="381" t="str">
        <f t="shared" si="385"/>
        <v/>
      </c>
      <c r="FU27" s="381" t="str">
        <f t="shared" si="385"/>
        <v/>
      </c>
      <c r="FV27" s="381" t="str">
        <f t="shared" si="385"/>
        <v/>
      </c>
      <c r="FW27" s="381" t="str">
        <f t="shared" si="385"/>
        <v/>
      </c>
      <c r="FX27" s="381" t="str">
        <f t="shared" si="385"/>
        <v/>
      </c>
      <c r="FY27" s="381" t="str">
        <f t="shared" si="385"/>
        <v/>
      </c>
      <c r="FZ27" s="401" t="str">
        <f t="shared" si="385"/>
        <v/>
      </c>
      <c r="GA27" s="380" t="str">
        <f>IF(COUNTIF(GA28:GA37, "YES")=10, "MET", IF(COUNTIF(GA28:GA37, "NO")&gt;=1, "NOT MET",IF(COUNTIF(GA28:GA37,"=N/A")=10,"N/A","")))</f>
        <v/>
      </c>
      <c r="GB27" s="381" t="str">
        <f t="shared" ref="GB27:GJ27" si="386">IF(COUNTIF(GB28:GB37, "YES")=10, "MET", IF(COUNTIF(GB28:GB37, "NO")&gt;=1, "NOT MET",IF(COUNTIF(GB28:GB37,"=N/A")=10,"N/A","")))</f>
        <v/>
      </c>
      <c r="GC27" s="381" t="str">
        <f t="shared" si="386"/>
        <v/>
      </c>
      <c r="GD27" s="381" t="str">
        <f t="shared" si="386"/>
        <v/>
      </c>
      <c r="GE27" s="381" t="str">
        <f t="shared" si="386"/>
        <v/>
      </c>
      <c r="GF27" s="381" t="str">
        <f t="shared" si="386"/>
        <v/>
      </c>
      <c r="GG27" s="381" t="str">
        <f t="shared" si="386"/>
        <v/>
      </c>
      <c r="GH27" s="381" t="str">
        <f t="shared" si="386"/>
        <v/>
      </c>
      <c r="GI27" s="381" t="str">
        <f t="shared" si="386"/>
        <v/>
      </c>
      <c r="GJ27" s="401" t="str">
        <f t="shared" si="386"/>
        <v/>
      </c>
      <c r="GK27" s="380" t="str">
        <f>IF(COUNTIF(GK28:GK37, "YES")=10, "MET", IF(COUNTIF(GK28:GK37, "NO")&gt;=1, "NOT MET",IF(COUNTIF(GK28:GK37,"=N/A")=10,"N/A","")))</f>
        <v/>
      </c>
      <c r="GL27" s="381" t="str">
        <f t="shared" ref="GL27:GT27" si="387">IF(COUNTIF(GL28:GL37, "YES")=10, "MET", IF(COUNTIF(GL28:GL37, "NO")&gt;=1, "NOT MET",IF(COUNTIF(GL28:GL37,"=N/A")=10,"N/A","")))</f>
        <v/>
      </c>
      <c r="GM27" s="381" t="str">
        <f t="shared" si="387"/>
        <v/>
      </c>
      <c r="GN27" s="381" t="str">
        <f t="shared" si="387"/>
        <v/>
      </c>
      <c r="GO27" s="381" t="str">
        <f t="shared" si="387"/>
        <v/>
      </c>
      <c r="GP27" s="381" t="str">
        <f t="shared" si="387"/>
        <v/>
      </c>
      <c r="GQ27" s="381" t="str">
        <f t="shared" si="387"/>
        <v/>
      </c>
      <c r="GR27" s="381" t="str">
        <f t="shared" si="387"/>
        <v/>
      </c>
      <c r="GS27" s="381" t="str">
        <f t="shared" si="387"/>
        <v/>
      </c>
      <c r="GT27" s="401" t="str">
        <f t="shared" si="387"/>
        <v/>
      </c>
      <c r="GU27" s="283">
        <f>COUNTIF(C27:GT27,"=Met")</f>
        <v>0</v>
      </c>
      <c r="GV27" s="284">
        <f t="shared" ref="GV27" si="388">IF(SUM(GU27,GW27)=0,0,GU27/SUM(GU27,GW27))</f>
        <v>0</v>
      </c>
      <c r="GW27" s="285">
        <f>COUNTIF(C27:GT27,"=Not Met")</f>
        <v>0</v>
      </c>
      <c r="GX27" s="284">
        <f t="shared" ref="GX27" si="389">IF(SUM(GU27,GW27)=0,0,GW27/SUM(GU27,GW27))</f>
        <v>0</v>
      </c>
      <c r="GY27" s="291">
        <f>COUNTIF(C27:GT27,"=N/A")</f>
        <v>0</v>
      </c>
    </row>
    <row r="28" spans="1:207" s="152" customFormat="1">
      <c r="A28" s="40" t="s">
        <v>367</v>
      </c>
      <c r="B28" s="84" t="s">
        <v>377</v>
      </c>
      <c r="C28" s="33"/>
      <c r="D28" s="41"/>
      <c r="E28" s="41"/>
      <c r="F28" s="41"/>
      <c r="G28" s="41"/>
      <c r="H28" s="41"/>
      <c r="I28" s="41"/>
      <c r="J28" s="41"/>
      <c r="K28" s="41"/>
      <c r="L28" s="456"/>
      <c r="M28" s="33"/>
      <c r="N28" s="41"/>
      <c r="O28" s="41"/>
      <c r="P28" s="41"/>
      <c r="Q28" s="41"/>
      <c r="R28" s="41"/>
      <c r="S28" s="41"/>
      <c r="T28" s="41"/>
      <c r="U28" s="41"/>
      <c r="V28" s="456"/>
      <c r="W28" s="33"/>
      <c r="X28" s="41"/>
      <c r="Y28" s="41"/>
      <c r="Z28" s="41"/>
      <c r="AA28" s="41"/>
      <c r="AB28" s="41"/>
      <c r="AC28" s="41"/>
      <c r="AD28" s="41"/>
      <c r="AE28" s="41"/>
      <c r="AF28" s="456"/>
      <c r="AG28" s="33"/>
      <c r="AH28" s="41"/>
      <c r="AI28" s="41"/>
      <c r="AJ28" s="41"/>
      <c r="AK28" s="41"/>
      <c r="AL28" s="41"/>
      <c r="AM28" s="41"/>
      <c r="AN28" s="41"/>
      <c r="AO28" s="41"/>
      <c r="AP28" s="456"/>
      <c r="AQ28" s="33"/>
      <c r="AR28" s="41"/>
      <c r="AS28" s="41"/>
      <c r="AT28" s="41"/>
      <c r="AU28" s="41"/>
      <c r="AV28" s="41"/>
      <c r="AW28" s="41"/>
      <c r="AX28" s="41"/>
      <c r="AY28" s="41"/>
      <c r="AZ28" s="456"/>
      <c r="BA28" s="33"/>
      <c r="BB28" s="41"/>
      <c r="BC28" s="41"/>
      <c r="BD28" s="41"/>
      <c r="BE28" s="41"/>
      <c r="BF28" s="41"/>
      <c r="BG28" s="41"/>
      <c r="BH28" s="41"/>
      <c r="BI28" s="41"/>
      <c r="BJ28" s="456"/>
      <c r="BK28" s="33"/>
      <c r="BL28" s="41"/>
      <c r="BM28" s="41"/>
      <c r="BN28" s="41"/>
      <c r="BO28" s="41"/>
      <c r="BP28" s="41"/>
      <c r="BQ28" s="41"/>
      <c r="BR28" s="41"/>
      <c r="BS28" s="41"/>
      <c r="BT28" s="456"/>
      <c r="BU28" s="33"/>
      <c r="BV28" s="41"/>
      <c r="BW28" s="41"/>
      <c r="BX28" s="41"/>
      <c r="BY28" s="41"/>
      <c r="BZ28" s="41"/>
      <c r="CA28" s="41"/>
      <c r="CB28" s="41"/>
      <c r="CC28" s="41"/>
      <c r="CD28" s="456"/>
      <c r="CE28" s="33"/>
      <c r="CF28" s="41"/>
      <c r="CG28" s="41"/>
      <c r="CH28" s="41"/>
      <c r="CI28" s="41"/>
      <c r="CJ28" s="41"/>
      <c r="CK28" s="41"/>
      <c r="CL28" s="41"/>
      <c r="CM28" s="41"/>
      <c r="CN28" s="456"/>
      <c r="CO28" s="33"/>
      <c r="CP28" s="41"/>
      <c r="CQ28" s="41"/>
      <c r="CR28" s="41"/>
      <c r="CS28" s="41"/>
      <c r="CT28" s="41"/>
      <c r="CU28" s="41"/>
      <c r="CV28" s="41"/>
      <c r="CW28" s="41"/>
      <c r="CX28" s="456"/>
      <c r="CY28" s="33"/>
      <c r="CZ28" s="41"/>
      <c r="DA28" s="41"/>
      <c r="DB28" s="41"/>
      <c r="DC28" s="41"/>
      <c r="DD28" s="41"/>
      <c r="DE28" s="41"/>
      <c r="DF28" s="41"/>
      <c r="DG28" s="41"/>
      <c r="DH28" s="456"/>
      <c r="DI28" s="33"/>
      <c r="DJ28" s="41"/>
      <c r="DK28" s="41"/>
      <c r="DL28" s="41"/>
      <c r="DM28" s="41"/>
      <c r="DN28" s="41"/>
      <c r="DO28" s="41"/>
      <c r="DP28" s="41"/>
      <c r="DQ28" s="41"/>
      <c r="DR28" s="456"/>
      <c r="DS28" s="33"/>
      <c r="DT28" s="41"/>
      <c r="DU28" s="41"/>
      <c r="DV28" s="41"/>
      <c r="DW28" s="41"/>
      <c r="DX28" s="41"/>
      <c r="DY28" s="41"/>
      <c r="DZ28" s="41"/>
      <c r="EA28" s="41"/>
      <c r="EB28" s="456"/>
      <c r="EC28" s="33"/>
      <c r="ED28" s="41"/>
      <c r="EE28" s="41"/>
      <c r="EF28" s="41"/>
      <c r="EG28" s="41"/>
      <c r="EH28" s="41"/>
      <c r="EI28" s="41"/>
      <c r="EJ28" s="41"/>
      <c r="EK28" s="41"/>
      <c r="EL28" s="456"/>
      <c r="EM28" s="33"/>
      <c r="EN28" s="41"/>
      <c r="EO28" s="41"/>
      <c r="EP28" s="41"/>
      <c r="EQ28" s="41"/>
      <c r="ER28" s="41"/>
      <c r="ES28" s="41"/>
      <c r="ET28" s="41"/>
      <c r="EU28" s="41"/>
      <c r="EV28" s="456"/>
      <c r="EW28" s="33"/>
      <c r="EX28" s="41"/>
      <c r="EY28" s="41"/>
      <c r="EZ28" s="41"/>
      <c r="FA28" s="41"/>
      <c r="FB28" s="41"/>
      <c r="FC28" s="41"/>
      <c r="FD28" s="41"/>
      <c r="FE28" s="41"/>
      <c r="FF28" s="456"/>
      <c r="FG28" s="33"/>
      <c r="FH28" s="41"/>
      <c r="FI28" s="41"/>
      <c r="FJ28" s="41"/>
      <c r="FK28" s="41"/>
      <c r="FL28" s="41"/>
      <c r="FM28" s="41"/>
      <c r="FN28" s="41"/>
      <c r="FO28" s="41"/>
      <c r="FP28" s="456"/>
      <c r="FQ28" s="33"/>
      <c r="FR28" s="41"/>
      <c r="FS28" s="41"/>
      <c r="FT28" s="41"/>
      <c r="FU28" s="41"/>
      <c r="FV28" s="41"/>
      <c r="FW28" s="41"/>
      <c r="FX28" s="41"/>
      <c r="FY28" s="41"/>
      <c r="FZ28" s="456"/>
      <c r="GA28" s="33"/>
      <c r="GB28" s="41"/>
      <c r="GC28" s="41"/>
      <c r="GD28" s="41"/>
      <c r="GE28" s="41"/>
      <c r="GF28" s="41"/>
      <c r="GG28" s="41"/>
      <c r="GH28" s="41"/>
      <c r="GI28" s="41"/>
      <c r="GJ28" s="456"/>
      <c r="GK28" s="33"/>
      <c r="GL28" s="41"/>
      <c r="GM28" s="41"/>
      <c r="GN28" s="41"/>
      <c r="GO28" s="41"/>
      <c r="GP28" s="41"/>
      <c r="GQ28" s="41"/>
      <c r="GR28" s="41"/>
      <c r="GS28" s="41"/>
      <c r="GT28" s="456"/>
      <c r="GU28" s="395"/>
      <c r="GV28" s="396"/>
      <c r="GW28" s="397"/>
      <c r="GX28" s="396"/>
      <c r="GY28" s="398"/>
    </row>
    <row r="29" spans="1:207" s="152" customFormat="1">
      <c r="A29" s="40" t="s">
        <v>368</v>
      </c>
      <c r="B29" s="84" t="s">
        <v>378</v>
      </c>
      <c r="C29" s="33"/>
      <c r="D29" s="41"/>
      <c r="E29" s="41"/>
      <c r="F29" s="41"/>
      <c r="G29" s="41"/>
      <c r="H29" s="41"/>
      <c r="I29" s="41"/>
      <c r="J29" s="41"/>
      <c r="K29" s="41"/>
      <c r="L29" s="456"/>
      <c r="M29" s="33"/>
      <c r="N29" s="41"/>
      <c r="O29" s="41"/>
      <c r="P29" s="41"/>
      <c r="Q29" s="41"/>
      <c r="R29" s="41"/>
      <c r="S29" s="41"/>
      <c r="T29" s="41"/>
      <c r="U29" s="41"/>
      <c r="V29" s="456"/>
      <c r="W29" s="33"/>
      <c r="X29" s="41"/>
      <c r="Y29" s="41"/>
      <c r="Z29" s="41"/>
      <c r="AA29" s="41"/>
      <c r="AB29" s="41"/>
      <c r="AC29" s="41"/>
      <c r="AD29" s="41"/>
      <c r="AE29" s="41"/>
      <c r="AF29" s="456"/>
      <c r="AG29" s="33"/>
      <c r="AH29" s="41"/>
      <c r="AI29" s="41"/>
      <c r="AJ29" s="41"/>
      <c r="AK29" s="41"/>
      <c r="AL29" s="41"/>
      <c r="AM29" s="41"/>
      <c r="AN29" s="41"/>
      <c r="AO29" s="41"/>
      <c r="AP29" s="456"/>
      <c r="AQ29" s="33"/>
      <c r="AR29" s="41"/>
      <c r="AS29" s="41"/>
      <c r="AT29" s="41"/>
      <c r="AU29" s="41"/>
      <c r="AV29" s="41"/>
      <c r="AW29" s="41"/>
      <c r="AX29" s="41"/>
      <c r="AY29" s="41"/>
      <c r="AZ29" s="456"/>
      <c r="BA29" s="33"/>
      <c r="BB29" s="41"/>
      <c r="BC29" s="41"/>
      <c r="BD29" s="41"/>
      <c r="BE29" s="41"/>
      <c r="BF29" s="41"/>
      <c r="BG29" s="41"/>
      <c r="BH29" s="41"/>
      <c r="BI29" s="41"/>
      <c r="BJ29" s="456"/>
      <c r="BK29" s="33"/>
      <c r="BL29" s="41"/>
      <c r="BM29" s="41"/>
      <c r="BN29" s="41"/>
      <c r="BO29" s="41"/>
      <c r="BP29" s="41"/>
      <c r="BQ29" s="41"/>
      <c r="BR29" s="41"/>
      <c r="BS29" s="41"/>
      <c r="BT29" s="456"/>
      <c r="BU29" s="33"/>
      <c r="BV29" s="41"/>
      <c r="BW29" s="41"/>
      <c r="BX29" s="41"/>
      <c r="BY29" s="41"/>
      <c r="BZ29" s="41"/>
      <c r="CA29" s="41"/>
      <c r="CB29" s="41"/>
      <c r="CC29" s="41"/>
      <c r="CD29" s="456"/>
      <c r="CE29" s="33"/>
      <c r="CF29" s="41"/>
      <c r="CG29" s="41"/>
      <c r="CH29" s="41"/>
      <c r="CI29" s="41"/>
      <c r="CJ29" s="41"/>
      <c r="CK29" s="41"/>
      <c r="CL29" s="41"/>
      <c r="CM29" s="41"/>
      <c r="CN29" s="456"/>
      <c r="CO29" s="33"/>
      <c r="CP29" s="41"/>
      <c r="CQ29" s="41"/>
      <c r="CR29" s="41"/>
      <c r="CS29" s="41"/>
      <c r="CT29" s="41"/>
      <c r="CU29" s="41"/>
      <c r="CV29" s="41"/>
      <c r="CW29" s="41"/>
      <c r="CX29" s="456"/>
      <c r="CY29" s="33"/>
      <c r="CZ29" s="41"/>
      <c r="DA29" s="41"/>
      <c r="DB29" s="41"/>
      <c r="DC29" s="41"/>
      <c r="DD29" s="41"/>
      <c r="DE29" s="41"/>
      <c r="DF29" s="41"/>
      <c r="DG29" s="41"/>
      <c r="DH29" s="456"/>
      <c r="DI29" s="33"/>
      <c r="DJ29" s="41"/>
      <c r="DK29" s="41"/>
      <c r="DL29" s="41"/>
      <c r="DM29" s="41"/>
      <c r="DN29" s="41"/>
      <c r="DO29" s="41"/>
      <c r="DP29" s="41"/>
      <c r="DQ29" s="41"/>
      <c r="DR29" s="456"/>
      <c r="DS29" s="33"/>
      <c r="DT29" s="41"/>
      <c r="DU29" s="41"/>
      <c r="DV29" s="41"/>
      <c r="DW29" s="41"/>
      <c r="DX29" s="41"/>
      <c r="DY29" s="41"/>
      <c r="DZ29" s="41"/>
      <c r="EA29" s="41"/>
      <c r="EB29" s="456"/>
      <c r="EC29" s="33"/>
      <c r="ED29" s="41"/>
      <c r="EE29" s="41"/>
      <c r="EF29" s="41"/>
      <c r="EG29" s="41"/>
      <c r="EH29" s="41"/>
      <c r="EI29" s="41"/>
      <c r="EJ29" s="41"/>
      <c r="EK29" s="41"/>
      <c r="EL29" s="456"/>
      <c r="EM29" s="33"/>
      <c r="EN29" s="41"/>
      <c r="EO29" s="41"/>
      <c r="EP29" s="41"/>
      <c r="EQ29" s="41"/>
      <c r="ER29" s="41"/>
      <c r="ES29" s="41"/>
      <c r="ET29" s="41"/>
      <c r="EU29" s="41"/>
      <c r="EV29" s="456"/>
      <c r="EW29" s="33"/>
      <c r="EX29" s="41"/>
      <c r="EY29" s="41"/>
      <c r="EZ29" s="41"/>
      <c r="FA29" s="41"/>
      <c r="FB29" s="41"/>
      <c r="FC29" s="41"/>
      <c r="FD29" s="41"/>
      <c r="FE29" s="41"/>
      <c r="FF29" s="456"/>
      <c r="FG29" s="33"/>
      <c r="FH29" s="41"/>
      <c r="FI29" s="41"/>
      <c r="FJ29" s="41"/>
      <c r="FK29" s="41"/>
      <c r="FL29" s="41"/>
      <c r="FM29" s="41"/>
      <c r="FN29" s="41"/>
      <c r="FO29" s="41"/>
      <c r="FP29" s="456"/>
      <c r="FQ29" s="33"/>
      <c r="FR29" s="41"/>
      <c r="FS29" s="41"/>
      <c r="FT29" s="41"/>
      <c r="FU29" s="41"/>
      <c r="FV29" s="41"/>
      <c r="FW29" s="41"/>
      <c r="FX29" s="41"/>
      <c r="FY29" s="41"/>
      <c r="FZ29" s="456"/>
      <c r="GA29" s="33"/>
      <c r="GB29" s="41"/>
      <c r="GC29" s="41"/>
      <c r="GD29" s="41"/>
      <c r="GE29" s="41"/>
      <c r="GF29" s="41"/>
      <c r="GG29" s="41"/>
      <c r="GH29" s="41"/>
      <c r="GI29" s="41"/>
      <c r="GJ29" s="456"/>
      <c r="GK29" s="33"/>
      <c r="GL29" s="41"/>
      <c r="GM29" s="41"/>
      <c r="GN29" s="41"/>
      <c r="GO29" s="41"/>
      <c r="GP29" s="41"/>
      <c r="GQ29" s="41"/>
      <c r="GR29" s="41"/>
      <c r="GS29" s="41"/>
      <c r="GT29" s="456"/>
      <c r="GU29" s="395"/>
      <c r="GV29" s="396"/>
      <c r="GW29" s="397"/>
      <c r="GX29" s="396"/>
      <c r="GY29" s="398"/>
    </row>
    <row r="30" spans="1:207" s="152" customFormat="1">
      <c r="A30" s="40" t="s">
        <v>369</v>
      </c>
      <c r="B30" s="84" t="s">
        <v>379</v>
      </c>
      <c r="C30" s="33"/>
      <c r="D30" s="41"/>
      <c r="E30" s="41"/>
      <c r="F30" s="41"/>
      <c r="G30" s="41"/>
      <c r="H30" s="41"/>
      <c r="I30" s="41"/>
      <c r="J30" s="41"/>
      <c r="K30" s="41"/>
      <c r="L30" s="456"/>
      <c r="M30" s="33"/>
      <c r="N30" s="41"/>
      <c r="O30" s="41"/>
      <c r="P30" s="41"/>
      <c r="Q30" s="41"/>
      <c r="R30" s="41"/>
      <c r="S30" s="41"/>
      <c r="T30" s="41"/>
      <c r="U30" s="41"/>
      <c r="V30" s="456"/>
      <c r="W30" s="33"/>
      <c r="X30" s="41"/>
      <c r="Y30" s="41"/>
      <c r="Z30" s="41"/>
      <c r="AA30" s="41"/>
      <c r="AB30" s="41"/>
      <c r="AC30" s="41"/>
      <c r="AD30" s="41"/>
      <c r="AE30" s="41"/>
      <c r="AF30" s="456"/>
      <c r="AG30" s="33"/>
      <c r="AH30" s="41"/>
      <c r="AI30" s="41"/>
      <c r="AJ30" s="41"/>
      <c r="AK30" s="41"/>
      <c r="AL30" s="41"/>
      <c r="AM30" s="41"/>
      <c r="AN30" s="41"/>
      <c r="AO30" s="41"/>
      <c r="AP30" s="456"/>
      <c r="AQ30" s="33"/>
      <c r="AR30" s="41"/>
      <c r="AS30" s="41"/>
      <c r="AT30" s="41"/>
      <c r="AU30" s="41"/>
      <c r="AV30" s="41"/>
      <c r="AW30" s="41"/>
      <c r="AX30" s="41"/>
      <c r="AY30" s="41"/>
      <c r="AZ30" s="456"/>
      <c r="BA30" s="33"/>
      <c r="BB30" s="41"/>
      <c r="BC30" s="41"/>
      <c r="BD30" s="41"/>
      <c r="BE30" s="41"/>
      <c r="BF30" s="41"/>
      <c r="BG30" s="41"/>
      <c r="BH30" s="41"/>
      <c r="BI30" s="41"/>
      <c r="BJ30" s="456"/>
      <c r="BK30" s="33"/>
      <c r="BL30" s="41"/>
      <c r="BM30" s="41"/>
      <c r="BN30" s="41"/>
      <c r="BO30" s="41"/>
      <c r="BP30" s="41"/>
      <c r="BQ30" s="41"/>
      <c r="BR30" s="41"/>
      <c r="BS30" s="41"/>
      <c r="BT30" s="456"/>
      <c r="BU30" s="33"/>
      <c r="BV30" s="41"/>
      <c r="BW30" s="41"/>
      <c r="BX30" s="41"/>
      <c r="BY30" s="41"/>
      <c r="BZ30" s="41"/>
      <c r="CA30" s="41"/>
      <c r="CB30" s="41"/>
      <c r="CC30" s="41"/>
      <c r="CD30" s="456"/>
      <c r="CE30" s="33"/>
      <c r="CF30" s="41"/>
      <c r="CG30" s="41"/>
      <c r="CH30" s="41"/>
      <c r="CI30" s="41"/>
      <c r="CJ30" s="41"/>
      <c r="CK30" s="41"/>
      <c r="CL30" s="41"/>
      <c r="CM30" s="41"/>
      <c r="CN30" s="456"/>
      <c r="CO30" s="33"/>
      <c r="CP30" s="41"/>
      <c r="CQ30" s="41"/>
      <c r="CR30" s="41"/>
      <c r="CS30" s="41"/>
      <c r="CT30" s="41"/>
      <c r="CU30" s="41"/>
      <c r="CV30" s="41"/>
      <c r="CW30" s="41"/>
      <c r="CX30" s="456"/>
      <c r="CY30" s="33"/>
      <c r="CZ30" s="41"/>
      <c r="DA30" s="41"/>
      <c r="DB30" s="41"/>
      <c r="DC30" s="41"/>
      <c r="DD30" s="41"/>
      <c r="DE30" s="41"/>
      <c r="DF30" s="41"/>
      <c r="DG30" s="41"/>
      <c r="DH30" s="456"/>
      <c r="DI30" s="33"/>
      <c r="DJ30" s="41"/>
      <c r="DK30" s="41"/>
      <c r="DL30" s="41"/>
      <c r="DM30" s="41"/>
      <c r="DN30" s="41"/>
      <c r="DO30" s="41"/>
      <c r="DP30" s="41"/>
      <c r="DQ30" s="41"/>
      <c r="DR30" s="456"/>
      <c r="DS30" s="33"/>
      <c r="DT30" s="41"/>
      <c r="DU30" s="41"/>
      <c r="DV30" s="41"/>
      <c r="DW30" s="41"/>
      <c r="DX30" s="41"/>
      <c r="DY30" s="41"/>
      <c r="DZ30" s="41"/>
      <c r="EA30" s="41"/>
      <c r="EB30" s="456"/>
      <c r="EC30" s="33"/>
      <c r="ED30" s="41"/>
      <c r="EE30" s="41"/>
      <c r="EF30" s="41"/>
      <c r="EG30" s="41"/>
      <c r="EH30" s="41"/>
      <c r="EI30" s="41"/>
      <c r="EJ30" s="41"/>
      <c r="EK30" s="41"/>
      <c r="EL30" s="456"/>
      <c r="EM30" s="33"/>
      <c r="EN30" s="41"/>
      <c r="EO30" s="41"/>
      <c r="EP30" s="41"/>
      <c r="EQ30" s="41"/>
      <c r="ER30" s="41"/>
      <c r="ES30" s="41"/>
      <c r="ET30" s="41"/>
      <c r="EU30" s="41"/>
      <c r="EV30" s="456"/>
      <c r="EW30" s="33"/>
      <c r="EX30" s="41"/>
      <c r="EY30" s="41"/>
      <c r="EZ30" s="41"/>
      <c r="FA30" s="41"/>
      <c r="FB30" s="41"/>
      <c r="FC30" s="41"/>
      <c r="FD30" s="41"/>
      <c r="FE30" s="41"/>
      <c r="FF30" s="456"/>
      <c r="FG30" s="33"/>
      <c r="FH30" s="41"/>
      <c r="FI30" s="41"/>
      <c r="FJ30" s="41"/>
      <c r="FK30" s="41"/>
      <c r="FL30" s="41"/>
      <c r="FM30" s="41"/>
      <c r="FN30" s="41"/>
      <c r="FO30" s="41"/>
      <c r="FP30" s="456"/>
      <c r="FQ30" s="33"/>
      <c r="FR30" s="41"/>
      <c r="FS30" s="41"/>
      <c r="FT30" s="41"/>
      <c r="FU30" s="41"/>
      <c r="FV30" s="41"/>
      <c r="FW30" s="41"/>
      <c r="FX30" s="41"/>
      <c r="FY30" s="41"/>
      <c r="FZ30" s="456"/>
      <c r="GA30" s="33"/>
      <c r="GB30" s="41"/>
      <c r="GC30" s="41"/>
      <c r="GD30" s="41"/>
      <c r="GE30" s="41"/>
      <c r="GF30" s="41"/>
      <c r="GG30" s="41"/>
      <c r="GH30" s="41"/>
      <c r="GI30" s="41"/>
      <c r="GJ30" s="456"/>
      <c r="GK30" s="33"/>
      <c r="GL30" s="41"/>
      <c r="GM30" s="41"/>
      <c r="GN30" s="41"/>
      <c r="GO30" s="41"/>
      <c r="GP30" s="41"/>
      <c r="GQ30" s="41"/>
      <c r="GR30" s="41"/>
      <c r="GS30" s="41"/>
      <c r="GT30" s="456"/>
      <c r="GU30" s="395"/>
      <c r="GV30" s="396"/>
      <c r="GW30" s="397"/>
      <c r="GX30" s="396"/>
      <c r="GY30" s="398"/>
    </row>
    <row r="31" spans="1:207" s="152" customFormat="1">
      <c r="A31" s="40" t="s">
        <v>370</v>
      </c>
      <c r="B31" s="84" t="s">
        <v>380</v>
      </c>
      <c r="C31" s="33"/>
      <c r="D31" s="41"/>
      <c r="E31" s="41"/>
      <c r="F31" s="41"/>
      <c r="G31" s="41"/>
      <c r="H31" s="41"/>
      <c r="I31" s="41"/>
      <c r="J31" s="41"/>
      <c r="K31" s="41"/>
      <c r="L31" s="456"/>
      <c r="M31" s="33"/>
      <c r="N31" s="41"/>
      <c r="O31" s="41"/>
      <c r="P31" s="41"/>
      <c r="Q31" s="41"/>
      <c r="R31" s="41"/>
      <c r="S31" s="41"/>
      <c r="T31" s="41"/>
      <c r="U31" s="41"/>
      <c r="V31" s="456"/>
      <c r="W31" s="33"/>
      <c r="X31" s="41"/>
      <c r="Y31" s="41"/>
      <c r="Z31" s="41"/>
      <c r="AA31" s="41"/>
      <c r="AB31" s="41"/>
      <c r="AC31" s="41"/>
      <c r="AD31" s="41"/>
      <c r="AE31" s="41"/>
      <c r="AF31" s="456"/>
      <c r="AG31" s="33"/>
      <c r="AH31" s="41"/>
      <c r="AI31" s="41"/>
      <c r="AJ31" s="41"/>
      <c r="AK31" s="41"/>
      <c r="AL31" s="41"/>
      <c r="AM31" s="41"/>
      <c r="AN31" s="41"/>
      <c r="AO31" s="41"/>
      <c r="AP31" s="456"/>
      <c r="AQ31" s="33"/>
      <c r="AR31" s="41"/>
      <c r="AS31" s="41"/>
      <c r="AT31" s="41"/>
      <c r="AU31" s="41"/>
      <c r="AV31" s="41"/>
      <c r="AW31" s="41"/>
      <c r="AX31" s="41"/>
      <c r="AY31" s="41"/>
      <c r="AZ31" s="456"/>
      <c r="BA31" s="33"/>
      <c r="BB31" s="41"/>
      <c r="BC31" s="41"/>
      <c r="BD31" s="41"/>
      <c r="BE31" s="41"/>
      <c r="BF31" s="41"/>
      <c r="BG31" s="41"/>
      <c r="BH31" s="41"/>
      <c r="BI31" s="41"/>
      <c r="BJ31" s="456"/>
      <c r="BK31" s="33"/>
      <c r="BL31" s="41"/>
      <c r="BM31" s="41"/>
      <c r="BN31" s="41"/>
      <c r="BO31" s="41"/>
      <c r="BP31" s="41"/>
      <c r="BQ31" s="41"/>
      <c r="BR31" s="41"/>
      <c r="BS31" s="41"/>
      <c r="BT31" s="456"/>
      <c r="BU31" s="33"/>
      <c r="BV31" s="41"/>
      <c r="BW31" s="41"/>
      <c r="BX31" s="41"/>
      <c r="BY31" s="41"/>
      <c r="BZ31" s="41"/>
      <c r="CA31" s="41"/>
      <c r="CB31" s="41"/>
      <c r="CC31" s="41"/>
      <c r="CD31" s="456"/>
      <c r="CE31" s="33"/>
      <c r="CF31" s="41"/>
      <c r="CG31" s="41"/>
      <c r="CH31" s="41"/>
      <c r="CI31" s="41"/>
      <c r="CJ31" s="41"/>
      <c r="CK31" s="41"/>
      <c r="CL31" s="41"/>
      <c r="CM31" s="41"/>
      <c r="CN31" s="456"/>
      <c r="CO31" s="33"/>
      <c r="CP31" s="41"/>
      <c r="CQ31" s="41"/>
      <c r="CR31" s="41"/>
      <c r="CS31" s="41"/>
      <c r="CT31" s="41"/>
      <c r="CU31" s="41"/>
      <c r="CV31" s="41"/>
      <c r="CW31" s="41"/>
      <c r="CX31" s="456"/>
      <c r="CY31" s="33"/>
      <c r="CZ31" s="41"/>
      <c r="DA31" s="41"/>
      <c r="DB31" s="41"/>
      <c r="DC31" s="41"/>
      <c r="DD31" s="41"/>
      <c r="DE31" s="41"/>
      <c r="DF31" s="41"/>
      <c r="DG31" s="41"/>
      <c r="DH31" s="456"/>
      <c r="DI31" s="33"/>
      <c r="DJ31" s="41"/>
      <c r="DK31" s="41"/>
      <c r="DL31" s="41"/>
      <c r="DM31" s="41"/>
      <c r="DN31" s="41"/>
      <c r="DO31" s="41"/>
      <c r="DP31" s="41"/>
      <c r="DQ31" s="41"/>
      <c r="DR31" s="456"/>
      <c r="DS31" s="33"/>
      <c r="DT31" s="41"/>
      <c r="DU31" s="41"/>
      <c r="DV31" s="41"/>
      <c r="DW31" s="41"/>
      <c r="DX31" s="41"/>
      <c r="DY31" s="41"/>
      <c r="DZ31" s="41"/>
      <c r="EA31" s="41"/>
      <c r="EB31" s="456"/>
      <c r="EC31" s="33"/>
      <c r="ED31" s="41"/>
      <c r="EE31" s="41"/>
      <c r="EF31" s="41"/>
      <c r="EG31" s="41"/>
      <c r="EH31" s="41"/>
      <c r="EI31" s="41"/>
      <c r="EJ31" s="41"/>
      <c r="EK31" s="41"/>
      <c r="EL31" s="456"/>
      <c r="EM31" s="33"/>
      <c r="EN31" s="41"/>
      <c r="EO31" s="41"/>
      <c r="EP31" s="41"/>
      <c r="EQ31" s="41"/>
      <c r="ER31" s="41"/>
      <c r="ES31" s="41"/>
      <c r="ET31" s="41"/>
      <c r="EU31" s="41"/>
      <c r="EV31" s="456"/>
      <c r="EW31" s="33"/>
      <c r="EX31" s="41"/>
      <c r="EY31" s="41"/>
      <c r="EZ31" s="41"/>
      <c r="FA31" s="41"/>
      <c r="FB31" s="41"/>
      <c r="FC31" s="41"/>
      <c r="FD31" s="41"/>
      <c r="FE31" s="41"/>
      <c r="FF31" s="456"/>
      <c r="FG31" s="33"/>
      <c r="FH31" s="41"/>
      <c r="FI31" s="41"/>
      <c r="FJ31" s="41"/>
      <c r="FK31" s="41"/>
      <c r="FL31" s="41"/>
      <c r="FM31" s="41"/>
      <c r="FN31" s="41"/>
      <c r="FO31" s="41"/>
      <c r="FP31" s="456"/>
      <c r="FQ31" s="33"/>
      <c r="FR31" s="41"/>
      <c r="FS31" s="41"/>
      <c r="FT31" s="41"/>
      <c r="FU31" s="41"/>
      <c r="FV31" s="41"/>
      <c r="FW31" s="41"/>
      <c r="FX31" s="41"/>
      <c r="FY31" s="41"/>
      <c r="FZ31" s="456"/>
      <c r="GA31" s="33"/>
      <c r="GB31" s="41"/>
      <c r="GC31" s="41"/>
      <c r="GD31" s="41"/>
      <c r="GE31" s="41"/>
      <c r="GF31" s="41"/>
      <c r="GG31" s="41"/>
      <c r="GH31" s="41"/>
      <c r="GI31" s="41"/>
      <c r="GJ31" s="456"/>
      <c r="GK31" s="33"/>
      <c r="GL31" s="41"/>
      <c r="GM31" s="41"/>
      <c r="GN31" s="41"/>
      <c r="GO31" s="41"/>
      <c r="GP31" s="41"/>
      <c r="GQ31" s="41"/>
      <c r="GR31" s="41"/>
      <c r="GS31" s="41"/>
      <c r="GT31" s="456"/>
      <c r="GU31" s="395"/>
      <c r="GV31" s="396"/>
      <c r="GW31" s="397"/>
      <c r="GX31" s="396"/>
      <c r="GY31" s="398"/>
    </row>
    <row r="32" spans="1:207" s="152" customFormat="1">
      <c r="A32" s="40" t="s">
        <v>371</v>
      </c>
      <c r="B32" s="84" t="s">
        <v>381</v>
      </c>
      <c r="C32" s="33"/>
      <c r="D32" s="41"/>
      <c r="E32" s="41"/>
      <c r="F32" s="41"/>
      <c r="G32" s="41"/>
      <c r="H32" s="41"/>
      <c r="I32" s="41"/>
      <c r="J32" s="41"/>
      <c r="K32" s="41"/>
      <c r="L32" s="456"/>
      <c r="M32" s="33"/>
      <c r="N32" s="41"/>
      <c r="O32" s="41"/>
      <c r="P32" s="41"/>
      <c r="Q32" s="41"/>
      <c r="R32" s="41"/>
      <c r="S32" s="41"/>
      <c r="T32" s="41"/>
      <c r="U32" s="41"/>
      <c r="V32" s="456"/>
      <c r="W32" s="33"/>
      <c r="X32" s="41"/>
      <c r="Y32" s="41"/>
      <c r="Z32" s="41"/>
      <c r="AA32" s="41"/>
      <c r="AB32" s="41"/>
      <c r="AC32" s="41"/>
      <c r="AD32" s="41"/>
      <c r="AE32" s="41"/>
      <c r="AF32" s="456"/>
      <c r="AG32" s="33"/>
      <c r="AH32" s="41"/>
      <c r="AI32" s="41"/>
      <c r="AJ32" s="41"/>
      <c r="AK32" s="41"/>
      <c r="AL32" s="41"/>
      <c r="AM32" s="41"/>
      <c r="AN32" s="41"/>
      <c r="AO32" s="41"/>
      <c r="AP32" s="456"/>
      <c r="AQ32" s="33"/>
      <c r="AR32" s="41"/>
      <c r="AS32" s="41"/>
      <c r="AT32" s="41"/>
      <c r="AU32" s="41"/>
      <c r="AV32" s="41"/>
      <c r="AW32" s="41"/>
      <c r="AX32" s="41"/>
      <c r="AY32" s="41"/>
      <c r="AZ32" s="456"/>
      <c r="BA32" s="33"/>
      <c r="BB32" s="41"/>
      <c r="BC32" s="41"/>
      <c r="BD32" s="41"/>
      <c r="BE32" s="41"/>
      <c r="BF32" s="41"/>
      <c r="BG32" s="41"/>
      <c r="BH32" s="41"/>
      <c r="BI32" s="41"/>
      <c r="BJ32" s="456"/>
      <c r="BK32" s="33"/>
      <c r="BL32" s="41"/>
      <c r="BM32" s="41"/>
      <c r="BN32" s="41"/>
      <c r="BO32" s="41"/>
      <c r="BP32" s="41"/>
      <c r="BQ32" s="41"/>
      <c r="BR32" s="41"/>
      <c r="BS32" s="41"/>
      <c r="BT32" s="456"/>
      <c r="BU32" s="33"/>
      <c r="BV32" s="41"/>
      <c r="BW32" s="41"/>
      <c r="BX32" s="41"/>
      <c r="BY32" s="41"/>
      <c r="BZ32" s="41"/>
      <c r="CA32" s="41"/>
      <c r="CB32" s="41"/>
      <c r="CC32" s="41"/>
      <c r="CD32" s="456"/>
      <c r="CE32" s="33"/>
      <c r="CF32" s="41"/>
      <c r="CG32" s="41"/>
      <c r="CH32" s="41"/>
      <c r="CI32" s="41"/>
      <c r="CJ32" s="41"/>
      <c r="CK32" s="41"/>
      <c r="CL32" s="41"/>
      <c r="CM32" s="41"/>
      <c r="CN32" s="456"/>
      <c r="CO32" s="33"/>
      <c r="CP32" s="41"/>
      <c r="CQ32" s="41"/>
      <c r="CR32" s="41"/>
      <c r="CS32" s="41"/>
      <c r="CT32" s="41"/>
      <c r="CU32" s="41"/>
      <c r="CV32" s="41"/>
      <c r="CW32" s="41"/>
      <c r="CX32" s="456"/>
      <c r="CY32" s="33"/>
      <c r="CZ32" s="41"/>
      <c r="DA32" s="41"/>
      <c r="DB32" s="41"/>
      <c r="DC32" s="41"/>
      <c r="DD32" s="41"/>
      <c r="DE32" s="41"/>
      <c r="DF32" s="41"/>
      <c r="DG32" s="41"/>
      <c r="DH32" s="456"/>
      <c r="DI32" s="33"/>
      <c r="DJ32" s="41"/>
      <c r="DK32" s="41"/>
      <c r="DL32" s="41"/>
      <c r="DM32" s="41"/>
      <c r="DN32" s="41"/>
      <c r="DO32" s="41"/>
      <c r="DP32" s="41"/>
      <c r="DQ32" s="41"/>
      <c r="DR32" s="456"/>
      <c r="DS32" s="33"/>
      <c r="DT32" s="41"/>
      <c r="DU32" s="41"/>
      <c r="DV32" s="41"/>
      <c r="DW32" s="41"/>
      <c r="DX32" s="41"/>
      <c r="DY32" s="41"/>
      <c r="DZ32" s="41"/>
      <c r="EA32" s="41"/>
      <c r="EB32" s="456"/>
      <c r="EC32" s="33"/>
      <c r="ED32" s="41"/>
      <c r="EE32" s="41"/>
      <c r="EF32" s="41"/>
      <c r="EG32" s="41"/>
      <c r="EH32" s="41"/>
      <c r="EI32" s="41"/>
      <c r="EJ32" s="41"/>
      <c r="EK32" s="41"/>
      <c r="EL32" s="456"/>
      <c r="EM32" s="33"/>
      <c r="EN32" s="41"/>
      <c r="EO32" s="41"/>
      <c r="EP32" s="41"/>
      <c r="EQ32" s="41"/>
      <c r="ER32" s="41"/>
      <c r="ES32" s="41"/>
      <c r="ET32" s="41"/>
      <c r="EU32" s="41"/>
      <c r="EV32" s="456"/>
      <c r="EW32" s="33"/>
      <c r="EX32" s="41"/>
      <c r="EY32" s="41"/>
      <c r="EZ32" s="41"/>
      <c r="FA32" s="41"/>
      <c r="FB32" s="41"/>
      <c r="FC32" s="41"/>
      <c r="FD32" s="41"/>
      <c r="FE32" s="41"/>
      <c r="FF32" s="456"/>
      <c r="FG32" s="33"/>
      <c r="FH32" s="41"/>
      <c r="FI32" s="41"/>
      <c r="FJ32" s="41"/>
      <c r="FK32" s="41"/>
      <c r="FL32" s="41"/>
      <c r="FM32" s="41"/>
      <c r="FN32" s="41"/>
      <c r="FO32" s="41"/>
      <c r="FP32" s="456"/>
      <c r="FQ32" s="33"/>
      <c r="FR32" s="41"/>
      <c r="FS32" s="41"/>
      <c r="FT32" s="41"/>
      <c r="FU32" s="41"/>
      <c r="FV32" s="41"/>
      <c r="FW32" s="41"/>
      <c r="FX32" s="41"/>
      <c r="FY32" s="41"/>
      <c r="FZ32" s="456"/>
      <c r="GA32" s="33"/>
      <c r="GB32" s="41"/>
      <c r="GC32" s="41"/>
      <c r="GD32" s="41"/>
      <c r="GE32" s="41"/>
      <c r="GF32" s="41"/>
      <c r="GG32" s="41"/>
      <c r="GH32" s="41"/>
      <c r="GI32" s="41"/>
      <c r="GJ32" s="456"/>
      <c r="GK32" s="33"/>
      <c r="GL32" s="41"/>
      <c r="GM32" s="41"/>
      <c r="GN32" s="41"/>
      <c r="GO32" s="41"/>
      <c r="GP32" s="41"/>
      <c r="GQ32" s="41"/>
      <c r="GR32" s="41"/>
      <c r="GS32" s="41"/>
      <c r="GT32" s="456"/>
      <c r="GU32" s="395"/>
      <c r="GV32" s="396"/>
      <c r="GW32" s="397"/>
      <c r="GX32" s="396"/>
      <c r="GY32" s="398"/>
    </row>
    <row r="33" spans="1:207" s="152" customFormat="1">
      <c r="A33" s="40" t="s">
        <v>372</v>
      </c>
      <c r="B33" s="84" t="s">
        <v>382</v>
      </c>
      <c r="C33" s="33"/>
      <c r="D33" s="41"/>
      <c r="E33" s="41"/>
      <c r="F33" s="41"/>
      <c r="G33" s="41"/>
      <c r="H33" s="41"/>
      <c r="I33" s="41"/>
      <c r="J33" s="41"/>
      <c r="K33" s="41"/>
      <c r="L33" s="456"/>
      <c r="M33" s="33"/>
      <c r="N33" s="41"/>
      <c r="O33" s="41"/>
      <c r="P33" s="41"/>
      <c r="Q33" s="41"/>
      <c r="R33" s="41"/>
      <c r="S33" s="41"/>
      <c r="T33" s="41"/>
      <c r="U33" s="41"/>
      <c r="V33" s="456"/>
      <c r="W33" s="33"/>
      <c r="X33" s="41"/>
      <c r="Y33" s="41"/>
      <c r="Z33" s="41"/>
      <c r="AA33" s="41"/>
      <c r="AB33" s="41"/>
      <c r="AC33" s="41"/>
      <c r="AD33" s="41"/>
      <c r="AE33" s="41"/>
      <c r="AF33" s="456"/>
      <c r="AG33" s="33"/>
      <c r="AH33" s="41"/>
      <c r="AI33" s="41"/>
      <c r="AJ33" s="41"/>
      <c r="AK33" s="41"/>
      <c r="AL33" s="41"/>
      <c r="AM33" s="41"/>
      <c r="AN33" s="41"/>
      <c r="AO33" s="41"/>
      <c r="AP33" s="456"/>
      <c r="AQ33" s="33"/>
      <c r="AR33" s="41"/>
      <c r="AS33" s="41"/>
      <c r="AT33" s="41"/>
      <c r="AU33" s="41"/>
      <c r="AV33" s="41"/>
      <c r="AW33" s="41"/>
      <c r="AX33" s="41"/>
      <c r="AY33" s="41"/>
      <c r="AZ33" s="456"/>
      <c r="BA33" s="33"/>
      <c r="BB33" s="41"/>
      <c r="BC33" s="41"/>
      <c r="BD33" s="41"/>
      <c r="BE33" s="41"/>
      <c r="BF33" s="41"/>
      <c r="BG33" s="41"/>
      <c r="BH33" s="41"/>
      <c r="BI33" s="41"/>
      <c r="BJ33" s="456"/>
      <c r="BK33" s="33"/>
      <c r="BL33" s="41"/>
      <c r="BM33" s="41"/>
      <c r="BN33" s="41"/>
      <c r="BO33" s="41"/>
      <c r="BP33" s="41"/>
      <c r="BQ33" s="41"/>
      <c r="BR33" s="41"/>
      <c r="BS33" s="41"/>
      <c r="BT33" s="456"/>
      <c r="BU33" s="33"/>
      <c r="BV33" s="41"/>
      <c r="BW33" s="41"/>
      <c r="BX33" s="41"/>
      <c r="BY33" s="41"/>
      <c r="BZ33" s="41"/>
      <c r="CA33" s="41"/>
      <c r="CB33" s="41"/>
      <c r="CC33" s="41"/>
      <c r="CD33" s="456"/>
      <c r="CE33" s="33"/>
      <c r="CF33" s="41"/>
      <c r="CG33" s="41"/>
      <c r="CH33" s="41"/>
      <c r="CI33" s="41"/>
      <c r="CJ33" s="41"/>
      <c r="CK33" s="41"/>
      <c r="CL33" s="41"/>
      <c r="CM33" s="41"/>
      <c r="CN33" s="456"/>
      <c r="CO33" s="33"/>
      <c r="CP33" s="41"/>
      <c r="CQ33" s="41"/>
      <c r="CR33" s="41"/>
      <c r="CS33" s="41"/>
      <c r="CT33" s="41"/>
      <c r="CU33" s="41"/>
      <c r="CV33" s="41"/>
      <c r="CW33" s="41"/>
      <c r="CX33" s="456"/>
      <c r="CY33" s="33"/>
      <c r="CZ33" s="41"/>
      <c r="DA33" s="41"/>
      <c r="DB33" s="41"/>
      <c r="DC33" s="41"/>
      <c r="DD33" s="41"/>
      <c r="DE33" s="41"/>
      <c r="DF33" s="41"/>
      <c r="DG33" s="41"/>
      <c r="DH33" s="456"/>
      <c r="DI33" s="33"/>
      <c r="DJ33" s="41"/>
      <c r="DK33" s="41"/>
      <c r="DL33" s="41"/>
      <c r="DM33" s="41"/>
      <c r="DN33" s="41"/>
      <c r="DO33" s="41"/>
      <c r="DP33" s="41"/>
      <c r="DQ33" s="41"/>
      <c r="DR33" s="456"/>
      <c r="DS33" s="33"/>
      <c r="DT33" s="41"/>
      <c r="DU33" s="41"/>
      <c r="DV33" s="41"/>
      <c r="DW33" s="41"/>
      <c r="DX33" s="41"/>
      <c r="DY33" s="41"/>
      <c r="DZ33" s="41"/>
      <c r="EA33" s="41"/>
      <c r="EB33" s="456"/>
      <c r="EC33" s="33"/>
      <c r="ED33" s="41"/>
      <c r="EE33" s="41"/>
      <c r="EF33" s="41"/>
      <c r="EG33" s="41"/>
      <c r="EH33" s="41"/>
      <c r="EI33" s="41"/>
      <c r="EJ33" s="41"/>
      <c r="EK33" s="41"/>
      <c r="EL33" s="456"/>
      <c r="EM33" s="33"/>
      <c r="EN33" s="41"/>
      <c r="EO33" s="41"/>
      <c r="EP33" s="41"/>
      <c r="EQ33" s="41"/>
      <c r="ER33" s="41"/>
      <c r="ES33" s="41"/>
      <c r="ET33" s="41"/>
      <c r="EU33" s="41"/>
      <c r="EV33" s="456"/>
      <c r="EW33" s="33"/>
      <c r="EX33" s="41"/>
      <c r="EY33" s="41"/>
      <c r="EZ33" s="41"/>
      <c r="FA33" s="41"/>
      <c r="FB33" s="41"/>
      <c r="FC33" s="41"/>
      <c r="FD33" s="41"/>
      <c r="FE33" s="41"/>
      <c r="FF33" s="456"/>
      <c r="FG33" s="33"/>
      <c r="FH33" s="41"/>
      <c r="FI33" s="41"/>
      <c r="FJ33" s="41"/>
      <c r="FK33" s="41"/>
      <c r="FL33" s="41"/>
      <c r="FM33" s="41"/>
      <c r="FN33" s="41"/>
      <c r="FO33" s="41"/>
      <c r="FP33" s="456"/>
      <c r="FQ33" s="33"/>
      <c r="FR33" s="41"/>
      <c r="FS33" s="41"/>
      <c r="FT33" s="41"/>
      <c r="FU33" s="41"/>
      <c r="FV33" s="41"/>
      <c r="FW33" s="41"/>
      <c r="FX33" s="41"/>
      <c r="FY33" s="41"/>
      <c r="FZ33" s="456"/>
      <c r="GA33" s="33"/>
      <c r="GB33" s="41"/>
      <c r="GC33" s="41"/>
      <c r="GD33" s="41"/>
      <c r="GE33" s="41"/>
      <c r="GF33" s="41"/>
      <c r="GG33" s="41"/>
      <c r="GH33" s="41"/>
      <c r="GI33" s="41"/>
      <c r="GJ33" s="456"/>
      <c r="GK33" s="33"/>
      <c r="GL33" s="41"/>
      <c r="GM33" s="41"/>
      <c r="GN33" s="41"/>
      <c r="GO33" s="41"/>
      <c r="GP33" s="41"/>
      <c r="GQ33" s="41"/>
      <c r="GR33" s="41"/>
      <c r="GS33" s="41"/>
      <c r="GT33" s="456"/>
      <c r="GU33" s="395"/>
      <c r="GV33" s="396"/>
      <c r="GW33" s="397"/>
      <c r="GX33" s="396"/>
      <c r="GY33" s="398"/>
    </row>
    <row r="34" spans="1:207" s="152" customFormat="1" ht="25.5">
      <c r="A34" s="40" t="s">
        <v>373</v>
      </c>
      <c r="B34" s="84" t="s">
        <v>383</v>
      </c>
      <c r="C34" s="33"/>
      <c r="D34" s="44"/>
      <c r="E34" s="44"/>
      <c r="F34" s="44"/>
      <c r="G34" s="44"/>
      <c r="H34" s="44"/>
      <c r="I34" s="44"/>
      <c r="J34" s="44"/>
      <c r="K34" s="44"/>
      <c r="L34" s="153"/>
      <c r="M34" s="33"/>
      <c r="N34" s="44"/>
      <c r="O34" s="44"/>
      <c r="P34" s="44"/>
      <c r="Q34" s="44"/>
      <c r="R34" s="44"/>
      <c r="S34" s="44"/>
      <c r="T34" s="44"/>
      <c r="U34" s="44"/>
      <c r="V34" s="153"/>
      <c r="W34" s="33"/>
      <c r="X34" s="44"/>
      <c r="Y34" s="44"/>
      <c r="Z34" s="44"/>
      <c r="AA34" s="44"/>
      <c r="AB34" s="44"/>
      <c r="AC34" s="44"/>
      <c r="AD34" s="44"/>
      <c r="AE34" s="44"/>
      <c r="AF34" s="153"/>
      <c r="AG34" s="33"/>
      <c r="AH34" s="44"/>
      <c r="AI34" s="44"/>
      <c r="AJ34" s="44"/>
      <c r="AK34" s="44"/>
      <c r="AL34" s="44"/>
      <c r="AM34" s="44"/>
      <c r="AN34" s="44"/>
      <c r="AO34" s="44"/>
      <c r="AP34" s="153"/>
      <c r="AQ34" s="33"/>
      <c r="AR34" s="44"/>
      <c r="AS34" s="44"/>
      <c r="AT34" s="44"/>
      <c r="AU34" s="44"/>
      <c r="AV34" s="44"/>
      <c r="AW34" s="44"/>
      <c r="AX34" s="44"/>
      <c r="AY34" s="44"/>
      <c r="AZ34" s="153"/>
      <c r="BA34" s="33"/>
      <c r="BB34" s="44"/>
      <c r="BC34" s="44"/>
      <c r="BD34" s="44"/>
      <c r="BE34" s="44"/>
      <c r="BF34" s="44"/>
      <c r="BG34" s="44"/>
      <c r="BH34" s="44"/>
      <c r="BI34" s="44"/>
      <c r="BJ34" s="153"/>
      <c r="BK34" s="33"/>
      <c r="BL34" s="44"/>
      <c r="BM34" s="44"/>
      <c r="BN34" s="44"/>
      <c r="BO34" s="44"/>
      <c r="BP34" s="44"/>
      <c r="BQ34" s="44"/>
      <c r="BR34" s="44"/>
      <c r="BS34" s="44"/>
      <c r="BT34" s="153"/>
      <c r="BU34" s="33"/>
      <c r="BV34" s="44"/>
      <c r="BW34" s="44"/>
      <c r="BX34" s="44"/>
      <c r="BY34" s="44"/>
      <c r="BZ34" s="44"/>
      <c r="CA34" s="44"/>
      <c r="CB34" s="44"/>
      <c r="CC34" s="44"/>
      <c r="CD34" s="153"/>
      <c r="CE34" s="33"/>
      <c r="CF34" s="44"/>
      <c r="CG34" s="44"/>
      <c r="CH34" s="44"/>
      <c r="CI34" s="44"/>
      <c r="CJ34" s="44"/>
      <c r="CK34" s="44"/>
      <c r="CL34" s="44"/>
      <c r="CM34" s="44"/>
      <c r="CN34" s="153"/>
      <c r="CO34" s="33"/>
      <c r="CP34" s="44"/>
      <c r="CQ34" s="44"/>
      <c r="CR34" s="44"/>
      <c r="CS34" s="44"/>
      <c r="CT34" s="44"/>
      <c r="CU34" s="44"/>
      <c r="CV34" s="44"/>
      <c r="CW34" s="44"/>
      <c r="CX34" s="153"/>
      <c r="CY34" s="33"/>
      <c r="CZ34" s="44"/>
      <c r="DA34" s="44"/>
      <c r="DB34" s="44"/>
      <c r="DC34" s="44"/>
      <c r="DD34" s="44"/>
      <c r="DE34" s="44"/>
      <c r="DF34" s="44"/>
      <c r="DG34" s="44"/>
      <c r="DH34" s="153"/>
      <c r="DI34" s="33"/>
      <c r="DJ34" s="44"/>
      <c r="DK34" s="44"/>
      <c r="DL34" s="44"/>
      <c r="DM34" s="44"/>
      <c r="DN34" s="44"/>
      <c r="DO34" s="44"/>
      <c r="DP34" s="44"/>
      <c r="DQ34" s="44"/>
      <c r="DR34" s="153"/>
      <c r="DS34" s="33"/>
      <c r="DT34" s="44"/>
      <c r="DU34" s="44"/>
      <c r="DV34" s="44"/>
      <c r="DW34" s="44"/>
      <c r="DX34" s="44"/>
      <c r="DY34" s="44"/>
      <c r="DZ34" s="44"/>
      <c r="EA34" s="44"/>
      <c r="EB34" s="153"/>
      <c r="EC34" s="33"/>
      <c r="ED34" s="44"/>
      <c r="EE34" s="44"/>
      <c r="EF34" s="44"/>
      <c r="EG34" s="44"/>
      <c r="EH34" s="44"/>
      <c r="EI34" s="44"/>
      <c r="EJ34" s="44"/>
      <c r="EK34" s="44"/>
      <c r="EL34" s="153"/>
      <c r="EM34" s="33"/>
      <c r="EN34" s="44"/>
      <c r="EO34" s="44"/>
      <c r="EP34" s="44"/>
      <c r="EQ34" s="44"/>
      <c r="ER34" s="44"/>
      <c r="ES34" s="44"/>
      <c r="ET34" s="44"/>
      <c r="EU34" s="44"/>
      <c r="EV34" s="153"/>
      <c r="EW34" s="33"/>
      <c r="EX34" s="44"/>
      <c r="EY34" s="44"/>
      <c r="EZ34" s="44"/>
      <c r="FA34" s="44"/>
      <c r="FB34" s="44"/>
      <c r="FC34" s="44"/>
      <c r="FD34" s="44"/>
      <c r="FE34" s="44"/>
      <c r="FF34" s="153"/>
      <c r="FG34" s="33"/>
      <c r="FH34" s="44"/>
      <c r="FI34" s="44"/>
      <c r="FJ34" s="44"/>
      <c r="FK34" s="44"/>
      <c r="FL34" s="44"/>
      <c r="FM34" s="44"/>
      <c r="FN34" s="44"/>
      <c r="FO34" s="44"/>
      <c r="FP34" s="153"/>
      <c r="FQ34" s="33"/>
      <c r="FR34" s="44"/>
      <c r="FS34" s="44"/>
      <c r="FT34" s="44"/>
      <c r="FU34" s="44"/>
      <c r="FV34" s="44"/>
      <c r="FW34" s="44"/>
      <c r="FX34" s="44"/>
      <c r="FY34" s="44"/>
      <c r="FZ34" s="153"/>
      <c r="GA34" s="33"/>
      <c r="GB34" s="44"/>
      <c r="GC34" s="44"/>
      <c r="GD34" s="44"/>
      <c r="GE34" s="44"/>
      <c r="GF34" s="44"/>
      <c r="GG34" s="44"/>
      <c r="GH34" s="44"/>
      <c r="GI34" s="44"/>
      <c r="GJ34" s="153"/>
      <c r="GK34" s="33"/>
      <c r="GL34" s="44"/>
      <c r="GM34" s="44"/>
      <c r="GN34" s="44"/>
      <c r="GO34" s="44"/>
      <c r="GP34" s="44"/>
      <c r="GQ34" s="44"/>
      <c r="GR34" s="44"/>
      <c r="GS34" s="44"/>
      <c r="GT34" s="153"/>
      <c r="GU34" s="395"/>
      <c r="GV34" s="396"/>
      <c r="GW34" s="397"/>
      <c r="GX34" s="396"/>
      <c r="GY34" s="398"/>
    </row>
    <row r="35" spans="1:207" s="152" customFormat="1">
      <c r="A35" s="40" t="s">
        <v>374</v>
      </c>
      <c r="B35" s="84" t="s">
        <v>646</v>
      </c>
      <c r="C35" s="33"/>
      <c r="D35" s="41"/>
      <c r="E35" s="41"/>
      <c r="F35" s="41"/>
      <c r="G35" s="41"/>
      <c r="H35" s="41"/>
      <c r="I35" s="41"/>
      <c r="J35" s="41"/>
      <c r="K35" s="41"/>
      <c r="L35" s="456"/>
      <c r="M35" s="33"/>
      <c r="N35" s="41"/>
      <c r="O35" s="41"/>
      <c r="P35" s="41"/>
      <c r="Q35" s="41"/>
      <c r="R35" s="41"/>
      <c r="S35" s="41"/>
      <c r="T35" s="41"/>
      <c r="U35" s="41"/>
      <c r="V35" s="456"/>
      <c r="W35" s="33"/>
      <c r="X35" s="41"/>
      <c r="Y35" s="41"/>
      <c r="Z35" s="41"/>
      <c r="AA35" s="41"/>
      <c r="AB35" s="41"/>
      <c r="AC35" s="41"/>
      <c r="AD35" s="41"/>
      <c r="AE35" s="41"/>
      <c r="AF35" s="456"/>
      <c r="AG35" s="33"/>
      <c r="AH35" s="41"/>
      <c r="AI35" s="41"/>
      <c r="AJ35" s="41"/>
      <c r="AK35" s="41"/>
      <c r="AL35" s="41"/>
      <c r="AM35" s="41"/>
      <c r="AN35" s="41"/>
      <c r="AO35" s="41"/>
      <c r="AP35" s="456"/>
      <c r="AQ35" s="33"/>
      <c r="AR35" s="41"/>
      <c r="AS35" s="41"/>
      <c r="AT35" s="41"/>
      <c r="AU35" s="41"/>
      <c r="AV35" s="41"/>
      <c r="AW35" s="41"/>
      <c r="AX35" s="41"/>
      <c r="AY35" s="41"/>
      <c r="AZ35" s="456"/>
      <c r="BA35" s="33"/>
      <c r="BB35" s="41"/>
      <c r="BC35" s="41"/>
      <c r="BD35" s="41"/>
      <c r="BE35" s="41"/>
      <c r="BF35" s="41"/>
      <c r="BG35" s="41"/>
      <c r="BH35" s="41"/>
      <c r="BI35" s="41"/>
      <c r="BJ35" s="456"/>
      <c r="BK35" s="33"/>
      <c r="BL35" s="41"/>
      <c r="BM35" s="41"/>
      <c r="BN35" s="41"/>
      <c r="BO35" s="41"/>
      <c r="BP35" s="41"/>
      <c r="BQ35" s="41"/>
      <c r="BR35" s="41"/>
      <c r="BS35" s="41"/>
      <c r="BT35" s="456"/>
      <c r="BU35" s="33"/>
      <c r="BV35" s="41"/>
      <c r="BW35" s="41"/>
      <c r="BX35" s="41"/>
      <c r="BY35" s="41"/>
      <c r="BZ35" s="41"/>
      <c r="CA35" s="41"/>
      <c r="CB35" s="41"/>
      <c r="CC35" s="41"/>
      <c r="CD35" s="456"/>
      <c r="CE35" s="33"/>
      <c r="CF35" s="41"/>
      <c r="CG35" s="41"/>
      <c r="CH35" s="41"/>
      <c r="CI35" s="41"/>
      <c r="CJ35" s="41"/>
      <c r="CK35" s="41"/>
      <c r="CL35" s="41"/>
      <c r="CM35" s="41"/>
      <c r="CN35" s="456"/>
      <c r="CO35" s="33"/>
      <c r="CP35" s="41"/>
      <c r="CQ35" s="41"/>
      <c r="CR35" s="41"/>
      <c r="CS35" s="41"/>
      <c r="CT35" s="41"/>
      <c r="CU35" s="41"/>
      <c r="CV35" s="41"/>
      <c r="CW35" s="41"/>
      <c r="CX35" s="456"/>
      <c r="CY35" s="33"/>
      <c r="CZ35" s="41"/>
      <c r="DA35" s="41"/>
      <c r="DB35" s="41"/>
      <c r="DC35" s="41"/>
      <c r="DD35" s="41"/>
      <c r="DE35" s="41"/>
      <c r="DF35" s="41"/>
      <c r="DG35" s="41"/>
      <c r="DH35" s="456"/>
      <c r="DI35" s="33"/>
      <c r="DJ35" s="41"/>
      <c r="DK35" s="41"/>
      <c r="DL35" s="41"/>
      <c r="DM35" s="41"/>
      <c r="DN35" s="41"/>
      <c r="DO35" s="41"/>
      <c r="DP35" s="41"/>
      <c r="DQ35" s="41"/>
      <c r="DR35" s="456"/>
      <c r="DS35" s="33"/>
      <c r="DT35" s="41"/>
      <c r="DU35" s="41"/>
      <c r="DV35" s="41"/>
      <c r="DW35" s="41"/>
      <c r="DX35" s="41"/>
      <c r="DY35" s="41"/>
      <c r="DZ35" s="41"/>
      <c r="EA35" s="41"/>
      <c r="EB35" s="456"/>
      <c r="EC35" s="33"/>
      <c r="ED35" s="41"/>
      <c r="EE35" s="41"/>
      <c r="EF35" s="41"/>
      <c r="EG35" s="41"/>
      <c r="EH35" s="41"/>
      <c r="EI35" s="41"/>
      <c r="EJ35" s="41"/>
      <c r="EK35" s="41"/>
      <c r="EL35" s="456"/>
      <c r="EM35" s="33"/>
      <c r="EN35" s="41"/>
      <c r="EO35" s="41"/>
      <c r="EP35" s="41"/>
      <c r="EQ35" s="41"/>
      <c r="ER35" s="41"/>
      <c r="ES35" s="41"/>
      <c r="ET35" s="41"/>
      <c r="EU35" s="41"/>
      <c r="EV35" s="456"/>
      <c r="EW35" s="33"/>
      <c r="EX35" s="41"/>
      <c r="EY35" s="41"/>
      <c r="EZ35" s="41"/>
      <c r="FA35" s="41"/>
      <c r="FB35" s="41"/>
      <c r="FC35" s="41"/>
      <c r="FD35" s="41"/>
      <c r="FE35" s="41"/>
      <c r="FF35" s="456"/>
      <c r="FG35" s="33"/>
      <c r="FH35" s="41"/>
      <c r="FI35" s="41"/>
      <c r="FJ35" s="41"/>
      <c r="FK35" s="41"/>
      <c r="FL35" s="41"/>
      <c r="FM35" s="41"/>
      <c r="FN35" s="41"/>
      <c r="FO35" s="41"/>
      <c r="FP35" s="456"/>
      <c r="FQ35" s="33"/>
      <c r="FR35" s="41"/>
      <c r="FS35" s="41"/>
      <c r="FT35" s="41"/>
      <c r="FU35" s="41"/>
      <c r="FV35" s="41"/>
      <c r="FW35" s="41"/>
      <c r="FX35" s="41"/>
      <c r="FY35" s="41"/>
      <c r="FZ35" s="456"/>
      <c r="GA35" s="33"/>
      <c r="GB35" s="41"/>
      <c r="GC35" s="41"/>
      <c r="GD35" s="41"/>
      <c r="GE35" s="41"/>
      <c r="GF35" s="41"/>
      <c r="GG35" s="41"/>
      <c r="GH35" s="41"/>
      <c r="GI35" s="41"/>
      <c r="GJ35" s="456"/>
      <c r="GK35" s="33"/>
      <c r="GL35" s="41"/>
      <c r="GM35" s="41"/>
      <c r="GN35" s="41"/>
      <c r="GO35" s="41"/>
      <c r="GP35" s="41"/>
      <c r="GQ35" s="41"/>
      <c r="GR35" s="41"/>
      <c r="GS35" s="41"/>
      <c r="GT35" s="456"/>
      <c r="GU35" s="395"/>
      <c r="GV35" s="396"/>
      <c r="GW35" s="397"/>
      <c r="GX35" s="396"/>
      <c r="GY35" s="398"/>
    </row>
    <row r="36" spans="1:207" s="152" customFormat="1">
      <c r="A36" s="40" t="s">
        <v>375</v>
      </c>
      <c r="B36" s="84" t="s">
        <v>366</v>
      </c>
      <c r="C36" s="33"/>
      <c r="D36" s="41"/>
      <c r="E36" s="41"/>
      <c r="F36" s="41"/>
      <c r="G36" s="41"/>
      <c r="H36" s="41"/>
      <c r="I36" s="41"/>
      <c r="J36" s="41"/>
      <c r="K36" s="41"/>
      <c r="L36" s="456"/>
      <c r="M36" s="33"/>
      <c r="N36" s="41"/>
      <c r="O36" s="41"/>
      <c r="P36" s="41"/>
      <c r="Q36" s="41"/>
      <c r="R36" s="41"/>
      <c r="S36" s="41"/>
      <c r="T36" s="41"/>
      <c r="U36" s="41"/>
      <c r="V36" s="456"/>
      <c r="W36" s="33"/>
      <c r="X36" s="41"/>
      <c r="Y36" s="41"/>
      <c r="Z36" s="41"/>
      <c r="AA36" s="41"/>
      <c r="AB36" s="41"/>
      <c r="AC36" s="41"/>
      <c r="AD36" s="41"/>
      <c r="AE36" s="41"/>
      <c r="AF36" s="456"/>
      <c r="AG36" s="33"/>
      <c r="AH36" s="41"/>
      <c r="AI36" s="41"/>
      <c r="AJ36" s="41"/>
      <c r="AK36" s="41"/>
      <c r="AL36" s="41"/>
      <c r="AM36" s="41"/>
      <c r="AN36" s="41"/>
      <c r="AO36" s="41"/>
      <c r="AP36" s="456"/>
      <c r="AQ36" s="33"/>
      <c r="AR36" s="41"/>
      <c r="AS36" s="41"/>
      <c r="AT36" s="41"/>
      <c r="AU36" s="41"/>
      <c r="AV36" s="41"/>
      <c r="AW36" s="41"/>
      <c r="AX36" s="41"/>
      <c r="AY36" s="41"/>
      <c r="AZ36" s="456"/>
      <c r="BA36" s="33"/>
      <c r="BB36" s="41"/>
      <c r="BC36" s="41"/>
      <c r="BD36" s="41"/>
      <c r="BE36" s="41"/>
      <c r="BF36" s="41"/>
      <c r="BG36" s="41"/>
      <c r="BH36" s="41"/>
      <c r="BI36" s="41"/>
      <c r="BJ36" s="456"/>
      <c r="BK36" s="33"/>
      <c r="BL36" s="41"/>
      <c r="BM36" s="41"/>
      <c r="BN36" s="41"/>
      <c r="BO36" s="41"/>
      <c r="BP36" s="41"/>
      <c r="BQ36" s="41"/>
      <c r="BR36" s="41"/>
      <c r="BS36" s="41"/>
      <c r="BT36" s="456"/>
      <c r="BU36" s="33"/>
      <c r="BV36" s="41"/>
      <c r="BW36" s="41"/>
      <c r="BX36" s="41"/>
      <c r="BY36" s="41"/>
      <c r="BZ36" s="41"/>
      <c r="CA36" s="41"/>
      <c r="CB36" s="41"/>
      <c r="CC36" s="41"/>
      <c r="CD36" s="456"/>
      <c r="CE36" s="33"/>
      <c r="CF36" s="41"/>
      <c r="CG36" s="41"/>
      <c r="CH36" s="41"/>
      <c r="CI36" s="41"/>
      <c r="CJ36" s="41"/>
      <c r="CK36" s="41"/>
      <c r="CL36" s="41"/>
      <c r="CM36" s="41"/>
      <c r="CN36" s="456"/>
      <c r="CO36" s="33"/>
      <c r="CP36" s="41"/>
      <c r="CQ36" s="41"/>
      <c r="CR36" s="41"/>
      <c r="CS36" s="41"/>
      <c r="CT36" s="41"/>
      <c r="CU36" s="41"/>
      <c r="CV36" s="41"/>
      <c r="CW36" s="41"/>
      <c r="CX36" s="456"/>
      <c r="CY36" s="33"/>
      <c r="CZ36" s="41"/>
      <c r="DA36" s="41"/>
      <c r="DB36" s="41"/>
      <c r="DC36" s="41"/>
      <c r="DD36" s="41"/>
      <c r="DE36" s="41"/>
      <c r="DF36" s="41"/>
      <c r="DG36" s="41"/>
      <c r="DH36" s="456"/>
      <c r="DI36" s="33"/>
      <c r="DJ36" s="41"/>
      <c r="DK36" s="41"/>
      <c r="DL36" s="41"/>
      <c r="DM36" s="41"/>
      <c r="DN36" s="41"/>
      <c r="DO36" s="41"/>
      <c r="DP36" s="41"/>
      <c r="DQ36" s="41"/>
      <c r="DR36" s="456"/>
      <c r="DS36" s="33"/>
      <c r="DT36" s="41"/>
      <c r="DU36" s="41"/>
      <c r="DV36" s="41"/>
      <c r="DW36" s="41"/>
      <c r="DX36" s="41"/>
      <c r="DY36" s="41"/>
      <c r="DZ36" s="41"/>
      <c r="EA36" s="41"/>
      <c r="EB36" s="456"/>
      <c r="EC36" s="33"/>
      <c r="ED36" s="41"/>
      <c r="EE36" s="41"/>
      <c r="EF36" s="41"/>
      <c r="EG36" s="41"/>
      <c r="EH36" s="41"/>
      <c r="EI36" s="41"/>
      <c r="EJ36" s="41"/>
      <c r="EK36" s="41"/>
      <c r="EL36" s="456"/>
      <c r="EM36" s="33"/>
      <c r="EN36" s="41"/>
      <c r="EO36" s="41"/>
      <c r="EP36" s="41"/>
      <c r="EQ36" s="41"/>
      <c r="ER36" s="41"/>
      <c r="ES36" s="41"/>
      <c r="ET36" s="41"/>
      <c r="EU36" s="41"/>
      <c r="EV36" s="456"/>
      <c r="EW36" s="33"/>
      <c r="EX36" s="41"/>
      <c r="EY36" s="41"/>
      <c r="EZ36" s="41"/>
      <c r="FA36" s="41"/>
      <c r="FB36" s="41"/>
      <c r="FC36" s="41"/>
      <c r="FD36" s="41"/>
      <c r="FE36" s="41"/>
      <c r="FF36" s="456"/>
      <c r="FG36" s="33"/>
      <c r="FH36" s="41"/>
      <c r="FI36" s="41"/>
      <c r="FJ36" s="41"/>
      <c r="FK36" s="41"/>
      <c r="FL36" s="41"/>
      <c r="FM36" s="41"/>
      <c r="FN36" s="41"/>
      <c r="FO36" s="41"/>
      <c r="FP36" s="456"/>
      <c r="FQ36" s="33"/>
      <c r="FR36" s="41"/>
      <c r="FS36" s="41"/>
      <c r="FT36" s="41"/>
      <c r="FU36" s="41"/>
      <c r="FV36" s="41"/>
      <c r="FW36" s="41"/>
      <c r="FX36" s="41"/>
      <c r="FY36" s="41"/>
      <c r="FZ36" s="456"/>
      <c r="GA36" s="33"/>
      <c r="GB36" s="41"/>
      <c r="GC36" s="41"/>
      <c r="GD36" s="41"/>
      <c r="GE36" s="41"/>
      <c r="GF36" s="41"/>
      <c r="GG36" s="41"/>
      <c r="GH36" s="41"/>
      <c r="GI36" s="41"/>
      <c r="GJ36" s="456"/>
      <c r="GK36" s="33"/>
      <c r="GL36" s="41"/>
      <c r="GM36" s="41"/>
      <c r="GN36" s="41"/>
      <c r="GO36" s="41"/>
      <c r="GP36" s="41"/>
      <c r="GQ36" s="41"/>
      <c r="GR36" s="41"/>
      <c r="GS36" s="41"/>
      <c r="GT36" s="456"/>
      <c r="GU36" s="395"/>
      <c r="GV36" s="396"/>
      <c r="GW36" s="397"/>
      <c r="GX36" s="396"/>
      <c r="GY36" s="398"/>
    </row>
    <row r="37" spans="1:207" s="152" customFormat="1">
      <c r="A37" s="40" t="s">
        <v>601</v>
      </c>
      <c r="B37" s="280" t="s">
        <v>647</v>
      </c>
      <c r="C37" s="33"/>
      <c r="D37" s="41"/>
      <c r="E37" s="41"/>
      <c r="F37" s="41"/>
      <c r="G37" s="41"/>
      <c r="H37" s="41"/>
      <c r="I37" s="41"/>
      <c r="J37" s="41"/>
      <c r="K37" s="41"/>
      <c r="L37" s="456"/>
      <c r="M37" s="33"/>
      <c r="N37" s="41"/>
      <c r="O37" s="41"/>
      <c r="P37" s="41"/>
      <c r="Q37" s="41"/>
      <c r="R37" s="41"/>
      <c r="S37" s="41"/>
      <c r="T37" s="41"/>
      <c r="U37" s="41"/>
      <c r="V37" s="456"/>
      <c r="W37" s="33"/>
      <c r="X37" s="41"/>
      <c r="Y37" s="41"/>
      <c r="Z37" s="41"/>
      <c r="AA37" s="41"/>
      <c r="AB37" s="41"/>
      <c r="AC37" s="41"/>
      <c r="AD37" s="41"/>
      <c r="AE37" s="41"/>
      <c r="AF37" s="456"/>
      <c r="AG37" s="33"/>
      <c r="AH37" s="41"/>
      <c r="AI37" s="41"/>
      <c r="AJ37" s="41"/>
      <c r="AK37" s="41"/>
      <c r="AL37" s="41"/>
      <c r="AM37" s="41"/>
      <c r="AN37" s="41"/>
      <c r="AO37" s="41"/>
      <c r="AP37" s="456"/>
      <c r="AQ37" s="33"/>
      <c r="AR37" s="41"/>
      <c r="AS37" s="41"/>
      <c r="AT37" s="41"/>
      <c r="AU37" s="41"/>
      <c r="AV37" s="41"/>
      <c r="AW37" s="41"/>
      <c r="AX37" s="41"/>
      <c r="AY37" s="41"/>
      <c r="AZ37" s="456"/>
      <c r="BA37" s="33"/>
      <c r="BB37" s="41"/>
      <c r="BC37" s="41"/>
      <c r="BD37" s="41"/>
      <c r="BE37" s="41"/>
      <c r="BF37" s="41"/>
      <c r="BG37" s="41"/>
      <c r="BH37" s="41"/>
      <c r="BI37" s="41"/>
      <c r="BJ37" s="456"/>
      <c r="BK37" s="33"/>
      <c r="BL37" s="41"/>
      <c r="BM37" s="41"/>
      <c r="BN37" s="41"/>
      <c r="BO37" s="41"/>
      <c r="BP37" s="41"/>
      <c r="BQ37" s="41"/>
      <c r="BR37" s="41"/>
      <c r="BS37" s="41"/>
      <c r="BT37" s="456"/>
      <c r="BU37" s="33"/>
      <c r="BV37" s="41"/>
      <c r="BW37" s="41"/>
      <c r="BX37" s="41"/>
      <c r="BY37" s="41"/>
      <c r="BZ37" s="41"/>
      <c r="CA37" s="41"/>
      <c r="CB37" s="41"/>
      <c r="CC37" s="41"/>
      <c r="CD37" s="456"/>
      <c r="CE37" s="33"/>
      <c r="CF37" s="41"/>
      <c r="CG37" s="41"/>
      <c r="CH37" s="41"/>
      <c r="CI37" s="41"/>
      <c r="CJ37" s="41"/>
      <c r="CK37" s="41"/>
      <c r="CL37" s="41"/>
      <c r="CM37" s="41"/>
      <c r="CN37" s="456"/>
      <c r="CO37" s="33"/>
      <c r="CP37" s="41"/>
      <c r="CQ37" s="41"/>
      <c r="CR37" s="41"/>
      <c r="CS37" s="41"/>
      <c r="CT37" s="41"/>
      <c r="CU37" s="41"/>
      <c r="CV37" s="41"/>
      <c r="CW37" s="41"/>
      <c r="CX37" s="456"/>
      <c r="CY37" s="33"/>
      <c r="CZ37" s="41"/>
      <c r="DA37" s="41"/>
      <c r="DB37" s="41"/>
      <c r="DC37" s="41"/>
      <c r="DD37" s="41"/>
      <c r="DE37" s="41"/>
      <c r="DF37" s="41"/>
      <c r="DG37" s="41"/>
      <c r="DH37" s="456"/>
      <c r="DI37" s="33"/>
      <c r="DJ37" s="41"/>
      <c r="DK37" s="41"/>
      <c r="DL37" s="41"/>
      <c r="DM37" s="41"/>
      <c r="DN37" s="41"/>
      <c r="DO37" s="41"/>
      <c r="DP37" s="41"/>
      <c r="DQ37" s="41"/>
      <c r="DR37" s="456"/>
      <c r="DS37" s="33"/>
      <c r="DT37" s="41"/>
      <c r="DU37" s="41"/>
      <c r="DV37" s="41"/>
      <c r="DW37" s="41"/>
      <c r="DX37" s="41"/>
      <c r="DY37" s="41"/>
      <c r="DZ37" s="41"/>
      <c r="EA37" s="41"/>
      <c r="EB37" s="456"/>
      <c r="EC37" s="33"/>
      <c r="ED37" s="41"/>
      <c r="EE37" s="41"/>
      <c r="EF37" s="41"/>
      <c r="EG37" s="41"/>
      <c r="EH37" s="41"/>
      <c r="EI37" s="41"/>
      <c r="EJ37" s="41"/>
      <c r="EK37" s="41"/>
      <c r="EL37" s="456"/>
      <c r="EM37" s="33"/>
      <c r="EN37" s="41"/>
      <c r="EO37" s="41"/>
      <c r="EP37" s="41"/>
      <c r="EQ37" s="41"/>
      <c r="ER37" s="41"/>
      <c r="ES37" s="41"/>
      <c r="ET37" s="41"/>
      <c r="EU37" s="41"/>
      <c r="EV37" s="456"/>
      <c r="EW37" s="33"/>
      <c r="EX37" s="41"/>
      <c r="EY37" s="41"/>
      <c r="EZ37" s="41"/>
      <c r="FA37" s="41"/>
      <c r="FB37" s="41"/>
      <c r="FC37" s="41"/>
      <c r="FD37" s="41"/>
      <c r="FE37" s="41"/>
      <c r="FF37" s="456"/>
      <c r="FG37" s="33"/>
      <c r="FH37" s="41"/>
      <c r="FI37" s="41"/>
      <c r="FJ37" s="41"/>
      <c r="FK37" s="41"/>
      <c r="FL37" s="41"/>
      <c r="FM37" s="41"/>
      <c r="FN37" s="41"/>
      <c r="FO37" s="41"/>
      <c r="FP37" s="456"/>
      <c r="FQ37" s="33"/>
      <c r="FR37" s="41"/>
      <c r="FS37" s="41"/>
      <c r="FT37" s="41"/>
      <c r="FU37" s="41"/>
      <c r="FV37" s="41"/>
      <c r="FW37" s="41"/>
      <c r="FX37" s="41"/>
      <c r="FY37" s="41"/>
      <c r="FZ37" s="456"/>
      <c r="GA37" s="33"/>
      <c r="GB37" s="41"/>
      <c r="GC37" s="41"/>
      <c r="GD37" s="41"/>
      <c r="GE37" s="41"/>
      <c r="GF37" s="41"/>
      <c r="GG37" s="41"/>
      <c r="GH37" s="41"/>
      <c r="GI37" s="41"/>
      <c r="GJ37" s="456"/>
      <c r="GK37" s="33"/>
      <c r="GL37" s="41"/>
      <c r="GM37" s="41"/>
      <c r="GN37" s="41"/>
      <c r="GO37" s="41"/>
      <c r="GP37" s="41"/>
      <c r="GQ37" s="41"/>
      <c r="GR37" s="41"/>
      <c r="GS37" s="41"/>
      <c r="GT37" s="456"/>
      <c r="GU37" s="395"/>
      <c r="GV37" s="396"/>
      <c r="GW37" s="397"/>
      <c r="GX37" s="396"/>
      <c r="GY37" s="398"/>
    </row>
    <row r="38" spans="1:207" s="671" customFormat="1" ht="25.5">
      <c r="A38" s="235" t="s">
        <v>634</v>
      </c>
      <c r="B38" s="710" t="s">
        <v>648</v>
      </c>
      <c r="C38" s="33"/>
      <c r="D38" s="44"/>
      <c r="E38" s="44"/>
      <c r="F38" s="44"/>
      <c r="G38" s="44"/>
      <c r="H38" s="44"/>
      <c r="I38" s="44"/>
      <c r="J38" s="44"/>
      <c r="K38" s="44"/>
      <c r="L38" s="153"/>
      <c r="M38" s="33"/>
      <c r="N38" s="44"/>
      <c r="O38" s="44"/>
      <c r="P38" s="44"/>
      <c r="Q38" s="44"/>
      <c r="R38" s="44"/>
      <c r="S38" s="44"/>
      <c r="T38" s="44"/>
      <c r="U38" s="44"/>
      <c r="V38" s="153"/>
      <c r="W38" s="33"/>
      <c r="X38" s="44"/>
      <c r="Y38" s="44"/>
      <c r="Z38" s="44"/>
      <c r="AA38" s="44"/>
      <c r="AB38" s="44"/>
      <c r="AC38" s="44"/>
      <c r="AD38" s="44"/>
      <c r="AE38" s="44"/>
      <c r="AF38" s="153"/>
      <c r="AG38" s="33"/>
      <c r="AH38" s="44"/>
      <c r="AI38" s="44"/>
      <c r="AJ38" s="44"/>
      <c r="AK38" s="44"/>
      <c r="AL38" s="44"/>
      <c r="AM38" s="44"/>
      <c r="AN38" s="44"/>
      <c r="AO38" s="44"/>
      <c r="AP38" s="153"/>
      <c r="AQ38" s="33"/>
      <c r="AR38" s="44"/>
      <c r="AS38" s="44"/>
      <c r="AT38" s="44"/>
      <c r="AU38" s="44"/>
      <c r="AV38" s="44"/>
      <c r="AW38" s="44"/>
      <c r="AX38" s="44"/>
      <c r="AY38" s="44"/>
      <c r="AZ38" s="153"/>
      <c r="BA38" s="33"/>
      <c r="BB38" s="44"/>
      <c r="BC38" s="44"/>
      <c r="BD38" s="44"/>
      <c r="BE38" s="44"/>
      <c r="BF38" s="44"/>
      <c r="BG38" s="44"/>
      <c r="BH38" s="44"/>
      <c r="BI38" s="44"/>
      <c r="BJ38" s="153"/>
      <c r="BK38" s="33"/>
      <c r="BL38" s="44"/>
      <c r="BM38" s="44"/>
      <c r="BN38" s="44"/>
      <c r="BO38" s="44"/>
      <c r="BP38" s="44"/>
      <c r="BQ38" s="44"/>
      <c r="BR38" s="44"/>
      <c r="BS38" s="44"/>
      <c r="BT38" s="153"/>
      <c r="BU38" s="33"/>
      <c r="BV38" s="44"/>
      <c r="BW38" s="44"/>
      <c r="BX38" s="44"/>
      <c r="BY38" s="44"/>
      <c r="BZ38" s="44"/>
      <c r="CA38" s="44"/>
      <c r="CB38" s="44"/>
      <c r="CC38" s="44"/>
      <c r="CD38" s="153"/>
      <c r="CE38" s="33"/>
      <c r="CF38" s="44"/>
      <c r="CG38" s="44"/>
      <c r="CH38" s="44"/>
      <c r="CI38" s="44"/>
      <c r="CJ38" s="44"/>
      <c r="CK38" s="44"/>
      <c r="CL38" s="44"/>
      <c r="CM38" s="44"/>
      <c r="CN38" s="153"/>
      <c r="CO38" s="33"/>
      <c r="CP38" s="44"/>
      <c r="CQ38" s="44"/>
      <c r="CR38" s="44"/>
      <c r="CS38" s="44"/>
      <c r="CT38" s="44"/>
      <c r="CU38" s="44"/>
      <c r="CV38" s="44"/>
      <c r="CW38" s="44"/>
      <c r="CX38" s="153"/>
      <c r="CY38" s="33"/>
      <c r="CZ38" s="44"/>
      <c r="DA38" s="44"/>
      <c r="DB38" s="44"/>
      <c r="DC38" s="44"/>
      <c r="DD38" s="44"/>
      <c r="DE38" s="44"/>
      <c r="DF38" s="44"/>
      <c r="DG38" s="44"/>
      <c r="DH38" s="153"/>
      <c r="DI38" s="33"/>
      <c r="DJ38" s="44"/>
      <c r="DK38" s="44"/>
      <c r="DL38" s="44"/>
      <c r="DM38" s="44"/>
      <c r="DN38" s="44"/>
      <c r="DO38" s="44"/>
      <c r="DP38" s="44"/>
      <c r="DQ38" s="44"/>
      <c r="DR38" s="153"/>
      <c r="DS38" s="33"/>
      <c r="DT38" s="44"/>
      <c r="DU38" s="44"/>
      <c r="DV38" s="44"/>
      <c r="DW38" s="44"/>
      <c r="DX38" s="44"/>
      <c r="DY38" s="44"/>
      <c r="DZ38" s="44"/>
      <c r="EA38" s="44"/>
      <c r="EB38" s="153"/>
      <c r="EC38" s="33"/>
      <c r="ED38" s="44"/>
      <c r="EE38" s="44"/>
      <c r="EF38" s="44"/>
      <c r="EG38" s="44"/>
      <c r="EH38" s="44"/>
      <c r="EI38" s="44"/>
      <c r="EJ38" s="44"/>
      <c r="EK38" s="44"/>
      <c r="EL38" s="153"/>
      <c r="EM38" s="33"/>
      <c r="EN38" s="44"/>
      <c r="EO38" s="44"/>
      <c r="EP38" s="44"/>
      <c r="EQ38" s="44"/>
      <c r="ER38" s="44"/>
      <c r="ES38" s="44"/>
      <c r="ET38" s="44"/>
      <c r="EU38" s="44"/>
      <c r="EV38" s="153"/>
      <c r="EW38" s="33"/>
      <c r="EX38" s="44"/>
      <c r="EY38" s="44"/>
      <c r="EZ38" s="44"/>
      <c r="FA38" s="44"/>
      <c r="FB38" s="44"/>
      <c r="FC38" s="44"/>
      <c r="FD38" s="44"/>
      <c r="FE38" s="44"/>
      <c r="FF38" s="153"/>
      <c r="FG38" s="33"/>
      <c r="FH38" s="44"/>
      <c r="FI38" s="44"/>
      <c r="FJ38" s="44"/>
      <c r="FK38" s="44"/>
      <c r="FL38" s="44"/>
      <c r="FM38" s="44"/>
      <c r="FN38" s="44"/>
      <c r="FO38" s="44"/>
      <c r="FP38" s="153"/>
      <c r="FQ38" s="33"/>
      <c r="FR38" s="44"/>
      <c r="FS38" s="44"/>
      <c r="FT38" s="44"/>
      <c r="FU38" s="44"/>
      <c r="FV38" s="44"/>
      <c r="FW38" s="44"/>
      <c r="FX38" s="44"/>
      <c r="FY38" s="44"/>
      <c r="FZ38" s="153"/>
      <c r="GA38" s="33"/>
      <c r="GB38" s="44"/>
      <c r="GC38" s="44"/>
      <c r="GD38" s="44"/>
      <c r="GE38" s="44"/>
      <c r="GF38" s="44"/>
      <c r="GG38" s="44"/>
      <c r="GH38" s="44"/>
      <c r="GI38" s="44"/>
      <c r="GJ38" s="153"/>
      <c r="GK38" s="33"/>
      <c r="GL38" s="44"/>
      <c r="GM38" s="44"/>
      <c r="GN38" s="44"/>
      <c r="GO38" s="44"/>
      <c r="GP38" s="44"/>
      <c r="GQ38" s="44"/>
      <c r="GR38" s="44"/>
      <c r="GS38" s="44"/>
      <c r="GT38" s="153"/>
      <c r="GU38" s="283">
        <f>COUNTIF(C38:GT38,"=Met")</f>
        <v>0</v>
      </c>
      <c r="GV38" s="284">
        <f t="shared" ref="GV38:GV39" si="390">IF(SUM(GU38,GW38)=0,0,GU38/SUM(GU38,GW38))</f>
        <v>0</v>
      </c>
      <c r="GW38" s="285">
        <f>COUNTIF(C38:GT38,"=Not Met")</f>
        <v>0</v>
      </c>
      <c r="GX38" s="284">
        <f t="shared" ref="GX38:GX39" si="391">IF(SUM(GU38,GW38)=0,0,GW38/SUM(GU38,GW38))</f>
        <v>0</v>
      </c>
      <c r="GY38" s="291">
        <f>COUNTIF(C38:GT38,"=N/A")</f>
        <v>0</v>
      </c>
    </row>
    <row r="39" spans="1:207" s="671" customFormat="1" ht="26.25" thickBot="1">
      <c r="A39" s="232" t="s">
        <v>636</v>
      </c>
      <c r="B39" s="711" t="s">
        <v>649</v>
      </c>
      <c r="C39" s="619"/>
      <c r="D39" s="137"/>
      <c r="E39" s="137"/>
      <c r="F39" s="137"/>
      <c r="G39" s="137"/>
      <c r="H39" s="137"/>
      <c r="I39" s="137"/>
      <c r="J39" s="137"/>
      <c r="K39" s="137"/>
      <c r="L39" s="217"/>
      <c r="M39" s="619"/>
      <c r="N39" s="137"/>
      <c r="O39" s="137"/>
      <c r="P39" s="137"/>
      <c r="Q39" s="137"/>
      <c r="R39" s="137"/>
      <c r="S39" s="137"/>
      <c r="T39" s="137"/>
      <c r="U39" s="137"/>
      <c r="V39" s="217"/>
      <c r="W39" s="619"/>
      <c r="X39" s="137"/>
      <c r="Y39" s="137"/>
      <c r="Z39" s="137"/>
      <c r="AA39" s="137"/>
      <c r="AB39" s="137"/>
      <c r="AC39" s="137"/>
      <c r="AD39" s="137"/>
      <c r="AE39" s="137"/>
      <c r="AF39" s="217"/>
      <c r="AG39" s="619"/>
      <c r="AH39" s="137"/>
      <c r="AI39" s="137"/>
      <c r="AJ39" s="137"/>
      <c r="AK39" s="137"/>
      <c r="AL39" s="137"/>
      <c r="AM39" s="137"/>
      <c r="AN39" s="137"/>
      <c r="AO39" s="137"/>
      <c r="AP39" s="217"/>
      <c r="AQ39" s="619"/>
      <c r="AR39" s="137"/>
      <c r="AS39" s="137"/>
      <c r="AT39" s="137"/>
      <c r="AU39" s="137"/>
      <c r="AV39" s="137"/>
      <c r="AW39" s="137"/>
      <c r="AX39" s="137"/>
      <c r="AY39" s="137"/>
      <c r="AZ39" s="217"/>
      <c r="BA39" s="619"/>
      <c r="BB39" s="137"/>
      <c r="BC39" s="137"/>
      <c r="BD39" s="137"/>
      <c r="BE39" s="137"/>
      <c r="BF39" s="137"/>
      <c r="BG39" s="137"/>
      <c r="BH39" s="137"/>
      <c r="BI39" s="137"/>
      <c r="BJ39" s="217"/>
      <c r="BK39" s="619"/>
      <c r="BL39" s="137"/>
      <c r="BM39" s="137"/>
      <c r="BN39" s="137"/>
      <c r="BO39" s="137"/>
      <c r="BP39" s="137"/>
      <c r="BQ39" s="137"/>
      <c r="BR39" s="137"/>
      <c r="BS39" s="137"/>
      <c r="BT39" s="217"/>
      <c r="BU39" s="619"/>
      <c r="BV39" s="137"/>
      <c r="BW39" s="137"/>
      <c r="BX39" s="137"/>
      <c r="BY39" s="137"/>
      <c r="BZ39" s="137"/>
      <c r="CA39" s="137"/>
      <c r="CB39" s="137"/>
      <c r="CC39" s="137"/>
      <c r="CD39" s="217"/>
      <c r="CE39" s="619"/>
      <c r="CF39" s="137"/>
      <c r="CG39" s="137"/>
      <c r="CH39" s="137"/>
      <c r="CI39" s="137"/>
      <c r="CJ39" s="137"/>
      <c r="CK39" s="137"/>
      <c r="CL39" s="137"/>
      <c r="CM39" s="137"/>
      <c r="CN39" s="217"/>
      <c r="CO39" s="619"/>
      <c r="CP39" s="137"/>
      <c r="CQ39" s="137"/>
      <c r="CR39" s="137"/>
      <c r="CS39" s="137"/>
      <c r="CT39" s="137"/>
      <c r="CU39" s="137"/>
      <c r="CV39" s="137"/>
      <c r="CW39" s="137"/>
      <c r="CX39" s="217"/>
      <c r="CY39" s="619"/>
      <c r="CZ39" s="137"/>
      <c r="DA39" s="137"/>
      <c r="DB39" s="137"/>
      <c r="DC39" s="137"/>
      <c r="DD39" s="137"/>
      <c r="DE39" s="137"/>
      <c r="DF39" s="137"/>
      <c r="DG39" s="137"/>
      <c r="DH39" s="217"/>
      <c r="DI39" s="619"/>
      <c r="DJ39" s="137"/>
      <c r="DK39" s="137"/>
      <c r="DL39" s="137"/>
      <c r="DM39" s="137"/>
      <c r="DN39" s="137"/>
      <c r="DO39" s="137"/>
      <c r="DP39" s="137"/>
      <c r="DQ39" s="137"/>
      <c r="DR39" s="217"/>
      <c r="DS39" s="619"/>
      <c r="DT39" s="137"/>
      <c r="DU39" s="137"/>
      <c r="DV39" s="137"/>
      <c r="DW39" s="137"/>
      <c r="DX39" s="137"/>
      <c r="DY39" s="137"/>
      <c r="DZ39" s="137"/>
      <c r="EA39" s="137"/>
      <c r="EB39" s="217"/>
      <c r="EC39" s="619"/>
      <c r="ED39" s="137"/>
      <c r="EE39" s="137"/>
      <c r="EF39" s="137"/>
      <c r="EG39" s="137"/>
      <c r="EH39" s="137"/>
      <c r="EI39" s="137"/>
      <c r="EJ39" s="137"/>
      <c r="EK39" s="137"/>
      <c r="EL39" s="217"/>
      <c r="EM39" s="619"/>
      <c r="EN39" s="137"/>
      <c r="EO39" s="137"/>
      <c r="EP39" s="137"/>
      <c r="EQ39" s="137"/>
      <c r="ER39" s="137"/>
      <c r="ES39" s="137"/>
      <c r="ET39" s="137"/>
      <c r="EU39" s="137"/>
      <c r="EV39" s="217"/>
      <c r="EW39" s="619"/>
      <c r="EX39" s="137"/>
      <c r="EY39" s="137"/>
      <c r="EZ39" s="137"/>
      <c r="FA39" s="137"/>
      <c r="FB39" s="137"/>
      <c r="FC39" s="137"/>
      <c r="FD39" s="137"/>
      <c r="FE39" s="137"/>
      <c r="FF39" s="217"/>
      <c r="FG39" s="619"/>
      <c r="FH39" s="137"/>
      <c r="FI39" s="137"/>
      <c r="FJ39" s="137"/>
      <c r="FK39" s="137"/>
      <c r="FL39" s="137"/>
      <c r="FM39" s="137"/>
      <c r="FN39" s="137"/>
      <c r="FO39" s="137"/>
      <c r="FP39" s="217"/>
      <c r="FQ39" s="619"/>
      <c r="FR39" s="137"/>
      <c r="FS39" s="137"/>
      <c r="FT39" s="137"/>
      <c r="FU39" s="137"/>
      <c r="FV39" s="137"/>
      <c r="FW39" s="137"/>
      <c r="FX39" s="137"/>
      <c r="FY39" s="137"/>
      <c r="FZ39" s="217"/>
      <c r="GA39" s="619"/>
      <c r="GB39" s="137"/>
      <c r="GC39" s="137"/>
      <c r="GD39" s="137"/>
      <c r="GE39" s="137"/>
      <c r="GF39" s="137"/>
      <c r="GG39" s="137"/>
      <c r="GH39" s="137"/>
      <c r="GI39" s="137"/>
      <c r="GJ39" s="217"/>
      <c r="GK39" s="619"/>
      <c r="GL39" s="137"/>
      <c r="GM39" s="137"/>
      <c r="GN39" s="137"/>
      <c r="GO39" s="137"/>
      <c r="GP39" s="137"/>
      <c r="GQ39" s="137"/>
      <c r="GR39" s="137"/>
      <c r="GS39" s="137"/>
      <c r="GT39" s="217"/>
      <c r="GU39" s="286">
        <f>COUNTIF(C39:GT39,"=Met")</f>
        <v>0</v>
      </c>
      <c r="GV39" s="287">
        <f t="shared" si="390"/>
        <v>0</v>
      </c>
      <c r="GW39" s="288">
        <f>COUNTIF(C39:GT39,"=Not Met")</f>
        <v>0</v>
      </c>
      <c r="GX39" s="287">
        <f t="shared" si="391"/>
        <v>0</v>
      </c>
      <c r="GY39" s="292">
        <f>COUNTIF(C39:GT39,"=N/A")</f>
        <v>0</v>
      </c>
    </row>
    <row r="40" spans="1:207" s="10" customFormat="1" ht="13.9" customHeight="1" thickBot="1">
      <c r="A40" s="601"/>
      <c r="B40" s="45" t="s">
        <v>32</v>
      </c>
      <c r="C40" s="129"/>
      <c r="D40" s="133"/>
      <c r="E40" s="130"/>
      <c r="F40" s="130"/>
      <c r="G40" s="130"/>
      <c r="H40" s="130"/>
      <c r="I40" s="130"/>
      <c r="J40" s="130"/>
      <c r="K40" s="130"/>
      <c r="L40" s="132"/>
      <c r="M40" s="129"/>
      <c r="N40" s="133"/>
      <c r="O40" s="130"/>
      <c r="P40" s="130"/>
      <c r="Q40" s="130"/>
      <c r="R40" s="130"/>
      <c r="S40" s="130"/>
      <c r="T40" s="130"/>
      <c r="U40" s="130"/>
      <c r="V40" s="132"/>
      <c r="W40" s="129"/>
      <c r="X40" s="133"/>
      <c r="Y40" s="130"/>
      <c r="Z40" s="130"/>
      <c r="AA40" s="130"/>
      <c r="AB40" s="130"/>
      <c r="AC40" s="130"/>
      <c r="AD40" s="130"/>
      <c r="AE40" s="130"/>
      <c r="AF40" s="132"/>
      <c r="AG40" s="129"/>
      <c r="AH40" s="133"/>
      <c r="AI40" s="130"/>
      <c r="AJ40" s="130"/>
      <c r="AK40" s="130"/>
      <c r="AL40" s="130"/>
      <c r="AM40" s="130"/>
      <c r="AN40" s="130"/>
      <c r="AO40" s="130"/>
      <c r="AP40" s="132"/>
      <c r="AQ40" s="129"/>
      <c r="AR40" s="133"/>
      <c r="AS40" s="130"/>
      <c r="AT40" s="130"/>
      <c r="AU40" s="130"/>
      <c r="AV40" s="130"/>
      <c r="AW40" s="130"/>
      <c r="AX40" s="130"/>
      <c r="AY40" s="130"/>
      <c r="AZ40" s="132"/>
      <c r="BA40" s="129"/>
      <c r="BB40" s="133"/>
      <c r="BC40" s="130"/>
      <c r="BD40" s="130"/>
      <c r="BE40" s="130"/>
      <c r="BF40" s="130"/>
      <c r="BG40" s="130"/>
      <c r="BH40" s="130"/>
      <c r="BI40" s="130"/>
      <c r="BJ40" s="132"/>
      <c r="BK40" s="129"/>
      <c r="BL40" s="133"/>
      <c r="BM40" s="130"/>
      <c r="BN40" s="130"/>
      <c r="BO40" s="130"/>
      <c r="BP40" s="130"/>
      <c r="BQ40" s="130"/>
      <c r="BR40" s="130"/>
      <c r="BS40" s="130"/>
      <c r="BT40" s="132"/>
      <c r="BU40" s="129"/>
      <c r="BV40" s="133"/>
      <c r="BW40" s="130"/>
      <c r="BX40" s="130"/>
      <c r="BY40" s="130"/>
      <c r="BZ40" s="130"/>
      <c r="CA40" s="130"/>
      <c r="CB40" s="130"/>
      <c r="CC40" s="130"/>
      <c r="CD40" s="132"/>
      <c r="CE40" s="129"/>
      <c r="CF40" s="133"/>
      <c r="CG40" s="130"/>
      <c r="CH40" s="130"/>
      <c r="CI40" s="130"/>
      <c r="CJ40" s="130"/>
      <c r="CK40" s="130"/>
      <c r="CL40" s="130"/>
      <c r="CM40" s="130"/>
      <c r="CN40" s="132"/>
      <c r="CO40" s="129"/>
      <c r="CP40" s="133"/>
      <c r="CQ40" s="130"/>
      <c r="CR40" s="130"/>
      <c r="CS40" s="130"/>
      <c r="CT40" s="130"/>
      <c r="CU40" s="130"/>
      <c r="CV40" s="130"/>
      <c r="CW40" s="130"/>
      <c r="CX40" s="132"/>
      <c r="CY40" s="129"/>
      <c r="CZ40" s="133"/>
      <c r="DA40" s="130"/>
      <c r="DB40" s="130"/>
      <c r="DC40" s="130"/>
      <c r="DD40" s="130"/>
      <c r="DE40" s="130"/>
      <c r="DF40" s="130"/>
      <c r="DG40" s="130"/>
      <c r="DH40" s="132"/>
      <c r="DI40" s="129"/>
      <c r="DJ40" s="133"/>
      <c r="DK40" s="130"/>
      <c r="DL40" s="130"/>
      <c r="DM40" s="130"/>
      <c r="DN40" s="130"/>
      <c r="DO40" s="130"/>
      <c r="DP40" s="130"/>
      <c r="DQ40" s="130"/>
      <c r="DR40" s="132"/>
      <c r="DS40" s="129"/>
      <c r="DT40" s="133"/>
      <c r="DU40" s="130"/>
      <c r="DV40" s="130"/>
      <c r="DW40" s="130"/>
      <c r="DX40" s="130"/>
      <c r="DY40" s="130"/>
      <c r="DZ40" s="130"/>
      <c r="EA40" s="130"/>
      <c r="EB40" s="132"/>
      <c r="EC40" s="129"/>
      <c r="ED40" s="133"/>
      <c r="EE40" s="130"/>
      <c r="EF40" s="130"/>
      <c r="EG40" s="130"/>
      <c r="EH40" s="130"/>
      <c r="EI40" s="130"/>
      <c r="EJ40" s="130"/>
      <c r="EK40" s="130"/>
      <c r="EL40" s="132"/>
      <c r="EM40" s="129"/>
      <c r="EN40" s="133"/>
      <c r="EO40" s="130"/>
      <c r="EP40" s="130"/>
      <c r="EQ40" s="130"/>
      <c r="ER40" s="130"/>
      <c r="ES40" s="130"/>
      <c r="ET40" s="130"/>
      <c r="EU40" s="130"/>
      <c r="EV40" s="132"/>
      <c r="EW40" s="129"/>
      <c r="EX40" s="133"/>
      <c r="EY40" s="130"/>
      <c r="EZ40" s="130"/>
      <c r="FA40" s="130"/>
      <c r="FB40" s="130"/>
      <c r="FC40" s="130"/>
      <c r="FD40" s="130"/>
      <c r="FE40" s="130"/>
      <c r="FF40" s="132"/>
      <c r="FG40" s="129"/>
      <c r="FH40" s="133"/>
      <c r="FI40" s="130"/>
      <c r="FJ40" s="130"/>
      <c r="FK40" s="130"/>
      <c r="FL40" s="130"/>
      <c r="FM40" s="130"/>
      <c r="FN40" s="130"/>
      <c r="FO40" s="130"/>
      <c r="FP40" s="132"/>
      <c r="FQ40" s="129"/>
      <c r="FR40" s="133"/>
      <c r="FS40" s="130"/>
      <c r="FT40" s="130"/>
      <c r="FU40" s="130"/>
      <c r="FV40" s="130"/>
      <c r="FW40" s="130"/>
      <c r="FX40" s="130"/>
      <c r="FY40" s="130"/>
      <c r="FZ40" s="132"/>
      <c r="GA40" s="129"/>
      <c r="GB40" s="133"/>
      <c r="GC40" s="130"/>
      <c r="GD40" s="130"/>
      <c r="GE40" s="130"/>
      <c r="GF40" s="130"/>
      <c r="GG40" s="130"/>
      <c r="GH40" s="130"/>
      <c r="GI40" s="130"/>
      <c r="GJ40" s="132"/>
      <c r="GK40" s="129"/>
      <c r="GL40" s="133"/>
      <c r="GM40" s="130"/>
      <c r="GN40" s="130"/>
      <c r="GO40" s="130"/>
      <c r="GP40" s="130"/>
      <c r="GQ40" s="130"/>
      <c r="GR40" s="130"/>
      <c r="GS40" s="130"/>
      <c r="GT40" s="132"/>
    </row>
    <row r="41" spans="1:207" s="10" customFormat="1" ht="13.9" customHeight="1" thickBot="1">
      <c r="A41" s="601"/>
      <c r="B41" s="45"/>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row>
    <row r="42" spans="1:207" s="10" customFormat="1" ht="13.9" customHeight="1">
      <c r="A42" s="601"/>
      <c r="B42" s="48" t="s">
        <v>33</v>
      </c>
      <c r="C42" s="49">
        <f t="shared" ref="C42:L42" si="392">COUNTIF(C12:C39,"=Met")</f>
        <v>0</v>
      </c>
      <c r="D42" s="50">
        <f t="shared" si="392"/>
        <v>0</v>
      </c>
      <c r="E42" s="50">
        <f t="shared" si="392"/>
        <v>0</v>
      </c>
      <c r="F42" s="50">
        <f t="shared" si="392"/>
        <v>0</v>
      </c>
      <c r="G42" s="50">
        <f t="shared" si="392"/>
        <v>0</v>
      </c>
      <c r="H42" s="50">
        <f t="shared" si="392"/>
        <v>0</v>
      </c>
      <c r="I42" s="50">
        <f t="shared" si="392"/>
        <v>0</v>
      </c>
      <c r="J42" s="50">
        <f t="shared" si="392"/>
        <v>0</v>
      </c>
      <c r="K42" s="50">
        <f t="shared" si="392"/>
        <v>0</v>
      </c>
      <c r="L42" s="307">
        <f t="shared" si="392"/>
        <v>0</v>
      </c>
      <c r="M42" s="49">
        <f t="shared" ref="M42:GJ42" si="393">COUNTIF(M12:M39,"=Met")</f>
        <v>0</v>
      </c>
      <c r="N42" s="50">
        <f t="shared" si="393"/>
        <v>0</v>
      </c>
      <c r="O42" s="50">
        <f t="shared" si="393"/>
        <v>0</v>
      </c>
      <c r="P42" s="50">
        <f t="shared" si="393"/>
        <v>0</v>
      </c>
      <c r="Q42" s="50">
        <f t="shared" si="393"/>
        <v>0</v>
      </c>
      <c r="R42" s="50">
        <f t="shared" si="393"/>
        <v>0</v>
      </c>
      <c r="S42" s="50">
        <f t="shared" si="393"/>
        <v>0</v>
      </c>
      <c r="T42" s="50">
        <f t="shared" si="393"/>
        <v>0</v>
      </c>
      <c r="U42" s="50">
        <f t="shared" si="393"/>
        <v>0</v>
      </c>
      <c r="V42" s="307">
        <f t="shared" si="393"/>
        <v>0</v>
      </c>
      <c r="W42" s="49">
        <f t="shared" si="393"/>
        <v>0</v>
      </c>
      <c r="X42" s="50">
        <f t="shared" si="393"/>
        <v>0</v>
      </c>
      <c r="Y42" s="50">
        <f t="shared" si="393"/>
        <v>0</v>
      </c>
      <c r="Z42" s="50">
        <f t="shared" si="393"/>
        <v>0</v>
      </c>
      <c r="AA42" s="50">
        <f t="shared" si="393"/>
        <v>0</v>
      </c>
      <c r="AB42" s="50">
        <f t="shared" si="393"/>
        <v>0</v>
      </c>
      <c r="AC42" s="50">
        <f t="shared" si="393"/>
        <v>0</v>
      </c>
      <c r="AD42" s="50">
        <f t="shared" si="393"/>
        <v>0</v>
      </c>
      <c r="AE42" s="50">
        <f t="shared" si="393"/>
        <v>0</v>
      </c>
      <c r="AF42" s="307">
        <f t="shared" si="393"/>
        <v>0</v>
      </c>
      <c r="AG42" s="49">
        <f t="shared" ref="AG42:AP42" si="394">COUNTIF(AG12:AG39,"=Met")</f>
        <v>0</v>
      </c>
      <c r="AH42" s="50">
        <f t="shared" si="394"/>
        <v>0</v>
      </c>
      <c r="AI42" s="50">
        <f t="shared" si="394"/>
        <v>0</v>
      </c>
      <c r="AJ42" s="50">
        <f t="shared" si="394"/>
        <v>0</v>
      </c>
      <c r="AK42" s="50">
        <f t="shared" si="394"/>
        <v>0</v>
      </c>
      <c r="AL42" s="50">
        <f t="shared" si="394"/>
        <v>0</v>
      </c>
      <c r="AM42" s="50">
        <f t="shared" si="394"/>
        <v>0</v>
      </c>
      <c r="AN42" s="50">
        <f t="shared" si="394"/>
        <v>0</v>
      </c>
      <c r="AO42" s="50">
        <f t="shared" si="394"/>
        <v>0</v>
      </c>
      <c r="AP42" s="307">
        <f t="shared" si="394"/>
        <v>0</v>
      </c>
      <c r="AQ42" s="49">
        <f t="shared" si="393"/>
        <v>0</v>
      </c>
      <c r="AR42" s="50">
        <f t="shared" si="393"/>
        <v>0</v>
      </c>
      <c r="AS42" s="50">
        <f t="shared" si="393"/>
        <v>0</v>
      </c>
      <c r="AT42" s="50">
        <f t="shared" si="393"/>
        <v>0</v>
      </c>
      <c r="AU42" s="50">
        <f t="shared" si="393"/>
        <v>0</v>
      </c>
      <c r="AV42" s="50">
        <f t="shared" si="393"/>
        <v>0</v>
      </c>
      <c r="AW42" s="50">
        <f t="shared" si="393"/>
        <v>0</v>
      </c>
      <c r="AX42" s="50">
        <f t="shared" si="393"/>
        <v>0</v>
      </c>
      <c r="AY42" s="50">
        <f t="shared" si="393"/>
        <v>0</v>
      </c>
      <c r="AZ42" s="307">
        <f t="shared" si="393"/>
        <v>0</v>
      </c>
      <c r="BA42" s="49">
        <f t="shared" ref="BA42:BJ42" si="395">COUNTIF(BA12:BA39,"=Met")</f>
        <v>0</v>
      </c>
      <c r="BB42" s="50">
        <f t="shared" si="395"/>
        <v>0</v>
      </c>
      <c r="BC42" s="50">
        <f t="shared" si="395"/>
        <v>0</v>
      </c>
      <c r="BD42" s="50">
        <f t="shared" si="395"/>
        <v>0</v>
      </c>
      <c r="BE42" s="50">
        <f t="shared" si="395"/>
        <v>0</v>
      </c>
      <c r="BF42" s="50">
        <f t="shared" si="395"/>
        <v>0</v>
      </c>
      <c r="BG42" s="50">
        <f t="shared" si="395"/>
        <v>0</v>
      </c>
      <c r="BH42" s="50">
        <f t="shared" si="395"/>
        <v>0</v>
      </c>
      <c r="BI42" s="50">
        <f t="shared" si="395"/>
        <v>0</v>
      </c>
      <c r="BJ42" s="307">
        <f t="shared" si="395"/>
        <v>0</v>
      </c>
      <c r="BK42" s="49">
        <f t="shared" si="393"/>
        <v>0</v>
      </c>
      <c r="BL42" s="50">
        <f t="shared" si="393"/>
        <v>0</v>
      </c>
      <c r="BM42" s="50">
        <f t="shared" si="393"/>
        <v>0</v>
      </c>
      <c r="BN42" s="50">
        <f t="shared" si="393"/>
        <v>0</v>
      </c>
      <c r="BO42" s="50">
        <f t="shared" si="393"/>
        <v>0</v>
      </c>
      <c r="BP42" s="50">
        <f t="shared" si="393"/>
        <v>0</v>
      </c>
      <c r="BQ42" s="50">
        <f t="shared" si="393"/>
        <v>0</v>
      </c>
      <c r="BR42" s="50">
        <f t="shared" si="393"/>
        <v>0</v>
      </c>
      <c r="BS42" s="50">
        <f t="shared" si="393"/>
        <v>0</v>
      </c>
      <c r="BT42" s="307">
        <f t="shared" si="393"/>
        <v>0</v>
      </c>
      <c r="BU42" s="49">
        <f t="shared" ref="BU42:CD42" si="396">COUNTIF(BU12:BU39,"=Met")</f>
        <v>0</v>
      </c>
      <c r="BV42" s="50">
        <f t="shared" si="396"/>
        <v>0</v>
      </c>
      <c r="BW42" s="50">
        <f t="shared" si="396"/>
        <v>0</v>
      </c>
      <c r="BX42" s="50">
        <f t="shared" si="396"/>
        <v>0</v>
      </c>
      <c r="BY42" s="50">
        <f t="shared" si="396"/>
        <v>0</v>
      </c>
      <c r="BZ42" s="50">
        <f t="shared" si="396"/>
        <v>0</v>
      </c>
      <c r="CA42" s="50">
        <f t="shared" si="396"/>
        <v>0</v>
      </c>
      <c r="CB42" s="50">
        <f t="shared" si="396"/>
        <v>0</v>
      </c>
      <c r="CC42" s="50">
        <f t="shared" si="396"/>
        <v>0</v>
      </c>
      <c r="CD42" s="307">
        <f t="shared" si="396"/>
        <v>0</v>
      </c>
      <c r="CE42" s="49">
        <f t="shared" si="393"/>
        <v>0</v>
      </c>
      <c r="CF42" s="50">
        <f t="shared" si="393"/>
        <v>0</v>
      </c>
      <c r="CG42" s="50">
        <f t="shared" si="393"/>
        <v>0</v>
      </c>
      <c r="CH42" s="50">
        <f t="shared" si="393"/>
        <v>0</v>
      </c>
      <c r="CI42" s="50">
        <f t="shared" si="393"/>
        <v>0</v>
      </c>
      <c r="CJ42" s="50">
        <f t="shared" si="393"/>
        <v>0</v>
      </c>
      <c r="CK42" s="50">
        <f t="shared" si="393"/>
        <v>0</v>
      </c>
      <c r="CL42" s="50">
        <f t="shared" si="393"/>
        <v>0</v>
      </c>
      <c r="CM42" s="50">
        <f t="shared" si="393"/>
        <v>0</v>
      </c>
      <c r="CN42" s="307">
        <f t="shared" si="393"/>
        <v>0</v>
      </c>
      <c r="CO42" s="49">
        <f t="shared" ref="CO42:CX42" si="397">COUNTIF(CO12:CO39,"=Met")</f>
        <v>0</v>
      </c>
      <c r="CP42" s="50">
        <f t="shared" si="397"/>
        <v>0</v>
      </c>
      <c r="CQ42" s="50">
        <f t="shared" si="397"/>
        <v>0</v>
      </c>
      <c r="CR42" s="50">
        <f t="shared" si="397"/>
        <v>0</v>
      </c>
      <c r="CS42" s="50">
        <f t="shared" si="397"/>
        <v>0</v>
      </c>
      <c r="CT42" s="50">
        <f t="shared" si="397"/>
        <v>0</v>
      </c>
      <c r="CU42" s="50">
        <f t="shared" si="397"/>
        <v>0</v>
      </c>
      <c r="CV42" s="50">
        <f t="shared" si="397"/>
        <v>0</v>
      </c>
      <c r="CW42" s="50">
        <f t="shared" si="397"/>
        <v>0</v>
      </c>
      <c r="CX42" s="307">
        <f t="shared" si="397"/>
        <v>0</v>
      </c>
      <c r="CY42" s="49">
        <f t="shared" si="393"/>
        <v>0</v>
      </c>
      <c r="CZ42" s="50">
        <f t="shared" si="393"/>
        <v>0</v>
      </c>
      <c r="DA42" s="50">
        <f t="shared" si="393"/>
        <v>0</v>
      </c>
      <c r="DB42" s="50">
        <f t="shared" si="393"/>
        <v>0</v>
      </c>
      <c r="DC42" s="50">
        <f t="shared" si="393"/>
        <v>0</v>
      </c>
      <c r="DD42" s="50">
        <f t="shared" si="393"/>
        <v>0</v>
      </c>
      <c r="DE42" s="50">
        <f t="shared" si="393"/>
        <v>0</v>
      </c>
      <c r="DF42" s="50">
        <f t="shared" si="393"/>
        <v>0</v>
      </c>
      <c r="DG42" s="50">
        <f t="shared" si="393"/>
        <v>0</v>
      </c>
      <c r="DH42" s="307">
        <f t="shared" si="393"/>
        <v>0</v>
      </c>
      <c r="DI42" s="49">
        <f t="shared" ref="DI42:DR42" si="398">COUNTIF(DI12:DI39,"=Met")</f>
        <v>0</v>
      </c>
      <c r="DJ42" s="50">
        <f t="shared" si="398"/>
        <v>0</v>
      </c>
      <c r="DK42" s="50">
        <f t="shared" si="398"/>
        <v>0</v>
      </c>
      <c r="DL42" s="50">
        <f t="shared" si="398"/>
        <v>0</v>
      </c>
      <c r="DM42" s="50">
        <f t="shared" si="398"/>
        <v>0</v>
      </c>
      <c r="DN42" s="50">
        <f t="shared" si="398"/>
        <v>0</v>
      </c>
      <c r="DO42" s="50">
        <f t="shared" si="398"/>
        <v>0</v>
      </c>
      <c r="DP42" s="50">
        <f t="shared" si="398"/>
        <v>0</v>
      </c>
      <c r="DQ42" s="50">
        <f t="shared" si="398"/>
        <v>0</v>
      </c>
      <c r="DR42" s="307">
        <f t="shared" si="398"/>
        <v>0</v>
      </c>
      <c r="DS42" s="49">
        <f t="shared" si="393"/>
        <v>0</v>
      </c>
      <c r="DT42" s="50">
        <f t="shared" si="393"/>
        <v>0</v>
      </c>
      <c r="DU42" s="50">
        <f t="shared" si="393"/>
        <v>0</v>
      </c>
      <c r="DV42" s="50">
        <f t="shared" si="393"/>
        <v>0</v>
      </c>
      <c r="DW42" s="50">
        <f t="shared" si="393"/>
        <v>0</v>
      </c>
      <c r="DX42" s="50">
        <f t="shared" si="393"/>
        <v>0</v>
      </c>
      <c r="DY42" s="50">
        <f t="shared" si="393"/>
        <v>0</v>
      </c>
      <c r="DZ42" s="50">
        <f t="shared" si="393"/>
        <v>0</v>
      </c>
      <c r="EA42" s="50">
        <f t="shared" si="393"/>
        <v>0</v>
      </c>
      <c r="EB42" s="307">
        <f t="shared" si="393"/>
        <v>0</v>
      </c>
      <c r="EC42" s="49">
        <f t="shared" ref="EC42:EL42" si="399">COUNTIF(EC12:EC39,"=Met")</f>
        <v>0</v>
      </c>
      <c r="ED42" s="50">
        <f t="shared" si="399"/>
        <v>0</v>
      </c>
      <c r="EE42" s="50">
        <f t="shared" si="399"/>
        <v>0</v>
      </c>
      <c r="EF42" s="50">
        <f t="shared" si="399"/>
        <v>0</v>
      </c>
      <c r="EG42" s="50">
        <f t="shared" si="399"/>
        <v>0</v>
      </c>
      <c r="EH42" s="50">
        <f t="shared" si="399"/>
        <v>0</v>
      </c>
      <c r="EI42" s="50">
        <f t="shared" si="399"/>
        <v>0</v>
      </c>
      <c r="EJ42" s="50">
        <f t="shared" si="399"/>
        <v>0</v>
      </c>
      <c r="EK42" s="50">
        <f t="shared" si="399"/>
        <v>0</v>
      </c>
      <c r="EL42" s="307">
        <f t="shared" si="399"/>
        <v>0</v>
      </c>
      <c r="EM42" s="49">
        <f t="shared" si="393"/>
        <v>0</v>
      </c>
      <c r="EN42" s="50">
        <f t="shared" si="393"/>
        <v>0</v>
      </c>
      <c r="EO42" s="50">
        <f t="shared" si="393"/>
        <v>0</v>
      </c>
      <c r="EP42" s="50">
        <f t="shared" si="393"/>
        <v>0</v>
      </c>
      <c r="EQ42" s="50">
        <f t="shared" si="393"/>
        <v>0</v>
      </c>
      <c r="ER42" s="50">
        <f t="shared" si="393"/>
        <v>0</v>
      </c>
      <c r="ES42" s="50">
        <f t="shared" si="393"/>
        <v>0</v>
      </c>
      <c r="ET42" s="50">
        <f t="shared" si="393"/>
        <v>0</v>
      </c>
      <c r="EU42" s="50">
        <f t="shared" si="393"/>
        <v>0</v>
      </c>
      <c r="EV42" s="307">
        <f t="shared" si="393"/>
        <v>0</v>
      </c>
      <c r="EW42" s="49">
        <f t="shared" ref="EW42:FF42" si="400">COUNTIF(EW12:EW39,"=Met")</f>
        <v>0</v>
      </c>
      <c r="EX42" s="50">
        <f t="shared" si="400"/>
        <v>0</v>
      </c>
      <c r="EY42" s="50">
        <f t="shared" si="400"/>
        <v>0</v>
      </c>
      <c r="EZ42" s="50">
        <f t="shared" si="400"/>
        <v>0</v>
      </c>
      <c r="FA42" s="50">
        <f t="shared" si="400"/>
        <v>0</v>
      </c>
      <c r="FB42" s="50">
        <f t="shared" si="400"/>
        <v>0</v>
      </c>
      <c r="FC42" s="50">
        <f t="shared" si="400"/>
        <v>0</v>
      </c>
      <c r="FD42" s="50">
        <f t="shared" si="400"/>
        <v>0</v>
      </c>
      <c r="FE42" s="50">
        <f t="shared" si="400"/>
        <v>0</v>
      </c>
      <c r="FF42" s="307">
        <f t="shared" si="400"/>
        <v>0</v>
      </c>
      <c r="FG42" s="49">
        <f t="shared" si="393"/>
        <v>0</v>
      </c>
      <c r="FH42" s="50">
        <f t="shared" si="393"/>
        <v>0</v>
      </c>
      <c r="FI42" s="50">
        <f t="shared" si="393"/>
        <v>0</v>
      </c>
      <c r="FJ42" s="50">
        <f t="shared" si="393"/>
        <v>0</v>
      </c>
      <c r="FK42" s="50">
        <f t="shared" si="393"/>
        <v>0</v>
      </c>
      <c r="FL42" s="50">
        <f t="shared" si="393"/>
        <v>0</v>
      </c>
      <c r="FM42" s="50">
        <f t="shared" si="393"/>
        <v>0</v>
      </c>
      <c r="FN42" s="50">
        <f t="shared" si="393"/>
        <v>0</v>
      </c>
      <c r="FO42" s="50">
        <f t="shared" si="393"/>
        <v>0</v>
      </c>
      <c r="FP42" s="307">
        <f t="shared" si="393"/>
        <v>0</v>
      </c>
      <c r="FQ42" s="49">
        <f t="shared" ref="FQ42:FZ42" si="401">COUNTIF(FQ12:FQ39,"=Met")</f>
        <v>0</v>
      </c>
      <c r="FR42" s="50">
        <f t="shared" si="401"/>
        <v>0</v>
      </c>
      <c r="FS42" s="50">
        <f t="shared" si="401"/>
        <v>0</v>
      </c>
      <c r="FT42" s="50">
        <f t="shared" si="401"/>
        <v>0</v>
      </c>
      <c r="FU42" s="50">
        <f t="shared" si="401"/>
        <v>0</v>
      </c>
      <c r="FV42" s="50">
        <f t="shared" si="401"/>
        <v>0</v>
      </c>
      <c r="FW42" s="50">
        <f t="shared" si="401"/>
        <v>0</v>
      </c>
      <c r="FX42" s="50">
        <f t="shared" si="401"/>
        <v>0</v>
      </c>
      <c r="FY42" s="50">
        <f t="shared" si="401"/>
        <v>0</v>
      </c>
      <c r="FZ42" s="307">
        <f t="shared" si="401"/>
        <v>0</v>
      </c>
      <c r="GA42" s="49">
        <f t="shared" si="393"/>
        <v>0</v>
      </c>
      <c r="GB42" s="50">
        <f t="shared" si="393"/>
        <v>0</v>
      </c>
      <c r="GC42" s="50">
        <f t="shared" si="393"/>
        <v>0</v>
      </c>
      <c r="GD42" s="50">
        <f t="shared" si="393"/>
        <v>0</v>
      </c>
      <c r="GE42" s="50">
        <f t="shared" si="393"/>
        <v>0</v>
      </c>
      <c r="GF42" s="50">
        <f t="shared" si="393"/>
        <v>0</v>
      </c>
      <c r="GG42" s="50">
        <f t="shared" si="393"/>
        <v>0</v>
      </c>
      <c r="GH42" s="50">
        <f t="shared" si="393"/>
        <v>0</v>
      </c>
      <c r="GI42" s="50">
        <f t="shared" si="393"/>
        <v>0</v>
      </c>
      <c r="GJ42" s="307">
        <f t="shared" si="393"/>
        <v>0</v>
      </c>
      <c r="GK42" s="49">
        <f t="shared" ref="GK42:GT42" si="402">COUNTIF(GK12:GK39,"=Met")</f>
        <v>0</v>
      </c>
      <c r="GL42" s="50">
        <f t="shared" si="402"/>
        <v>0</v>
      </c>
      <c r="GM42" s="50">
        <f t="shared" si="402"/>
        <v>0</v>
      </c>
      <c r="GN42" s="50">
        <f t="shared" si="402"/>
        <v>0</v>
      </c>
      <c r="GO42" s="50">
        <f t="shared" si="402"/>
        <v>0</v>
      </c>
      <c r="GP42" s="50">
        <f t="shared" si="402"/>
        <v>0</v>
      </c>
      <c r="GQ42" s="50">
        <f t="shared" si="402"/>
        <v>0</v>
      </c>
      <c r="GR42" s="50">
        <f t="shared" si="402"/>
        <v>0</v>
      </c>
      <c r="GS42" s="50">
        <f t="shared" si="402"/>
        <v>0</v>
      </c>
      <c r="GT42" s="307">
        <f t="shared" si="402"/>
        <v>0</v>
      </c>
    </row>
    <row r="43" spans="1:207" s="10" customFormat="1" ht="13.9" customHeight="1">
      <c r="A43" s="601"/>
      <c r="B43" s="48" t="s">
        <v>34</v>
      </c>
      <c r="C43" s="53">
        <f t="shared" ref="C43:L43" si="403">IF(SUM(C42,C44)=0,0,C42/SUM(C42,C44))</f>
        <v>0</v>
      </c>
      <c r="D43" s="54">
        <f t="shared" si="403"/>
        <v>0</v>
      </c>
      <c r="E43" s="54">
        <f t="shared" si="403"/>
        <v>0</v>
      </c>
      <c r="F43" s="54">
        <f t="shared" si="403"/>
        <v>0</v>
      </c>
      <c r="G43" s="54">
        <f t="shared" si="403"/>
        <v>0</v>
      </c>
      <c r="H43" s="54">
        <f t="shared" si="403"/>
        <v>0</v>
      </c>
      <c r="I43" s="54">
        <f t="shared" si="403"/>
        <v>0</v>
      </c>
      <c r="J43" s="54">
        <f t="shared" si="403"/>
        <v>0</v>
      </c>
      <c r="K43" s="54">
        <f t="shared" si="403"/>
        <v>0</v>
      </c>
      <c r="L43" s="308">
        <f t="shared" si="403"/>
        <v>0</v>
      </c>
      <c r="M43" s="53">
        <f t="shared" ref="M43:GJ43" si="404">IF(SUM(M42,M44)=0,0,M42/SUM(M42,M44))</f>
        <v>0</v>
      </c>
      <c r="N43" s="54">
        <f t="shared" si="404"/>
        <v>0</v>
      </c>
      <c r="O43" s="54">
        <f t="shared" si="404"/>
        <v>0</v>
      </c>
      <c r="P43" s="54">
        <f t="shared" si="404"/>
        <v>0</v>
      </c>
      <c r="Q43" s="54">
        <f t="shared" si="404"/>
        <v>0</v>
      </c>
      <c r="R43" s="54">
        <f t="shared" si="404"/>
        <v>0</v>
      </c>
      <c r="S43" s="54">
        <f t="shared" si="404"/>
        <v>0</v>
      </c>
      <c r="T43" s="54">
        <f t="shared" si="404"/>
        <v>0</v>
      </c>
      <c r="U43" s="54">
        <f t="shared" si="404"/>
        <v>0</v>
      </c>
      <c r="V43" s="308">
        <f t="shared" si="404"/>
        <v>0</v>
      </c>
      <c r="W43" s="53">
        <f t="shared" si="404"/>
        <v>0</v>
      </c>
      <c r="X43" s="54">
        <f t="shared" si="404"/>
        <v>0</v>
      </c>
      <c r="Y43" s="54">
        <f t="shared" si="404"/>
        <v>0</v>
      </c>
      <c r="Z43" s="54">
        <f t="shared" si="404"/>
        <v>0</v>
      </c>
      <c r="AA43" s="54">
        <f t="shared" si="404"/>
        <v>0</v>
      </c>
      <c r="AB43" s="54">
        <f t="shared" si="404"/>
        <v>0</v>
      </c>
      <c r="AC43" s="54">
        <f t="shared" si="404"/>
        <v>0</v>
      </c>
      <c r="AD43" s="54">
        <f t="shared" si="404"/>
        <v>0</v>
      </c>
      <c r="AE43" s="54">
        <f t="shared" si="404"/>
        <v>0</v>
      </c>
      <c r="AF43" s="308">
        <f t="shared" si="404"/>
        <v>0</v>
      </c>
      <c r="AG43" s="53">
        <f t="shared" ref="AG43:AP43" si="405">IF(SUM(AG42,AG44)=0,0,AG42/SUM(AG42,AG44))</f>
        <v>0</v>
      </c>
      <c r="AH43" s="54">
        <f t="shared" si="405"/>
        <v>0</v>
      </c>
      <c r="AI43" s="54">
        <f t="shared" si="405"/>
        <v>0</v>
      </c>
      <c r="AJ43" s="54">
        <f t="shared" si="405"/>
        <v>0</v>
      </c>
      <c r="AK43" s="54">
        <f t="shared" si="405"/>
        <v>0</v>
      </c>
      <c r="AL43" s="54">
        <f t="shared" si="405"/>
        <v>0</v>
      </c>
      <c r="AM43" s="54">
        <f t="shared" si="405"/>
        <v>0</v>
      </c>
      <c r="AN43" s="54">
        <f t="shared" si="405"/>
        <v>0</v>
      </c>
      <c r="AO43" s="54">
        <f t="shared" si="405"/>
        <v>0</v>
      </c>
      <c r="AP43" s="308">
        <f t="shared" si="405"/>
        <v>0</v>
      </c>
      <c r="AQ43" s="53">
        <f t="shared" si="404"/>
        <v>0</v>
      </c>
      <c r="AR43" s="54">
        <f t="shared" si="404"/>
        <v>0</v>
      </c>
      <c r="AS43" s="54">
        <f t="shared" si="404"/>
        <v>0</v>
      </c>
      <c r="AT43" s="54">
        <f t="shared" si="404"/>
        <v>0</v>
      </c>
      <c r="AU43" s="54">
        <f t="shared" si="404"/>
        <v>0</v>
      </c>
      <c r="AV43" s="54">
        <f t="shared" si="404"/>
        <v>0</v>
      </c>
      <c r="AW43" s="54">
        <f t="shared" si="404"/>
        <v>0</v>
      </c>
      <c r="AX43" s="54">
        <f t="shared" si="404"/>
        <v>0</v>
      </c>
      <c r="AY43" s="54">
        <f t="shared" si="404"/>
        <v>0</v>
      </c>
      <c r="AZ43" s="308">
        <f t="shared" si="404"/>
        <v>0</v>
      </c>
      <c r="BA43" s="53">
        <f t="shared" ref="BA43:BJ43" si="406">IF(SUM(BA42,BA44)=0,0,BA42/SUM(BA42,BA44))</f>
        <v>0</v>
      </c>
      <c r="BB43" s="54">
        <f t="shared" si="406"/>
        <v>0</v>
      </c>
      <c r="BC43" s="54">
        <f t="shared" si="406"/>
        <v>0</v>
      </c>
      <c r="BD43" s="54">
        <f t="shared" si="406"/>
        <v>0</v>
      </c>
      <c r="BE43" s="54">
        <f t="shared" si="406"/>
        <v>0</v>
      </c>
      <c r="BF43" s="54">
        <f t="shared" si="406"/>
        <v>0</v>
      </c>
      <c r="BG43" s="54">
        <f t="shared" si="406"/>
        <v>0</v>
      </c>
      <c r="BH43" s="54">
        <f t="shared" si="406"/>
        <v>0</v>
      </c>
      <c r="BI43" s="54">
        <f t="shared" si="406"/>
        <v>0</v>
      </c>
      <c r="BJ43" s="308">
        <f t="shared" si="406"/>
        <v>0</v>
      </c>
      <c r="BK43" s="53">
        <f t="shared" si="404"/>
        <v>0</v>
      </c>
      <c r="BL43" s="54">
        <f t="shared" si="404"/>
        <v>0</v>
      </c>
      <c r="BM43" s="54">
        <f t="shared" si="404"/>
        <v>0</v>
      </c>
      <c r="BN43" s="54">
        <f t="shared" si="404"/>
        <v>0</v>
      </c>
      <c r="BO43" s="54">
        <f t="shared" si="404"/>
        <v>0</v>
      </c>
      <c r="BP43" s="54">
        <f t="shared" si="404"/>
        <v>0</v>
      </c>
      <c r="BQ43" s="54">
        <f t="shared" si="404"/>
        <v>0</v>
      </c>
      <c r="BR43" s="54">
        <f t="shared" si="404"/>
        <v>0</v>
      </c>
      <c r="BS43" s="54">
        <f t="shared" si="404"/>
        <v>0</v>
      </c>
      <c r="BT43" s="308">
        <f t="shared" si="404"/>
        <v>0</v>
      </c>
      <c r="BU43" s="53">
        <f t="shared" ref="BU43:CD43" si="407">IF(SUM(BU42,BU44)=0,0,BU42/SUM(BU42,BU44))</f>
        <v>0</v>
      </c>
      <c r="BV43" s="54">
        <f t="shared" si="407"/>
        <v>0</v>
      </c>
      <c r="BW43" s="54">
        <f t="shared" si="407"/>
        <v>0</v>
      </c>
      <c r="BX43" s="54">
        <f t="shared" si="407"/>
        <v>0</v>
      </c>
      <c r="BY43" s="54">
        <f t="shared" si="407"/>
        <v>0</v>
      </c>
      <c r="BZ43" s="54">
        <f t="shared" si="407"/>
        <v>0</v>
      </c>
      <c r="CA43" s="54">
        <f t="shared" si="407"/>
        <v>0</v>
      </c>
      <c r="CB43" s="54">
        <f t="shared" si="407"/>
        <v>0</v>
      </c>
      <c r="CC43" s="54">
        <f t="shared" si="407"/>
        <v>0</v>
      </c>
      <c r="CD43" s="308">
        <f t="shared" si="407"/>
        <v>0</v>
      </c>
      <c r="CE43" s="53">
        <f t="shared" si="404"/>
        <v>0</v>
      </c>
      <c r="CF43" s="54">
        <f t="shared" si="404"/>
        <v>0</v>
      </c>
      <c r="CG43" s="54">
        <f t="shared" si="404"/>
        <v>0</v>
      </c>
      <c r="CH43" s="54">
        <f t="shared" si="404"/>
        <v>0</v>
      </c>
      <c r="CI43" s="54">
        <f t="shared" si="404"/>
        <v>0</v>
      </c>
      <c r="CJ43" s="54">
        <f t="shared" si="404"/>
        <v>0</v>
      </c>
      <c r="CK43" s="54">
        <f t="shared" si="404"/>
        <v>0</v>
      </c>
      <c r="CL43" s="54">
        <f t="shared" si="404"/>
        <v>0</v>
      </c>
      <c r="CM43" s="54">
        <f t="shared" si="404"/>
        <v>0</v>
      </c>
      <c r="CN43" s="308">
        <f t="shared" si="404"/>
        <v>0</v>
      </c>
      <c r="CO43" s="53">
        <f t="shared" ref="CO43:CX43" si="408">IF(SUM(CO42,CO44)=0,0,CO42/SUM(CO42,CO44))</f>
        <v>0</v>
      </c>
      <c r="CP43" s="54">
        <f t="shared" si="408"/>
        <v>0</v>
      </c>
      <c r="CQ43" s="54">
        <f t="shared" si="408"/>
        <v>0</v>
      </c>
      <c r="CR43" s="54">
        <f t="shared" si="408"/>
        <v>0</v>
      </c>
      <c r="CS43" s="54">
        <f t="shared" si="408"/>
        <v>0</v>
      </c>
      <c r="CT43" s="54">
        <f t="shared" si="408"/>
        <v>0</v>
      </c>
      <c r="CU43" s="54">
        <f t="shared" si="408"/>
        <v>0</v>
      </c>
      <c r="CV43" s="54">
        <f t="shared" si="408"/>
        <v>0</v>
      </c>
      <c r="CW43" s="54">
        <f t="shared" si="408"/>
        <v>0</v>
      </c>
      <c r="CX43" s="308">
        <f t="shared" si="408"/>
        <v>0</v>
      </c>
      <c r="CY43" s="53">
        <f t="shared" si="404"/>
        <v>0</v>
      </c>
      <c r="CZ43" s="54">
        <f t="shared" si="404"/>
        <v>0</v>
      </c>
      <c r="DA43" s="54">
        <f t="shared" si="404"/>
        <v>0</v>
      </c>
      <c r="DB43" s="54">
        <f t="shared" si="404"/>
        <v>0</v>
      </c>
      <c r="DC43" s="54">
        <f t="shared" si="404"/>
        <v>0</v>
      </c>
      <c r="DD43" s="54">
        <f t="shared" si="404"/>
        <v>0</v>
      </c>
      <c r="DE43" s="54">
        <f t="shared" si="404"/>
        <v>0</v>
      </c>
      <c r="DF43" s="54">
        <f t="shared" si="404"/>
        <v>0</v>
      </c>
      <c r="DG43" s="54">
        <f t="shared" si="404"/>
        <v>0</v>
      </c>
      <c r="DH43" s="308">
        <f t="shared" si="404"/>
        <v>0</v>
      </c>
      <c r="DI43" s="53">
        <f t="shared" ref="DI43:DR43" si="409">IF(SUM(DI42,DI44)=0,0,DI42/SUM(DI42,DI44))</f>
        <v>0</v>
      </c>
      <c r="DJ43" s="54">
        <f t="shared" si="409"/>
        <v>0</v>
      </c>
      <c r="DK43" s="54">
        <f t="shared" si="409"/>
        <v>0</v>
      </c>
      <c r="DL43" s="54">
        <f t="shared" si="409"/>
        <v>0</v>
      </c>
      <c r="DM43" s="54">
        <f t="shared" si="409"/>
        <v>0</v>
      </c>
      <c r="DN43" s="54">
        <f t="shared" si="409"/>
        <v>0</v>
      </c>
      <c r="DO43" s="54">
        <f t="shared" si="409"/>
        <v>0</v>
      </c>
      <c r="DP43" s="54">
        <f t="shared" si="409"/>
        <v>0</v>
      </c>
      <c r="DQ43" s="54">
        <f t="shared" si="409"/>
        <v>0</v>
      </c>
      <c r="DR43" s="308">
        <f t="shared" si="409"/>
        <v>0</v>
      </c>
      <c r="DS43" s="53">
        <f t="shared" si="404"/>
        <v>0</v>
      </c>
      <c r="DT43" s="54">
        <f t="shared" si="404"/>
        <v>0</v>
      </c>
      <c r="DU43" s="54">
        <f t="shared" si="404"/>
        <v>0</v>
      </c>
      <c r="DV43" s="54">
        <f t="shared" si="404"/>
        <v>0</v>
      </c>
      <c r="DW43" s="54">
        <f t="shared" si="404"/>
        <v>0</v>
      </c>
      <c r="DX43" s="54">
        <f t="shared" si="404"/>
        <v>0</v>
      </c>
      <c r="DY43" s="54">
        <f t="shared" si="404"/>
        <v>0</v>
      </c>
      <c r="DZ43" s="54">
        <f t="shared" si="404"/>
        <v>0</v>
      </c>
      <c r="EA43" s="54">
        <f t="shared" si="404"/>
        <v>0</v>
      </c>
      <c r="EB43" s="308">
        <f t="shared" si="404"/>
        <v>0</v>
      </c>
      <c r="EC43" s="53">
        <f t="shared" ref="EC43:EL43" si="410">IF(SUM(EC42,EC44)=0,0,EC42/SUM(EC42,EC44))</f>
        <v>0</v>
      </c>
      <c r="ED43" s="54">
        <f t="shared" si="410"/>
        <v>0</v>
      </c>
      <c r="EE43" s="54">
        <f t="shared" si="410"/>
        <v>0</v>
      </c>
      <c r="EF43" s="54">
        <f t="shared" si="410"/>
        <v>0</v>
      </c>
      <c r="EG43" s="54">
        <f t="shared" si="410"/>
        <v>0</v>
      </c>
      <c r="EH43" s="54">
        <f t="shared" si="410"/>
        <v>0</v>
      </c>
      <c r="EI43" s="54">
        <f t="shared" si="410"/>
        <v>0</v>
      </c>
      <c r="EJ43" s="54">
        <f t="shared" si="410"/>
        <v>0</v>
      </c>
      <c r="EK43" s="54">
        <f t="shared" si="410"/>
        <v>0</v>
      </c>
      <c r="EL43" s="308">
        <f t="shared" si="410"/>
        <v>0</v>
      </c>
      <c r="EM43" s="53">
        <f t="shared" si="404"/>
        <v>0</v>
      </c>
      <c r="EN43" s="54">
        <f t="shared" si="404"/>
        <v>0</v>
      </c>
      <c r="EO43" s="54">
        <f t="shared" si="404"/>
        <v>0</v>
      </c>
      <c r="EP43" s="54">
        <f t="shared" si="404"/>
        <v>0</v>
      </c>
      <c r="EQ43" s="54">
        <f t="shared" si="404"/>
        <v>0</v>
      </c>
      <c r="ER43" s="54">
        <f t="shared" si="404"/>
        <v>0</v>
      </c>
      <c r="ES43" s="54">
        <f t="shared" si="404"/>
        <v>0</v>
      </c>
      <c r="ET43" s="54">
        <f t="shared" si="404"/>
        <v>0</v>
      </c>
      <c r="EU43" s="54">
        <f t="shared" si="404"/>
        <v>0</v>
      </c>
      <c r="EV43" s="308">
        <f t="shared" si="404"/>
        <v>0</v>
      </c>
      <c r="EW43" s="53">
        <f t="shared" ref="EW43:FF43" si="411">IF(SUM(EW42,EW44)=0,0,EW42/SUM(EW42,EW44))</f>
        <v>0</v>
      </c>
      <c r="EX43" s="54">
        <f t="shared" si="411"/>
        <v>0</v>
      </c>
      <c r="EY43" s="54">
        <f t="shared" si="411"/>
        <v>0</v>
      </c>
      <c r="EZ43" s="54">
        <f t="shared" si="411"/>
        <v>0</v>
      </c>
      <c r="FA43" s="54">
        <f t="shared" si="411"/>
        <v>0</v>
      </c>
      <c r="FB43" s="54">
        <f t="shared" si="411"/>
        <v>0</v>
      </c>
      <c r="FC43" s="54">
        <f t="shared" si="411"/>
        <v>0</v>
      </c>
      <c r="FD43" s="54">
        <f t="shared" si="411"/>
        <v>0</v>
      </c>
      <c r="FE43" s="54">
        <f t="shared" si="411"/>
        <v>0</v>
      </c>
      <c r="FF43" s="308">
        <f t="shared" si="411"/>
        <v>0</v>
      </c>
      <c r="FG43" s="53">
        <f t="shared" si="404"/>
        <v>0</v>
      </c>
      <c r="FH43" s="54">
        <f t="shared" si="404"/>
        <v>0</v>
      </c>
      <c r="FI43" s="54">
        <f t="shared" si="404"/>
        <v>0</v>
      </c>
      <c r="FJ43" s="54">
        <f t="shared" si="404"/>
        <v>0</v>
      </c>
      <c r="FK43" s="54">
        <f t="shared" si="404"/>
        <v>0</v>
      </c>
      <c r="FL43" s="54">
        <f t="shared" si="404"/>
        <v>0</v>
      </c>
      <c r="FM43" s="54">
        <f t="shared" si="404"/>
        <v>0</v>
      </c>
      <c r="FN43" s="54">
        <f t="shared" si="404"/>
        <v>0</v>
      </c>
      <c r="FO43" s="54">
        <f t="shared" si="404"/>
        <v>0</v>
      </c>
      <c r="FP43" s="308">
        <f t="shared" si="404"/>
        <v>0</v>
      </c>
      <c r="FQ43" s="53">
        <f t="shared" ref="FQ43:FZ43" si="412">IF(SUM(FQ42,FQ44)=0,0,FQ42/SUM(FQ42,FQ44))</f>
        <v>0</v>
      </c>
      <c r="FR43" s="54">
        <f t="shared" si="412"/>
        <v>0</v>
      </c>
      <c r="FS43" s="54">
        <f t="shared" si="412"/>
        <v>0</v>
      </c>
      <c r="FT43" s="54">
        <f t="shared" si="412"/>
        <v>0</v>
      </c>
      <c r="FU43" s="54">
        <f t="shared" si="412"/>
        <v>0</v>
      </c>
      <c r="FV43" s="54">
        <f t="shared" si="412"/>
        <v>0</v>
      </c>
      <c r="FW43" s="54">
        <f t="shared" si="412"/>
        <v>0</v>
      </c>
      <c r="FX43" s="54">
        <f t="shared" si="412"/>
        <v>0</v>
      </c>
      <c r="FY43" s="54">
        <f t="shared" si="412"/>
        <v>0</v>
      </c>
      <c r="FZ43" s="308">
        <f t="shared" si="412"/>
        <v>0</v>
      </c>
      <c r="GA43" s="53">
        <f t="shared" si="404"/>
        <v>0</v>
      </c>
      <c r="GB43" s="54">
        <f t="shared" si="404"/>
        <v>0</v>
      </c>
      <c r="GC43" s="54">
        <f t="shared" si="404"/>
        <v>0</v>
      </c>
      <c r="GD43" s="54">
        <f t="shared" si="404"/>
        <v>0</v>
      </c>
      <c r="GE43" s="54">
        <f t="shared" si="404"/>
        <v>0</v>
      </c>
      <c r="GF43" s="54">
        <f t="shared" si="404"/>
        <v>0</v>
      </c>
      <c r="GG43" s="54">
        <f t="shared" si="404"/>
        <v>0</v>
      </c>
      <c r="GH43" s="54">
        <f t="shared" si="404"/>
        <v>0</v>
      </c>
      <c r="GI43" s="54">
        <f t="shared" si="404"/>
        <v>0</v>
      </c>
      <c r="GJ43" s="308">
        <f t="shared" si="404"/>
        <v>0</v>
      </c>
      <c r="GK43" s="53">
        <f t="shared" ref="GK43:GT43" si="413">IF(SUM(GK42,GK44)=0,0,GK42/SUM(GK42,GK44))</f>
        <v>0</v>
      </c>
      <c r="GL43" s="54">
        <f t="shared" si="413"/>
        <v>0</v>
      </c>
      <c r="GM43" s="54">
        <f t="shared" si="413"/>
        <v>0</v>
      </c>
      <c r="GN43" s="54">
        <f t="shared" si="413"/>
        <v>0</v>
      </c>
      <c r="GO43" s="54">
        <f t="shared" si="413"/>
        <v>0</v>
      </c>
      <c r="GP43" s="54">
        <f t="shared" si="413"/>
        <v>0</v>
      </c>
      <c r="GQ43" s="54">
        <f t="shared" si="413"/>
        <v>0</v>
      </c>
      <c r="GR43" s="54">
        <f t="shared" si="413"/>
        <v>0</v>
      </c>
      <c r="GS43" s="54">
        <f t="shared" si="413"/>
        <v>0</v>
      </c>
      <c r="GT43" s="308">
        <f t="shared" si="413"/>
        <v>0</v>
      </c>
    </row>
    <row r="44" spans="1:207" s="10" customFormat="1" ht="13.9" customHeight="1">
      <c r="A44" s="601"/>
      <c r="B44" s="48" t="s">
        <v>35</v>
      </c>
      <c r="C44" s="55">
        <f t="shared" ref="C44:L44" si="414">COUNTIF(C12:C39,"=Not Met")</f>
        <v>0</v>
      </c>
      <c r="D44" s="56">
        <f t="shared" si="414"/>
        <v>0</v>
      </c>
      <c r="E44" s="56">
        <f t="shared" si="414"/>
        <v>0</v>
      </c>
      <c r="F44" s="56">
        <f t="shared" si="414"/>
        <v>0</v>
      </c>
      <c r="G44" s="56">
        <f t="shared" si="414"/>
        <v>0</v>
      </c>
      <c r="H44" s="56">
        <f t="shared" si="414"/>
        <v>0</v>
      </c>
      <c r="I44" s="56">
        <f t="shared" si="414"/>
        <v>0</v>
      </c>
      <c r="J44" s="56">
        <f t="shared" si="414"/>
        <v>0</v>
      </c>
      <c r="K44" s="56">
        <f t="shared" si="414"/>
        <v>0</v>
      </c>
      <c r="L44" s="309">
        <f t="shared" si="414"/>
        <v>0</v>
      </c>
      <c r="M44" s="55">
        <f t="shared" ref="M44:GJ44" si="415">COUNTIF(M12:M39,"=Not Met")</f>
        <v>0</v>
      </c>
      <c r="N44" s="56">
        <f t="shared" si="415"/>
        <v>0</v>
      </c>
      <c r="O44" s="56">
        <f t="shared" si="415"/>
        <v>0</v>
      </c>
      <c r="P44" s="56">
        <f t="shared" si="415"/>
        <v>0</v>
      </c>
      <c r="Q44" s="56">
        <f t="shared" si="415"/>
        <v>0</v>
      </c>
      <c r="R44" s="56">
        <f t="shared" si="415"/>
        <v>0</v>
      </c>
      <c r="S44" s="56">
        <f t="shared" si="415"/>
        <v>0</v>
      </c>
      <c r="T44" s="56">
        <f t="shared" si="415"/>
        <v>0</v>
      </c>
      <c r="U44" s="56">
        <f t="shared" si="415"/>
        <v>0</v>
      </c>
      <c r="V44" s="309">
        <f t="shared" si="415"/>
        <v>0</v>
      </c>
      <c r="W44" s="55">
        <f t="shared" si="415"/>
        <v>0</v>
      </c>
      <c r="X44" s="56">
        <f t="shared" si="415"/>
        <v>0</v>
      </c>
      <c r="Y44" s="56">
        <f t="shared" si="415"/>
        <v>0</v>
      </c>
      <c r="Z44" s="56">
        <f t="shared" si="415"/>
        <v>0</v>
      </c>
      <c r="AA44" s="56">
        <f t="shared" si="415"/>
        <v>0</v>
      </c>
      <c r="AB44" s="56">
        <f t="shared" si="415"/>
        <v>0</v>
      </c>
      <c r="AC44" s="56">
        <f t="shared" si="415"/>
        <v>0</v>
      </c>
      <c r="AD44" s="56">
        <f t="shared" si="415"/>
        <v>0</v>
      </c>
      <c r="AE44" s="56">
        <f t="shared" si="415"/>
        <v>0</v>
      </c>
      <c r="AF44" s="309">
        <f t="shared" si="415"/>
        <v>0</v>
      </c>
      <c r="AG44" s="55">
        <f t="shared" ref="AG44:AP44" si="416">COUNTIF(AG12:AG39,"=Not Met")</f>
        <v>0</v>
      </c>
      <c r="AH44" s="56">
        <f t="shared" si="416"/>
        <v>0</v>
      </c>
      <c r="AI44" s="56">
        <f t="shared" si="416"/>
        <v>0</v>
      </c>
      <c r="AJ44" s="56">
        <f t="shared" si="416"/>
        <v>0</v>
      </c>
      <c r="AK44" s="56">
        <f t="shared" si="416"/>
        <v>0</v>
      </c>
      <c r="AL44" s="56">
        <f t="shared" si="416"/>
        <v>0</v>
      </c>
      <c r="AM44" s="56">
        <f t="shared" si="416"/>
        <v>0</v>
      </c>
      <c r="AN44" s="56">
        <f t="shared" si="416"/>
        <v>0</v>
      </c>
      <c r="AO44" s="56">
        <f t="shared" si="416"/>
        <v>0</v>
      </c>
      <c r="AP44" s="309">
        <f t="shared" si="416"/>
        <v>0</v>
      </c>
      <c r="AQ44" s="55">
        <f t="shared" si="415"/>
        <v>0</v>
      </c>
      <c r="AR44" s="56">
        <f t="shared" si="415"/>
        <v>0</v>
      </c>
      <c r="AS44" s="56">
        <f t="shared" si="415"/>
        <v>0</v>
      </c>
      <c r="AT44" s="56">
        <f t="shared" si="415"/>
        <v>0</v>
      </c>
      <c r="AU44" s="56">
        <f t="shared" si="415"/>
        <v>0</v>
      </c>
      <c r="AV44" s="56">
        <f t="shared" si="415"/>
        <v>0</v>
      </c>
      <c r="AW44" s="56">
        <f t="shared" si="415"/>
        <v>0</v>
      </c>
      <c r="AX44" s="56">
        <f t="shared" si="415"/>
        <v>0</v>
      </c>
      <c r="AY44" s="56">
        <f t="shared" si="415"/>
        <v>0</v>
      </c>
      <c r="AZ44" s="309">
        <f t="shared" si="415"/>
        <v>0</v>
      </c>
      <c r="BA44" s="55">
        <f t="shared" ref="BA44:BJ44" si="417">COUNTIF(BA12:BA39,"=Not Met")</f>
        <v>0</v>
      </c>
      <c r="BB44" s="56">
        <f t="shared" si="417"/>
        <v>0</v>
      </c>
      <c r="BC44" s="56">
        <f t="shared" si="417"/>
        <v>0</v>
      </c>
      <c r="BD44" s="56">
        <f t="shared" si="417"/>
        <v>0</v>
      </c>
      <c r="BE44" s="56">
        <f t="shared" si="417"/>
        <v>0</v>
      </c>
      <c r="BF44" s="56">
        <f t="shared" si="417"/>
        <v>0</v>
      </c>
      <c r="BG44" s="56">
        <f t="shared" si="417"/>
        <v>0</v>
      </c>
      <c r="BH44" s="56">
        <f t="shared" si="417"/>
        <v>0</v>
      </c>
      <c r="BI44" s="56">
        <f t="shared" si="417"/>
        <v>0</v>
      </c>
      <c r="BJ44" s="309">
        <f t="shared" si="417"/>
        <v>0</v>
      </c>
      <c r="BK44" s="55">
        <f t="shared" si="415"/>
        <v>0</v>
      </c>
      <c r="BL44" s="56">
        <f t="shared" si="415"/>
        <v>0</v>
      </c>
      <c r="BM44" s="56">
        <f t="shared" si="415"/>
        <v>0</v>
      </c>
      <c r="BN44" s="56">
        <f t="shared" si="415"/>
        <v>0</v>
      </c>
      <c r="BO44" s="56">
        <f t="shared" si="415"/>
        <v>0</v>
      </c>
      <c r="BP44" s="56">
        <f t="shared" si="415"/>
        <v>0</v>
      </c>
      <c r="BQ44" s="56">
        <f t="shared" si="415"/>
        <v>0</v>
      </c>
      <c r="BR44" s="56">
        <f t="shared" si="415"/>
        <v>0</v>
      </c>
      <c r="BS44" s="56">
        <f t="shared" si="415"/>
        <v>0</v>
      </c>
      <c r="BT44" s="309">
        <f t="shared" si="415"/>
        <v>0</v>
      </c>
      <c r="BU44" s="55">
        <f t="shared" ref="BU44:CD44" si="418">COUNTIF(BU12:BU39,"=Not Met")</f>
        <v>0</v>
      </c>
      <c r="BV44" s="56">
        <f t="shared" si="418"/>
        <v>0</v>
      </c>
      <c r="BW44" s="56">
        <f t="shared" si="418"/>
        <v>0</v>
      </c>
      <c r="BX44" s="56">
        <f t="shared" si="418"/>
        <v>0</v>
      </c>
      <c r="BY44" s="56">
        <f t="shared" si="418"/>
        <v>0</v>
      </c>
      <c r="BZ44" s="56">
        <f t="shared" si="418"/>
        <v>0</v>
      </c>
      <c r="CA44" s="56">
        <f t="shared" si="418"/>
        <v>0</v>
      </c>
      <c r="CB44" s="56">
        <f t="shared" si="418"/>
        <v>0</v>
      </c>
      <c r="CC44" s="56">
        <f t="shared" si="418"/>
        <v>0</v>
      </c>
      <c r="CD44" s="309">
        <f t="shared" si="418"/>
        <v>0</v>
      </c>
      <c r="CE44" s="55">
        <f t="shared" si="415"/>
        <v>0</v>
      </c>
      <c r="CF44" s="56">
        <f t="shared" si="415"/>
        <v>0</v>
      </c>
      <c r="CG44" s="56">
        <f t="shared" si="415"/>
        <v>0</v>
      </c>
      <c r="CH44" s="56">
        <f t="shared" si="415"/>
        <v>0</v>
      </c>
      <c r="CI44" s="56">
        <f t="shared" si="415"/>
        <v>0</v>
      </c>
      <c r="CJ44" s="56">
        <f t="shared" si="415"/>
        <v>0</v>
      </c>
      <c r="CK44" s="56">
        <f t="shared" si="415"/>
        <v>0</v>
      </c>
      <c r="CL44" s="56">
        <f t="shared" si="415"/>
        <v>0</v>
      </c>
      <c r="CM44" s="56">
        <f t="shared" si="415"/>
        <v>0</v>
      </c>
      <c r="CN44" s="309">
        <f t="shared" si="415"/>
        <v>0</v>
      </c>
      <c r="CO44" s="55">
        <f t="shared" ref="CO44:CX44" si="419">COUNTIF(CO12:CO39,"=Not Met")</f>
        <v>0</v>
      </c>
      <c r="CP44" s="56">
        <f t="shared" si="419"/>
        <v>0</v>
      </c>
      <c r="CQ44" s="56">
        <f t="shared" si="419"/>
        <v>0</v>
      </c>
      <c r="CR44" s="56">
        <f t="shared" si="419"/>
        <v>0</v>
      </c>
      <c r="CS44" s="56">
        <f t="shared" si="419"/>
        <v>0</v>
      </c>
      <c r="CT44" s="56">
        <f t="shared" si="419"/>
        <v>0</v>
      </c>
      <c r="CU44" s="56">
        <f t="shared" si="419"/>
        <v>0</v>
      </c>
      <c r="CV44" s="56">
        <f t="shared" si="419"/>
        <v>0</v>
      </c>
      <c r="CW44" s="56">
        <f t="shared" si="419"/>
        <v>0</v>
      </c>
      <c r="CX44" s="309">
        <f t="shared" si="419"/>
        <v>0</v>
      </c>
      <c r="CY44" s="55">
        <f t="shared" si="415"/>
        <v>0</v>
      </c>
      <c r="CZ44" s="56">
        <f t="shared" si="415"/>
        <v>0</v>
      </c>
      <c r="DA44" s="56">
        <f t="shared" si="415"/>
        <v>0</v>
      </c>
      <c r="DB44" s="56">
        <f t="shared" si="415"/>
        <v>0</v>
      </c>
      <c r="DC44" s="56">
        <f t="shared" si="415"/>
        <v>0</v>
      </c>
      <c r="DD44" s="56">
        <f t="shared" si="415"/>
        <v>0</v>
      </c>
      <c r="DE44" s="56">
        <f t="shared" si="415"/>
        <v>0</v>
      </c>
      <c r="DF44" s="56">
        <f t="shared" si="415"/>
        <v>0</v>
      </c>
      <c r="DG44" s="56">
        <f t="shared" si="415"/>
        <v>0</v>
      </c>
      <c r="DH44" s="309">
        <f t="shared" si="415"/>
        <v>0</v>
      </c>
      <c r="DI44" s="55">
        <f t="shared" ref="DI44:DR44" si="420">COUNTIF(DI12:DI39,"=Not Met")</f>
        <v>0</v>
      </c>
      <c r="DJ44" s="56">
        <f t="shared" si="420"/>
        <v>0</v>
      </c>
      <c r="DK44" s="56">
        <f t="shared" si="420"/>
        <v>0</v>
      </c>
      <c r="DL44" s="56">
        <f t="shared" si="420"/>
        <v>0</v>
      </c>
      <c r="DM44" s="56">
        <f t="shared" si="420"/>
        <v>0</v>
      </c>
      <c r="DN44" s="56">
        <f t="shared" si="420"/>
        <v>0</v>
      </c>
      <c r="DO44" s="56">
        <f t="shared" si="420"/>
        <v>0</v>
      </c>
      <c r="DP44" s="56">
        <f t="shared" si="420"/>
        <v>0</v>
      </c>
      <c r="DQ44" s="56">
        <f t="shared" si="420"/>
        <v>0</v>
      </c>
      <c r="DR44" s="309">
        <f t="shared" si="420"/>
        <v>0</v>
      </c>
      <c r="DS44" s="55">
        <f t="shared" si="415"/>
        <v>0</v>
      </c>
      <c r="DT44" s="56">
        <f t="shared" si="415"/>
        <v>0</v>
      </c>
      <c r="DU44" s="56">
        <f t="shared" si="415"/>
        <v>0</v>
      </c>
      <c r="DV44" s="56">
        <f t="shared" si="415"/>
        <v>0</v>
      </c>
      <c r="DW44" s="56">
        <f t="shared" si="415"/>
        <v>0</v>
      </c>
      <c r="DX44" s="56">
        <f t="shared" si="415"/>
        <v>0</v>
      </c>
      <c r="DY44" s="56">
        <f t="shared" si="415"/>
        <v>0</v>
      </c>
      <c r="DZ44" s="56">
        <f t="shared" si="415"/>
        <v>0</v>
      </c>
      <c r="EA44" s="56">
        <f t="shared" si="415"/>
        <v>0</v>
      </c>
      <c r="EB44" s="309">
        <f t="shared" si="415"/>
        <v>0</v>
      </c>
      <c r="EC44" s="55">
        <f t="shared" ref="EC44:EL44" si="421">COUNTIF(EC12:EC39,"=Not Met")</f>
        <v>0</v>
      </c>
      <c r="ED44" s="56">
        <f t="shared" si="421"/>
        <v>0</v>
      </c>
      <c r="EE44" s="56">
        <f t="shared" si="421"/>
        <v>0</v>
      </c>
      <c r="EF44" s="56">
        <f t="shared" si="421"/>
        <v>0</v>
      </c>
      <c r="EG44" s="56">
        <f t="shared" si="421"/>
        <v>0</v>
      </c>
      <c r="EH44" s="56">
        <f t="shared" si="421"/>
        <v>0</v>
      </c>
      <c r="EI44" s="56">
        <f t="shared" si="421"/>
        <v>0</v>
      </c>
      <c r="EJ44" s="56">
        <f t="shared" si="421"/>
        <v>0</v>
      </c>
      <c r="EK44" s="56">
        <f t="shared" si="421"/>
        <v>0</v>
      </c>
      <c r="EL44" s="309">
        <f t="shared" si="421"/>
        <v>0</v>
      </c>
      <c r="EM44" s="55">
        <f t="shared" si="415"/>
        <v>0</v>
      </c>
      <c r="EN44" s="56">
        <f t="shared" si="415"/>
        <v>0</v>
      </c>
      <c r="EO44" s="56">
        <f t="shared" si="415"/>
        <v>0</v>
      </c>
      <c r="EP44" s="56">
        <f t="shared" si="415"/>
        <v>0</v>
      </c>
      <c r="EQ44" s="56">
        <f t="shared" si="415"/>
        <v>0</v>
      </c>
      <c r="ER44" s="56">
        <f t="shared" si="415"/>
        <v>0</v>
      </c>
      <c r="ES44" s="56">
        <f t="shared" si="415"/>
        <v>0</v>
      </c>
      <c r="ET44" s="56">
        <f t="shared" si="415"/>
        <v>0</v>
      </c>
      <c r="EU44" s="56">
        <f t="shared" si="415"/>
        <v>0</v>
      </c>
      <c r="EV44" s="309">
        <f t="shared" si="415"/>
        <v>0</v>
      </c>
      <c r="EW44" s="55">
        <f t="shared" ref="EW44:FF44" si="422">COUNTIF(EW12:EW39,"=Not Met")</f>
        <v>0</v>
      </c>
      <c r="EX44" s="56">
        <f t="shared" si="422"/>
        <v>0</v>
      </c>
      <c r="EY44" s="56">
        <f t="shared" si="422"/>
        <v>0</v>
      </c>
      <c r="EZ44" s="56">
        <f t="shared" si="422"/>
        <v>0</v>
      </c>
      <c r="FA44" s="56">
        <f t="shared" si="422"/>
        <v>0</v>
      </c>
      <c r="FB44" s="56">
        <f t="shared" si="422"/>
        <v>0</v>
      </c>
      <c r="FC44" s="56">
        <f t="shared" si="422"/>
        <v>0</v>
      </c>
      <c r="FD44" s="56">
        <f t="shared" si="422"/>
        <v>0</v>
      </c>
      <c r="FE44" s="56">
        <f t="shared" si="422"/>
        <v>0</v>
      </c>
      <c r="FF44" s="309">
        <f t="shared" si="422"/>
        <v>0</v>
      </c>
      <c r="FG44" s="55">
        <f t="shared" si="415"/>
        <v>0</v>
      </c>
      <c r="FH44" s="56">
        <f t="shared" si="415"/>
        <v>0</v>
      </c>
      <c r="FI44" s="56">
        <f t="shared" si="415"/>
        <v>0</v>
      </c>
      <c r="FJ44" s="56">
        <f t="shared" si="415"/>
        <v>0</v>
      </c>
      <c r="FK44" s="56">
        <f t="shared" si="415"/>
        <v>0</v>
      </c>
      <c r="FL44" s="56">
        <f t="shared" si="415"/>
        <v>0</v>
      </c>
      <c r="FM44" s="56">
        <f t="shared" si="415"/>
        <v>0</v>
      </c>
      <c r="FN44" s="56">
        <f t="shared" si="415"/>
        <v>0</v>
      </c>
      <c r="FO44" s="56">
        <f t="shared" si="415"/>
        <v>0</v>
      </c>
      <c r="FP44" s="309">
        <f t="shared" si="415"/>
        <v>0</v>
      </c>
      <c r="FQ44" s="55">
        <f t="shared" ref="FQ44:FZ44" si="423">COUNTIF(FQ12:FQ39,"=Not Met")</f>
        <v>0</v>
      </c>
      <c r="FR44" s="56">
        <f t="shared" si="423"/>
        <v>0</v>
      </c>
      <c r="FS44" s="56">
        <f t="shared" si="423"/>
        <v>0</v>
      </c>
      <c r="FT44" s="56">
        <f t="shared" si="423"/>
        <v>0</v>
      </c>
      <c r="FU44" s="56">
        <f t="shared" si="423"/>
        <v>0</v>
      </c>
      <c r="FV44" s="56">
        <f t="shared" si="423"/>
        <v>0</v>
      </c>
      <c r="FW44" s="56">
        <f t="shared" si="423"/>
        <v>0</v>
      </c>
      <c r="FX44" s="56">
        <f t="shared" si="423"/>
        <v>0</v>
      </c>
      <c r="FY44" s="56">
        <f t="shared" si="423"/>
        <v>0</v>
      </c>
      <c r="FZ44" s="309">
        <f t="shared" si="423"/>
        <v>0</v>
      </c>
      <c r="GA44" s="55">
        <f t="shared" si="415"/>
        <v>0</v>
      </c>
      <c r="GB44" s="56">
        <f t="shared" si="415"/>
        <v>0</v>
      </c>
      <c r="GC44" s="56">
        <f t="shared" si="415"/>
        <v>0</v>
      </c>
      <c r="GD44" s="56">
        <f t="shared" si="415"/>
        <v>0</v>
      </c>
      <c r="GE44" s="56">
        <f t="shared" si="415"/>
        <v>0</v>
      </c>
      <c r="GF44" s="56">
        <f t="shared" si="415"/>
        <v>0</v>
      </c>
      <c r="GG44" s="56">
        <f t="shared" si="415"/>
        <v>0</v>
      </c>
      <c r="GH44" s="56">
        <f t="shared" si="415"/>
        <v>0</v>
      </c>
      <c r="GI44" s="56">
        <f t="shared" si="415"/>
        <v>0</v>
      </c>
      <c r="GJ44" s="309">
        <f t="shared" si="415"/>
        <v>0</v>
      </c>
      <c r="GK44" s="55">
        <f t="shared" ref="GK44:GT44" si="424">COUNTIF(GK12:GK39,"=Not Met")</f>
        <v>0</v>
      </c>
      <c r="GL44" s="56">
        <f t="shared" si="424"/>
        <v>0</v>
      </c>
      <c r="GM44" s="56">
        <f t="shared" si="424"/>
        <v>0</v>
      </c>
      <c r="GN44" s="56">
        <f t="shared" si="424"/>
        <v>0</v>
      </c>
      <c r="GO44" s="56">
        <f t="shared" si="424"/>
        <v>0</v>
      </c>
      <c r="GP44" s="56">
        <f t="shared" si="424"/>
        <v>0</v>
      </c>
      <c r="GQ44" s="56">
        <f t="shared" si="424"/>
        <v>0</v>
      </c>
      <c r="GR44" s="56">
        <f t="shared" si="424"/>
        <v>0</v>
      </c>
      <c r="GS44" s="56">
        <f t="shared" si="424"/>
        <v>0</v>
      </c>
      <c r="GT44" s="309">
        <f t="shared" si="424"/>
        <v>0</v>
      </c>
    </row>
    <row r="45" spans="1:207" s="10" customFormat="1" ht="13.9" customHeight="1">
      <c r="A45" s="601"/>
      <c r="B45" s="48" t="s">
        <v>36</v>
      </c>
      <c r="C45" s="53">
        <f t="shared" ref="C45:L45" si="425">IF(SUM(C42,C44)=0,0,C44/SUM(C42,C44))</f>
        <v>0</v>
      </c>
      <c r="D45" s="54">
        <f t="shared" si="425"/>
        <v>0</v>
      </c>
      <c r="E45" s="54">
        <f t="shared" si="425"/>
        <v>0</v>
      </c>
      <c r="F45" s="54">
        <f t="shared" si="425"/>
        <v>0</v>
      </c>
      <c r="G45" s="54">
        <f t="shared" si="425"/>
        <v>0</v>
      </c>
      <c r="H45" s="54">
        <f t="shared" si="425"/>
        <v>0</v>
      </c>
      <c r="I45" s="54">
        <f t="shared" si="425"/>
        <v>0</v>
      </c>
      <c r="J45" s="54">
        <f t="shared" si="425"/>
        <v>0</v>
      </c>
      <c r="K45" s="54">
        <f t="shared" si="425"/>
        <v>0</v>
      </c>
      <c r="L45" s="308">
        <f t="shared" si="425"/>
        <v>0</v>
      </c>
      <c r="M45" s="53">
        <f t="shared" ref="M45:GJ45" si="426">IF(SUM(M42,M44)=0,0,M44/SUM(M42,M44))</f>
        <v>0</v>
      </c>
      <c r="N45" s="54">
        <f t="shared" si="426"/>
        <v>0</v>
      </c>
      <c r="O45" s="54">
        <f t="shared" si="426"/>
        <v>0</v>
      </c>
      <c r="P45" s="54">
        <f t="shared" si="426"/>
        <v>0</v>
      </c>
      <c r="Q45" s="54">
        <f t="shared" si="426"/>
        <v>0</v>
      </c>
      <c r="R45" s="54">
        <f t="shared" si="426"/>
        <v>0</v>
      </c>
      <c r="S45" s="54">
        <f t="shared" si="426"/>
        <v>0</v>
      </c>
      <c r="T45" s="54">
        <f t="shared" si="426"/>
        <v>0</v>
      </c>
      <c r="U45" s="54">
        <f t="shared" si="426"/>
        <v>0</v>
      </c>
      <c r="V45" s="308">
        <f t="shared" si="426"/>
        <v>0</v>
      </c>
      <c r="W45" s="53">
        <f t="shared" si="426"/>
        <v>0</v>
      </c>
      <c r="X45" s="54">
        <f t="shared" si="426"/>
        <v>0</v>
      </c>
      <c r="Y45" s="54">
        <f t="shared" si="426"/>
        <v>0</v>
      </c>
      <c r="Z45" s="54">
        <f t="shared" si="426"/>
        <v>0</v>
      </c>
      <c r="AA45" s="54">
        <f t="shared" si="426"/>
        <v>0</v>
      </c>
      <c r="AB45" s="54">
        <f t="shared" si="426"/>
        <v>0</v>
      </c>
      <c r="AC45" s="54">
        <f t="shared" si="426"/>
        <v>0</v>
      </c>
      <c r="AD45" s="54">
        <f t="shared" si="426"/>
        <v>0</v>
      </c>
      <c r="AE45" s="54">
        <f t="shared" si="426"/>
        <v>0</v>
      </c>
      <c r="AF45" s="308">
        <f t="shared" si="426"/>
        <v>0</v>
      </c>
      <c r="AG45" s="53">
        <f t="shared" ref="AG45:AP45" si="427">IF(SUM(AG42,AG44)=0,0,AG44/SUM(AG42,AG44))</f>
        <v>0</v>
      </c>
      <c r="AH45" s="54">
        <f t="shared" si="427"/>
        <v>0</v>
      </c>
      <c r="AI45" s="54">
        <f t="shared" si="427"/>
        <v>0</v>
      </c>
      <c r="AJ45" s="54">
        <f t="shared" si="427"/>
        <v>0</v>
      </c>
      <c r="AK45" s="54">
        <f t="shared" si="427"/>
        <v>0</v>
      </c>
      <c r="AL45" s="54">
        <f t="shared" si="427"/>
        <v>0</v>
      </c>
      <c r="AM45" s="54">
        <f t="shared" si="427"/>
        <v>0</v>
      </c>
      <c r="AN45" s="54">
        <f t="shared" si="427"/>
        <v>0</v>
      </c>
      <c r="AO45" s="54">
        <f t="shared" si="427"/>
        <v>0</v>
      </c>
      <c r="AP45" s="308">
        <f t="shared" si="427"/>
        <v>0</v>
      </c>
      <c r="AQ45" s="53">
        <f t="shared" si="426"/>
        <v>0</v>
      </c>
      <c r="AR45" s="54">
        <f t="shared" si="426"/>
        <v>0</v>
      </c>
      <c r="AS45" s="54">
        <f t="shared" si="426"/>
        <v>0</v>
      </c>
      <c r="AT45" s="54">
        <f t="shared" si="426"/>
        <v>0</v>
      </c>
      <c r="AU45" s="54">
        <f t="shared" si="426"/>
        <v>0</v>
      </c>
      <c r="AV45" s="54">
        <f t="shared" si="426"/>
        <v>0</v>
      </c>
      <c r="AW45" s="54">
        <f t="shared" si="426"/>
        <v>0</v>
      </c>
      <c r="AX45" s="54">
        <f t="shared" si="426"/>
        <v>0</v>
      </c>
      <c r="AY45" s="54">
        <f t="shared" si="426"/>
        <v>0</v>
      </c>
      <c r="AZ45" s="308">
        <f t="shared" si="426"/>
        <v>0</v>
      </c>
      <c r="BA45" s="53">
        <f t="shared" ref="BA45:BJ45" si="428">IF(SUM(BA42,BA44)=0,0,BA44/SUM(BA42,BA44))</f>
        <v>0</v>
      </c>
      <c r="BB45" s="54">
        <f t="shared" si="428"/>
        <v>0</v>
      </c>
      <c r="BC45" s="54">
        <f t="shared" si="428"/>
        <v>0</v>
      </c>
      <c r="BD45" s="54">
        <f t="shared" si="428"/>
        <v>0</v>
      </c>
      <c r="BE45" s="54">
        <f t="shared" si="428"/>
        <v>0</v>
      </c>
      <c r="BF45" s="54">
        <f t="shared" si="428"/>
        <v>0</v>
      </c>
      <c r="BG45" s="54">
        <f t="shared" si="428"/>
        <v>0</v>
      </c>
      <c r="BH45" s="54">
        <f t="shared" si="428"/>
        <v>0</v>
      </c>
      <c r="BI45" s="54">
        <f t="shared" si="428"/>
        <v>0</v>
      </c>
      <c r="BJ45" s="308">
        <f t="shared" si="428"/>
        <v>0</v>
      </c>
      <c r="BK45" s="53">
        <f t="shared" si="426"/>
        <v>0</v>
      </c>
      <c r="BL45" s="54">
        <f t="shared" si="426"/>
        <v>0</v>
      </c>
      <c r="BM45" s="54">
        <f t="shared" si="426"/>
        <v>0</v>
      </c>
      <c r="BN45" s="54">
        <f t="shared" si="426"/>
        <v>0</v>
      </c>
      <c r="BO45" s="54">
        <f t="shared" si="426"/>
        <v>0</v>
      </c>
      <c r="BP45" s="54">
        <f t="shared" si="426"/>
        <v>0</v>
      </c>
      <c r="BQ45" s="54">
        <f t="shared" si="426"/>
        <v>0</v>
      </c>
      <c r="BR45" s="54">
        <f t="shared" si="426"/>
        <v>0</v>
      </c>
      <c r="BS45" s="54">
        <f t="shared" si="426"/>
        <v>0</v>
      </c>
      <c r="BT45" s="308">
        <f t="shared" si="426"/>
        <v>0</v>
      </c>
      <c r="BU45" s="53">
        <f t="shared" ref="BU45:CD45" si="429">IF(SUM(BU42,BU44)=0,0,BU44/SUM(BU42,BU44))</f>
        <v>0</v>
      </c>
      <c r="BV45" s="54">
        <f t="shared" si="429"/>
        <v>0</v>
      </c>
      <c r="BW45" s="54">
        <f t="shared" si="429"/>
        <v>0</v>
      </c>
      <c r="BX45" s="54">
        <f t="shared" si="429"/>
        <v>0</v>
      </c>
      <c r="BY45" s="54">
        <f t="shared" si="429"/>
        <v>0</v>
      </c>
      <c r="BZ45" s="54">
        <f t="shared" si="429"/>
        <v>0</v>
      </c>
      <c r="CA45" s="54">
        <f t="shared" si="429"/>
        <v>0</v>
      </c>
      <c r="CB45" s="54">
        <f t="shared" si="429"/>
        <v>0</v>
      </c>
      <c r="CC45" s="54">
        <f t="shared" si="429"/>
        <v>0</v>
      </c>
      <c r="CD45" s="308">
        <f t="shared" si="429"/>
        <v>0</v>
      </c>
      <c r="CE45" s="53">
        <f t="shared" si="426"/>
        <v>0</v>
      </c>
      <c r="CF45" s="54">
        <f t="shared" si="426"/>
        <v>0</v>
      </c>
      <c r="CG45" s="54">
        <f t="shared" si="426"/>
        <v>0</v>
      </c>
      <c r="CH45" s="54">
        <f t="shared" si="426"/>
        <v>0</v>
      </c>
      <c r="CI45" s="54">
        <f t="shared" si="426"/>
        <v>0</v>
      </c>
      <c r="CJ45" s="54">
        <f t="shared" si="426"/>
        <v>0</v>
      </c>
      <c r="CK45" s="54">
        <f t="shared" si="426"/>
        <v>0</v>
      </c>
      <c r="CL45" s="54">
        <f t="shared" si="426"/>
        <v>0</v>
      </c>
      <c r="CM45" s="54">
        <f t="shared" si="426"/>
        <v>0</v>
      </c>
      <c r="CN45" s="308">
        <f t="shared" si="426"/>
        <v>0</v>
      </c>
      <c r="CO45" s="53">
        <f t="shared" ref="CO45:CX45" si="430">IF(SUM(CO42,CO44)=0,0,CO44/SUM(CO42,CO44))</f>
        <v>0</v>
      </c>
      <c r="CP45" s="54">
        <f t="shared" si="430"/>
        <v>0</v>
      </c>
      <c r="CQ45" s="54">
        <f t="shared" si="430"/>
        <v>0</v>
      </c>
      <c r="CR45" s="54">
        <f t="shared" si="430"/>
        <v>0</v>
      </c>
      <c r="CS45" s="54">
        <f t="shared" si="430"/>
        <v>0</v>
      </c>
      <c r="CT45" s="54">
        <f t="shared" si="430"/>
        <v>0</v>
      </c>
      <c r="CU45" s="54">
        <f t="shared" si="430"/>
        <v>0</v>
      </c>
      <c r="CV45" s="54">
        <f t="shared" si="430"/>
        <v>0</v>
      </c>
      <c r="CW45" s="54">
        <f t="shared" si="430"/>
        <v>0</v>
      </c>
      <c r="CX45" s="308">
        <f t="shared" si="430"/>
        <v>0</v>
      </c>
      <c r="CY45" s="53">
        <f t="shared" si="426"/>
        <v>0</v>
      </c>
      <c r="CZ45" s="54">
        <f t="shared" si="426"/>
        <v>0</v>
      </c>
      <c r="DA45" s="54">
        <f t="shared" si="426"/>
        <v>0</v>
      </c>
      <c r="DB45" s="54">
        <f t="shared" si="426"/>
        <v>0</v>
      </c>
      <c r="DC45" s="54">
        <f t="shared" si="426"/>
        <v>0</v>
      </c>
      <c r="DD45" s="54">
        <f t="shared" si="426"/>
        <v>0</v>
      </c>
      <c r="DE45" s="54">
        <f t="shared" si="426"/>
        <v>0</v>
      </c>
      <c r="DF45" s="54">
        <f t="shared" si="426"/>
        <v>0</v>
      </c>
      <c r="DG45" s="54">
        <f t="shared" si="426"/>
        <v>0</v>
      </c>
      <c r="DH45" s="308">
        <f t="shared" si="426"/>
        <v>0</v>
      </c>
      <c r="DI45" s="53">
        <f t="shared" ref="DI45:DR45" si="431">IF(SUM(DI42,DI44)=0,0,DI44/SUM(DI42,DI44))</f>
        <v>0</v>
      </c>
      <c r="DJ45" s="54">
        <f t="shared" si="431"/>
        <v>0</v>
      </c>
      <c r="DK45" s="54">
        <f t="shared" si="431"/>
        <v>0</v>
      </c>
      <c r="DL45" s="54">
        <f t="shared" si="431"/>
        <v>0</v>
      </c>
      <c r="DM45" s="54">
        <f t="shared" si="431"/>
        <v>0</v>
      </c>
      <c r="DN45" s="54">
        <f t="shared" si="431"/>
        <v>0</v>
      </c>
      <c r="DO45" s="54">
        <f t="shared" si="431"/>
        <v>0</v>
      </c>
      <c r="DP45" s="54">
        <f t="shared" si="431"/>
        <v>0</v>
      </c>
      <c r="DQ45" s="54">
        <f t="shared" si="431"/>
        <v>0</v>
      </c>
      <c r="DR45" s="308">
        <f t="shared" si="431"/>
        <v>0</v>
      </c>
      <c r="DS45" s="53">
        <f t="shared" si="426"/>
        <v>0</v>
      </c>
      <c r="DT45" s="54">
        <f t="shared" si="426"/>
        <v>0</v>
      </c>
      <c r="DU45" s="54">
        <f t="shared" si="426"/>
        <v>0</v>
      </c>
      <c r="DV45" s="54">
        <f t="shared" si="426"/>
        <v>0</v>
      </c>
      <c r="DW45" s="54">
        <f t="shared" si="426"/>
        <v>0</v>
      </c>
      <c r="DX45" s="54">
        <f t="shared" si="426"/>
        <v>0</v>
      </c>
      <c r="DY45" s="54">
        <f t="shared" si="426"/>
        <v>0</v>
      </c>
      <c r="DZ45" s="54">
        <f t="shared" si="426"/>
        <v>0</v>
      </c>
      <c r="EA45" s="54">
        <f t="shared" si="426"/>
        <v>0</v>
      </c>
      <c r="EB45" s="308">
        <f t="shared" si="426"/>
        <v>0</v>
      </c>
      <c r="EC45" s="53">
        <f t="shared" ref="EC45:EL45" si="432">IF(SUM(EC42,EC44)=0,0,EC44/SUM(EC42,EC44))</f>
        <v>0</v>
      </c>
      <c r="ED45" s="54">
        <f t="shared" si="432"/>
        <v>0</v>
      </c>
      <c r="EE45" s="54">
        <f t="shared" si="432"/>
        <v>0</v>
      </c>
      <c r="EF45" s="54">
        <f t="shared" si="432"/>
        <v>0</v>
      </c>
      <c r="EG45" s="54">
        <f t="shared" si="432"/>
        <v>0</v>
      </c>
      <c r="EH45" s="54">
        <f t="shared" si="432"/>
        <v>0</v>
      </c>
      <c r="EI45" s="54">
        <f t="shared" si="432"/>
        <v>0</v>
      </c>
      <c r="EJ45" s="54">
        <f t="shared" si="432"/>
        <v>0</v>
      </c>
      <c r="EK45" s="54">
        <f t="shared" si="432"/>
        <v>0</v>
      </c>
      <c r="EL45" s="308">
        <f t="shared" si="432"/>
        <v>0</v>
      </c>
      <c r="EM45" s="53">
        <f t="shared" si="426"/>
        <v>0</v>
      </c>
      <c r="EN45" s="54">
        <f t="shared" si="426"/>
        <v>0</v>
      </c>
      <c r="EO45" s="54">
        <f t="shared" si="426"/>
        <v>0</v>
      </c>
      <c r="EP45" s="54">
        <f t="shared" si="426"/>
        <v>0</v>
      </c>
      <c r="EQ45" s="54">
        <f t="shared" si="426"/>
        <v>0</v>
      </c>
      <c r="ER45" s="54">
        <f t="shared" si="426"/>
        <v>0</v>
      </c>
      <c r="ES45" s="54">
        <f t="shared" si="426"/>
        <v>0</v>
      </c>
      <c r="ET45" s="54">
        <f t="shared" si="426"/>
        <v>0</v>
      </c>
      <c r="EU45" s="54">
        <f t="shared" si="426"/>
        <v>0</v>
      </c>
      <c r="EV45" s="308">
        <f t="shared" si="426"/>
        <v>0</v>
      </c>
      <c r="EW45" s="53">
        <f t="shared" ref="EW45:FF45" si="433">IF(SUM(EW42,EW44)=0,0,EW44/SUM(EW42,EW44))</f>
        <v>0</v>
      </c>
      <c r="EX45" s="54">
        <f t="shared" si="433"/>
        <v>0</v>
      </c>
      <c r="EY45" s="54">
        <f t="shared" si="433"/>
        <v>0</v>
      </c>
      <c r="EZ45" s="54">
        <f t="shared" si="433"/>
        <v>0</v>
      </c>
      <c r="FA45" s="54">
        <f t="shared" si="433"/>
        <v>0</v>
      </c>
      <c r="FB45" s="54">
        <f t="shared" si="433"/>
        <v>0</v>
      </c>
      <c r="FC45" s="54">
        <f t="shared" si="433"/>
        <v>0</v>
      </c>
      <c r="FD45" s="54">
        <f t="shared" si="433"/>
        <v>0</v>
      </c>
      <c r="FE45" s="54">
        <f t="shared" si="433"/>
        <v>0</v>
      </c>
      <c r="FF45" s="308">
        <f t="shared" si="433"/>
        <v>0</v>
      </c>
      <c r="FG45" s="53">
        <f t="shared" si="426"/>
        <v>0</v>
      </c>
      <c r="FH45" s="54">
        <f t="shared" si="426"/>
        <v>0</v>
      </c>
      <c r="FI45" s="54">
        <f t="shared" si="426"/>
        <v>0</v>
      </c>
      <c r="FJ45" s="54">
        <f t="shared" si="426"/>
        <v>0</v>
      </c>
      <c r="FK45" s="54">
        <f t="shared" si="426"/>
        <v>0</v>
      </c>
      <c r="FL45" s="54">
        <f t="shared" si="426"/>
        <v>0</v>
      </c>
      <c r="FM45" s="54">
        <f t="shared" si="426"/>
        <v>0</v>
      </c>
      <c r="FN45" s="54">
        <f t="shared" si="426"/>
        <v>0</v>
      </c>
      <c r="FO45" s="54">
        <f t="shared" si="426"/>
        <v>0</v>
      </c>
      <c r="FP45" s="308">
        <f t="shared" si="426"/>
        <v>0</v>
      </c>
      <c r="FQ45" s="53">
        <f t="shared" ref="FQ45:FZ45" si="434">IF(SUM(FQ42,FQ44)=0,0,FQ44/SUM(FQ42,FQ44))</f>
        <v>0</v>
      </c>
      <c r="FR45" s="54">
        <f t="shared" si="434"/>
        <v>0</v>
      </c>
      <c r="FS45" s="54">
        <f t="shared" si="434"/>
        <v>0</v>
      </c>
      <c r="FT45" s="54">
        <f t="shared" si="434"/>
        <v>0</v>
      </c>
      <c r="FU45" s="54">
        <f t="shared" si="434"/>
        <v>0</v>
      </c>
      <c r="FV45" s="54">
        <f t="shared" si="434"/>
        <v>0</v>
      </c>
      <c r="FW45" s="54">
        <f t="shared" si="434"/>
        <v>0</v>
      </c>
      <c r="FX45" s="54">
        <f t="shared" si="434"/>
        <v>0</v>
      </c>
      <c r="FY45" s="54">
        <f t="shared" si="434"/>
        <v>0</v>
      </c>
      <c r="FZ45" s="308">
        <f t="shared" si="434"/>
        <v>0</v>
      </c>
      <c r="GA45" s="53">
        <f t="shared" si="426"/>
        <v>0</v>
      </c>
      <c r="GB45" s="54">
        <f t="shared" si="426"/>
        <v>0</v>
      </c>
      <c r="GC45" s="54">
        <f t="shared" si="426"/>
        <v>0</v>
      </c>
      <c r="GD45" s="54">
        <f t="shared" si="426"/>
        <v>0</v>
      </c>
      <c r="GE45" s="54">
        <f t="shared" si="426"/>
        <v>0</v>
      </c>
      <c r="GF45" s="54">
        <f t="shared" si="426"/>
        <v>0</v>
      </c>
      <c r="GG45" s="54">
        <f t="shared" si="426"/>
        <v>0</v>
      </c>
      <c r="GH45" s="54">
        <f t="shared" si="426"/>
        <v>0</v>
      </c>
      <c r="GI45" s="54">
        <f t="shared" si="426"/>
        <v>0</v>
      </c>
      <c r="GJ45" s="308">
        <f t="shared" si="426"/>
        <v>0</v>
      </c>
      <c r="GK45" s="53">
        <f t="shared" ref="GK45:GT45" si="435">IF(SUM(GK42,GK44)=0,0,GK44/SUM(GK42,GK44))</f>
        <v>0</v>
      </c>
      <c r="GL45" s="54">
        <f t="shared" si="435"/>
        <v>0</v>
      </c>
      <c r="GM45" s="54">
        <f t="shared" si="435"/>
        <v>0</v>
      </c>
      <c r="GN45" s="54">
        <f t="shared" si="435"/>
        <v>0</v>
      </c>
      <c r="GO45" s="54">
        <f t="shared" si="435"/>
        <v>0</v>
      </c>
      <c r="GP45" s="54">
        <f t="shared" si="435"/>
        <v>0</v>
      </c>
      <c r="GQ45" s="54">
        <f t="shared" si="435"/>
        <v>0</v>
      </c>
      <c r="GR45" s="54">
        <f t="shared" si="435"/>
        <v>0</v>
      </c>
      <c r="GS45" s="54">
        <f t="shared" si="435"/>
        <v>0</v>
      </c>
      <c r="GT45" s="308">
        <f t="shared" si="435"/>
        <v>0</v>
      </c>
      <c r="GU45" s="3"/>
      <c r="GV45" s="3"/>
      <c r="GW45" s="3"/>
      <c r="GX45" s="3"/>
      <c r="GY45" s="3"/>
    </row>
    <row r="46" spans="1:207" s="10" customFormat="1" ht="13.9" customHeight="1" thickBot="1">
      <c r="A46" s="601"/>
      <c r="B46" s="48" t="s">
        <v>37</v>
      </c>
      <c r="C46" s="57">
        <f t="shared" ref="C46:L46" si="436">COUNTIF(C12:C39,"=N/A")</f>
        <v>0</v>
      </c>
      <c r="D46" s="58">
        <f t="shared" si="436"/>
        <v>0</v>
      </c>
      <c r="E46" s="58">
        <f t="shared" si="436"/>
        <v>0</v>
      </c>
      <c r="F46" s="58">
        <f t="shared" si="436"/>
        <v>0</v>
      </c>
      <c r="G46" s="58">
        <f t="shared" si="436"/>
        <v>0</v>
      </c>
      <c r="H46" s="58">
        <f t="shared" si="436"/>
        <v>0</v>
      </c>
      <c r="I46" s="58">
        <f t="shared" si="436"/>
        <v>0</v>
      </c>
      <c r="J46" s="58">
        <f t="shared" si="436"/>
        <v>0</v>
      </c>
      <c r="K46" s="58">
        <f t="shared" si="436"/>
        <v>0</v>
      </c>
      <c r="L46" s="612">
        <f t="shared" si="436"/>
        <v>0</v>
      </c>
      <c r="M46" s="57">
        <f t="shared" ref="M46:GJ46" si="437">COUNTIF(M12:M39,"=N/A")</f>
        <v>0</v>
      </c>
      <c r="N46" s="58">
        <f t="shared" si="437"/>
        <v>0</v>
      </c>
      <c r="O46" s="58">
        <f t="shared" si="437"/>
        <v>0</v>
      </c>
      <c r="P46" s="58">
        <f t="shared" si="437"/>
        <v>0</v>
      </c>
      <c r="Q46" s="58">
        <f t="shared" si="437"/>
        <v>0</v>
      </c>
      <c r="R46" s="58">
        <f t="shared" si="437"/>
        <v>0</v>
      </c>
      <c r="S46" s="58">
        <f t="shared" si="437"/>
        <v>0</v>
      </c>
      <c r="T46" s="58">
        <f t="shared" si="437"/>
        <v>0</v>
      </c>
      <c r="U46" s="58">
        <f t="shared" si="437"/>
        <v>0</v>
      </c>
      <c r="V46" s="612">
        <f t="shared" si="437"/>
        <v>0</v>
      </c>
      <c r="W46" s="57">
        <f t="shared" si="437"/>
        <v>0</v>
      </c>
      <c r="X46" s="58">
        <f t="shared" si="437"/>
        <v>0</v>
      </c>
      <c r="Y46" s="58">
        <f t="shared" si="437"/>
        <v>0</v>
      </c>
      <c r="Z46" s="58">
        <f t="shared" si="437"/>
        <v>0</v>
      </c>
      <c r="AA46" s="58">
        <f t="shared" si="437"/>
        <v>0</v>
      </c>
      <c r="AB46" s="58">
        <f t="shared" si="437"/>
        <v>0</v>
      </c>
      <c r="AC46" s="58">
        <f t="shared" si="437"/>
        <v>0</v>
      </c>
      <c r="AD46" s="58">
        <f t="shared" si="437"/>
        <v>0</v>
      </c>
      <c r="AE46" s="58">
        <f t="shared" si="437"/>
        <v>0</v>
      </c>
      <c r="AF46" s="612">
        <f t="shared" si="437"/>
        <v>0</v>
      </c>
      <c r="AG46" s="57">
        <f t="shared" ref="AG46:AP46" si="438">COUNTIF(AG12:AG39,"=N/A")</f>
        <v>0</v>
      </c>
      <c r="AH46" s="58">
        <f t="shared" si="438"/>
        <v>0</v>
      </c>
      <c r="AI46" s="58">
        <f t="shared" si="438"/>
        <v>0</v>
      </c>
      <c r="AJ46" s="58">
        <f t="shared" si="438"/>
        <v>0</v>
      </c>
      <c r="AK46" s="58">
        <f t="shared" si="438"/>
        <v>0</v>
      </c>
      <c r="AL46" s="58">
        <f t="shared" si="438"/>
        <v>0</v>
      </c>
      <c r="AM46" s="58">
        <f t="shared" si="438"/>
        <v>0</v>
      </c>
      <c r="AN46" s="58">
        <f t="shared" si="438"/>
        <v>0</v>
      </c>
      <c r="AO46" s="58">
        <f t="shared" si="438"/>
        <v>0</v>
      </c>
      <c r="AP46" s="612">
        <f t="shared" si="438"/>
        <v>0</v>
      </c>
      <c r="AQ46" s="57">
        <f t="shared" si="437"/>
        <v>0</v>
      </c>
      <c r="AR46" s="58">
        <f t="shared" si="437"/>
        <v>0</v>
      </c>
      <c r="AS46" s="58">
        <f t="shared" si="437"/>
        <v>0</v>
      </c>
      <c r="AT46" s="58">
        <f t="shared" si="437"/>
        <v>0</v>
      </c>
      <c r="AU46" s="58">
        <f t="shared" si="437"/>
        <v>0</v>
      </c>
      <c r="AV46" s="58">
        <f t="shared" si="437"/>
        <v>0</v>
      </c>
      <c r="AW46" s="58">
        <f t="shared" si="437"/>
        <v>0</v>
      </c>
      <c r="AX46" s="58">
        <f t="shared" si="437"/>
        <v>0</v>
      </c>
      <c r="AY46" s="58">
        <f t="shared" si="437"/>
        <v>0</v>
      </c>
      <c r="AZ46" s="612">
        <f t="shared" si="437"/>
        <v>0</v>
      </c>
      <c r="BA46" s="57">
        <f t="shared" ref="BA46:BJ46" si="439">COUNTIF(BA12:BA39,"=N/A")</f>
        <v>0</v>
      </c>
      <c r="BB46" s="58">
        <f t="shared" si="439"/>
        <v>0</v>
      </c>
      <c r="BC46" s="58">
        <f t="shared" si="439"/>
        <v>0</v>
      </c>
      <c r="BD46" s="58">
        <f t="shared" si="439"/>
        <v>0</v>
      </c>
      <c r="BE46" s="58">
        <f t="shared" si="439"/>
        <v>0</v>
      </c>
      <c r="BF46" s="58">
        <f t="shared" si="439"/>
        <v>0</v>
      </c>
      <c r="BG46" s="58">
        <f t="shared" si="439"/>
        <v>0</v>
      </c>
      <c r="BH46" s="58">
        <f t="shared" si="439"/>
        <v>0</v>
      </c>
      <c r="BI46" s="58">
        <f t="shared" si="439"/>
        <v>0</v>
      </c>
      <c r="BJ46" s="612">
        <f t="shared" si="439"/>
        <v>0</v>
      </c>
      <c r="BK46" s="57">
        <f t="shared" si="437"/>
        <v>0</v>
      </c>
      <c r="BL46" s="58">
        <f t="shared" si="437"/>
        <v>0</v>
      </c>
      <c r="BM46" s="58">
        <f t="shared" si="437"/>
        <v>0</v>
      </c>
      <c r="BN46" s="58">
        <f t="shared" si="437"/>
        <v>0</v>
      </c>
      <c r="BO46" s="58">
        <f t="shared" si="437"/>
        <v>0</v>
      </c>
      <c r="BP46" s="58">
        <f t="shared" si="437"/>
        <v>0</v>
      </c>
      <c r="BQ46" s="58">
        <f t="shared" si="437"/>
        <v>0</v>
      </c>
      <c r="BR46" s="58">
        <f t="shared" si="437"/>
        <v>0</v>
      </c>
      <c r="BS46" s="58">
        <f t="shared" si="437"/>
        <v>0</v>
      </c>
      <c r="BT46" s="612">
        <f t="shared" si="437"/>
        <v>0</v>
      </c>
      <c r="BU46" s="57">
        <f t="shared" ref="BU46:CD46" si="440">COUNTIF(BU12:BU39,"=N/A")</f>
        <v>0</v>
      </c>
      <c r="BV46" s="58">
        <f t="shared" si="440"/>
        <v>0</v>
      </c>
      <c r="BW46" s="58">
        <f t="shared" si="440"/>
        <v>0</v>
      </c>
      <c r="BX46" s="58">
        <f t="shared" si="440"/>
        <v>0</v>
      </c>
      <c r="BY46" s="58">
        <f t="shared" si="440"/>
        <v>0</v>
      </c>
      <c r="BZ46" s="58">
        <f t="shared" si="440"/>
        <v>0</v>
      </c>
      <c r="CA46" s="58">
        <f t="shared" si="440"/>
        <v>0</v>
      </c>
      <c r="CB46" s="58">
        <f t="shared" si="440"/>
        <v>0</v>
      </c>
      <c r="CC46" s="58">
        <f t="shared" si="440"/>
        <v>0</v>
      </c>
      <c r="CD46" s="612">
        <f t="shared" si="440"/>
        <v>0</v>
      </c>
      <c r="CE46" s="57">
        <f t="shared" si="437"/>
        <v>0</v>
      </c>
      <c r="CF46" s="58">
        <f t="shared" si="437"/>
        <v>0</v>
      </c>
      <c r="CG46" s="58">
        <f t="shared" si="437"/>
        <v>0</v>
      </c>
      <c r="CH46" s="58">
        <f t="shared" si="437"/>
        <v>0</v>
      </c>
      <c r="CI46" s="58">
        <f t="shared" si="437"/>
        <v>0</v>
      </c>
      <c r="CJ46" s="58">
        <f t="shared" si="437"/>
        <v>0</v>
      </c>
      <c r="CK46" s="58">
        <f t="shared" si="437"/>
        <v>0</v>
      </c>
      <c r="CL46" s="58">
        <f t="shared" si="437"/>
        <v>0</v>
      </c>
      <c r="CM46" s="58">
        <f t="shared" si="437"/>
        <v>0</v>
      </c>
      <c r="CN46" s="612">
        <f t="shared" si="437"/>
        <v>0</v>
      </c>
      <c r="CO46" s="57">
        <f t="shared" ref="CO46:CX46" si="441">COUNTIF(CO12:CO39,"=N/A")</f>
        <v>0</v>
      </c>
      <c r="CP46" s="58">
        <f t="shared" si="441"/>
        <v>0</v>
      </c>
      <c r="CQ46" s="58">
        <f t="shared" si="441"/>
        <v>0</v>
      </c>
      <c r="CR46" s="58">
        <f t="shared" si="441"/>
        <v>0</v>
      </c>
      <c r="CS46" s="58">
        <f t="shared" si="441"/>
        <v>0</v>
      </c>
      <c r="CT46" s="58">
        <f t="shared" si="441"/>
        <v>0</v>
      </c>
      <c r="CU46" s="58">
        <f t="shared" si="441"/>
        <v>0</v>
      </c>
      <c r="CV46" s="58">
        <f t="shared" si="441"/>
        <v>0</v>
      </c>
      <c r="CW46" s="58">
        <f t="shared" si="441"/>
        <v>0</v>
      </c>
      <c r="CX46" s="612">
        <f t="shared" si="441"/>
        <v>0</v>
      </c>
      <c r="CY46" s="57">
        <f t="shared" si="437"/>
        <v>0</v>
      </c>
      <c r="CZ46" s="58">
        <f t="shared" si="437"/>
        <v>0</v>
      </c>
      <c r="DA46" s="58">
        <f t="shared" si="437"/>
        <v>0</v>
      </c>
      <c r="DB46" s="58">
        <f t="shared" si="437"/>
        <v>0</v>
      </c>
      <c r="DC46" s="58">
        <f t="shared" si="437"/>
        <v>0</v>
      </c>
      <c r="DD46" s="58">
        <f t="shared" si="437"/>
        <v>0</v>
      </c>
      <c r="DE46" s="58">
        <f t="shared" si="437"/>
        <v>0</v>
      </c>
      <c r="DF46" s="58">
        <f t="shared" si="437"/>
        <v>0</v>
      </c>
      <c r="DG46" s="58">
        <f t="shared" si="437"/>
        <v>0</v>
      </c>
      <c r="DH46" s="612">
        <f t="shared" si="437"/>
        <v>0</v>
      </c>
      <c r="DI46" s="57">
        <f t="shared" ref="DI46:DR46" si="442">COUNTIF(DI12:DI39,"=N/A")</f>
        <v>0</v>
      </c>
      <c r="DJ46" s="58">
        <f t="shared" si="442"/>
        <v>0</v>
      </c>
      <c r="DK46" s="58">
        <f t="shared" si="442"/>
        <v>0</v>
      </c>
      <c r="DL46" s="58">
        <f t="shared" si="442"/>
        <v>0</v>
      </c>
      <c r="DM46" s="58">
        <f t="shared" si="442"/>
        <v>0</v>
      </c>
      <c r="DN46" s="58">
        <f t="shared" si="442"/>
        <v>0</v>
      </c>
      <c r="DO46" s="58">
        <f t="shared" si="442"/>
        <v>0</v>
      </c>
      <c r="DP46" s="58">
        <f t="shared" si="442"/>
        <v>0</v>
      </c>
      <c r="DQ46" s="58">
        <f t="shared" si="442"/>
        <v>0</v>
      </c>
      <c r="DR46" s="612">
        <f t="shared" si="442"/>
        <v>0</v>
      </c>
      <c r="DS46" s="57">
        <f t="shared" si="437"/>
        <v>0</v>
      </c>
      <c r="DT46" s="58">
        <f t="shared" si="437"/>
        <v>0</v>
      </c>
      <c r="DU46" s="58">
        <f t="shared" si="437"/>
        <v>0</v>
      </c>
      <c r="DV46" s="58">
        <f t="shared" si="437"/>
        <v>0</v>
      </c>
      <c r="DW46" s="58">
        <f t="shared" si="437"/>
        <v>0</v>
      </c>
      <c r="DX46" s="58">
        <f t="shared" si="437"/>
        <v>0</v>
      </c>
      <c r="DY46" s="58">
        <f t="shared" si="437"/>
        <v>0</v>
      </c>
      <c r="DZ46" s="58">
        <f t="shared" si="437"/>
        <v>0</v>
      </c>
      <c r="EA46" s="58">
        <f t="shared" si="437"/>
        <v>0</v>
      </c>
      <c r="EB46" s="612">
        <f t="shared" si="437"/>
        <v>0</v>
      </c>
      <c r="EC46" s="57">
        <f t="shared" ref="EC46:EL46" si="443">COUNTIF(EC12:EC39,"=N/A")</f>
        <v>0</v>
      </c>
      <c r="ED46" s="58">
        <f t="shared" si="443"/>
        <v>0</v>
      </c>
      <c r="EE46" s="58">
        <f t="shared" si="443"/>
        <v>0</v>
      </c>
      <c r="EF46" s="58">
        <f t="shared" si="443"/>
        <v>0</v>
      </c>
      <c r="EG46" s="58">
        <f t="shared" si="443"/>
        <v>0</v>
      </c>
      <c r="EH46" s="58">
        <f t="shared" si="443"/>
        <v>0</v>
      </c>
      <c r="EI46" s="58">
        <f t="shared" si="443"/>
        <v>0</v>
      </c>
      <c r="EJ46" s="58">
        <f t="shared" si="443"/>
        <v>0</v>
      </c>
      <c r="EK46" s="58">
        <f t="shared" si="443"/>
        <v>0</v>
      </c>
      <c r="EL46" s="612">
        <f t="shared" si="443"/>
        <v>0</v>
      </c>
      <c r="EM46" s="57">
        <f t="shared" si="437"/>
        <v>0</v>
      </c>
      <c r="EN46" s="58">
        <f t="shared" si="437"/>
        <v>0</v>
      </c>
      <c r="EO46" s="58">
        <f t="shared" si="437"/>
        <v>0</v>
      </c>
      <c r="EP46" s="58">
        <f t="shared" si="437"/>
        <v>0</v>
      </c>
      <c r="EQ46" s="58">
        <f t="shared" si="437"/>
        <v>0</v>
      </c>
      <c r="ER46" s="58">
        <f t="shared" si="437"/>
        <v>0</v>
      </c>
      <c r="ES46" s="58">
        <f t="shared" si="437"/>
        <v>0</v>
      </c>
      <c r="ET46" s="58">
        <f t="shared" si="437"/>
        <v>0</v>
      </c>
      <c r="EU46" s="58">
        <f t="shared" si="437"/>
        <v>0</v>
      </c>
      <c r="EV46" s="612">
        <f t="shared" si="437"/>
        <v>0</v>
      </c>
      <c r="EW46" s="57">
        <f t="shared" ref="EW46:FF46" si="444">COUNTIF(EW12:EW39,"=N/A")</f>
        <v>0</v>
      </c>
      <c r="EX46" s="58">
        <f t="shared" si="444"/>
        <v>0</v>
      </c>
      <c r="EY46" s="58">
        <f t="shared" si="444"/>
        <v>0</v>
      </c>
      <c r="EZ46" s="58">
        <f t="shared" si="444"/>
        <v>0</v>
      </c>
      <c r="FA46" s="58">
        <f t="shared" si="444"/>
        <v>0</v>
      </c>
      <c r="FB46" s="58">
        <f t="shared" si="444"/>
        <v>0</v>
      </c>
      <c r="FC46" s="58">
        <f t="shared" si="444"/>
        <v>0</v>
      </c>
      <c r="FD46" s="58">
        <f t="shared" si="444"/>
        <v>0</v>
      </c>
      <c r="FE46" s="58">
        <f t="shared" si="444"/>
        <v>0</v>
      </c>
      <c r="FF46" s="612">
        <f t="shared" si="444"/>
        <v>0</v>
      </c>
      <c r="FG46" s="57">
        <f t="shared" si="437"/>
        <v>0</v>
      </c>
      <c r="FH46" s="58">
        <f t="shared" si="437"/>
        <v>0</v>
      </c>
      <c r="FI46" s="58">
        <f t="shared" si="437"/>
        <v>0</v>
      </c>
      <c r="FJ46" s="58">
        <f t="shared" si="437"/>
        <v>0</v>
      </c>
      <c r="FK46" s="58">
        <f t="shared" si="437"/>
        <v>0</v>
      </c>
      <c r="FL46" s="58">
        <f t="shared" si="437"/>
        <v>0</v>
      </c>
      <c r="FM46" s="58">
        <f t="shared" si="437"/>
        <v>0</v>
      </c>
      <c r="FN46" s="58">
        <f t="shared" si="437"/>
        <v>0</v>
      </c>
      <c r="FO46" s="58">
        <f t="shared" si="437"/>
        <v>0</v>
      </c>
      <c r="FP46" s="612">
        <f t="shared" si="437"/>
        <v>0</v>
      </c>
      <c r="FQ46" s="57">
        <f t="shared" ref="FQ46:FZ46" si="445">COUNTIF(FQ12:FQ39,"=N/A")</f>
        <v>0</v>
      </c>
      <c r="FR46" s="58">
        <f t="shared" si="445"/>
        <v>0</v>
      </c>
      <c r="FS46" s="58">
        <f t="shared" si="445"/>
        <v>0</v>
      </c>
      <c r="FT46" s="58">
        <f t="shared" si="445"/>
        <v>0</v>
      </c>
      <c r="FU46" s="58">
        <f t="shared" si="445"/>
        <v>0</v>
      </c>
      <c r="FV46" s="58">
        <f t="shared" si="445"/>
        <v>0</v>
      </c>
      <c r="FW46" s="58">
        <f t="shared" si="445"/>
        <v>0</v>
      </c>
      <c r="FX46" s="58">
        <f t="shared" si="445"/>
        <v>0</v>
      </c>
      <c r="FY46" s="58">
        <f t="shared" si="445"/>
        <v>0</v>
      </c>
      <c r="FZ46" s="612">
        <f t="shared" si="445"/>
        <v>0</v>
      </c>
      <c r="GA46" s="57">
        <f t="shared" si="437"/>
        <v>0</v>
      </c>
      <c r="GB46" s="58">
        <f t="shared" si="437"/>
        <v>0</v>
      </c>
      <c r="GC46" s="58">
        <f t="shared" si="437"/>
        <v>0</v>
      </c>
      <c r="GD46" s="58">
        <f t="shared" si="437"/>
        <v>0</v>
      </c>
      <c r="GE46" s="58">
        <f t="shared" si="437"/>
        <v>0</v>
      </c>
      <c r="GF46" s="58">
        <f t="shared" si="437"/>
        <v>0</v>
      </c>
      <c r="GG46" s="58">
        <f t="shared" si="437"/>
        <v>0</v>
      </c>
      <c r="GH46" s="58">
        <f t="shared" si="437"/>
        <v>0</v>
      </c>
      <c r="GI46" s="58">
        <f t="shared" si="437"/>
        <v>0</v>
      </c>
      <c r="GJ46" s="612">
        <f t="shared" si="437"/>
        <v>0</v>
      </c>
      <c r="GK46" s="57">
        <f t="shared" ref="GK46:GT46" si="446">COUNTIF(GK12:GK39,"=N/A")</f>
        <v>0</v>
      </c>
      <c r="GL46" s="58">
        <f t="shared" si="446"/>
        <v>0</v>
      </c>
      <c r="GM46" s="58">
        <f t="shared" si="446"/>
        <v>0</v>
      </c>
      <c r="GN46" s="58">
        <f t="shared" si="446"/>
        <v>0</v>
      </c>
      <c r="GO46" s="58">
        <f t="shared" si="446"/>
        <v>0</v>
      </c>
      <c r="GP46" s="58">
        <f t="shared" si="446"/>
        <v>0</v>
      </c>
      <c r="GQ46" s="58">
        <f t="shared" si="446"/>
        <v>0</v>
      </c>
      <c r="GR46" s="58">
        <f t="shared" si="446"/>
        <v>0</v>
      </c>
      <c r="GS46" s="58">
        <f t="shared" si="446"/>
        <v>0</v>
      </c>
      <c r="GT46" s="612">
        <f t="shared" si="446"/>
        <v>0</v>
      </c>
      <c r="GU46" s="3"/>
      <c r="GV46" s="3"/>
      <c r="GW46" s="3"/>
      <c r="GX46" s="3"/>
      <c r="GY46" s="3"/>
    </row>
    <row r="47" spans="1:207" s="10" customFormat="1" ht="13.9" customHeight="1" thickBot="1">
      <c r="A47" s="813"/>
      <c r="B47" s="813"/>
      <c r="C47" s="813"/>
      <c r="D47" s="813"/>
      <c r="E47" s="813"/>
      <c r="F47" s="813"/>
      <c r="G47" s="813"/>
      <c r="H47" s="813"/>
      <c r="I47" s="813"/>
      <c r="J47" s="813"/>
      <c r="K47" s="813"/>
      <c r="L47" s="813"/>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C47" s="674"/>
      <c r="CD47" s="674"/>
      <c r="CE47" s="674"/>
      <c r="CF47" s="674"/>
      <c r="CG47" s="674"/>
      <c r="CH47" s="674"/>
      <c r="CI47" s="674"/>
      <c r="CJ47" s="674"/>
      <c r="CK47" s="674"/>
      <c r="CL47" s="674"/>
      <c r="CM47" s="674"/>
      <c r="CN47" s="674"/>
      <c r="CO47" s="674"/>
      <c r="CP47" s="674"/>
      <c r="CQ47" s="674"/>
      <c r="CR47" s="674"/>
      <c r="CS47" s="674"/>
      <c r="CT47" s="674"/>
      <c r="CU47" s="674"/>
      <c r="CV47" s="674"/>
      <c r="CW47" s="674"/>
      <c r="CX47" s="674"/>
      <c r="CY47" s="674"/>
      <c r="CZ47" s="674"/>
      <c r="DA47" s="674"/>
      <c r="DB47" s="674"/>
      <c r="DC47" s="674"/>
      <c r="DD47" s="674"/>
      <c r="DE47" s="674"/>
      <c r="DF47" s="674"/>
      <c r="DG47" s="674"/>
      <c r="DH47" s="674"/>
      <c r="DI47" s="674"/>
      <c r="DJ47" s="674"/>
      <c r="DK47" s="674"/>
      <c r="DL47" s="674"/>
      <c r="DM47" s="674"/>
      <c r="DN47" s="674"/>
      <c r="DO47" s="674"/>
      <c r="DP47" s="674"/>
      <c r="DQ47" s="674"/>
      <c r="DR47" s="674"/>
      <c r="DS47" s="674"/>
      <c r="DT47" s="674"/>
      <c r="DU47" s="674"/>
      <c r="DV47" s="674"/>
      <c r="DW47" s="674"/>
      <c r="DX47" s="674"/>
      <c r="DY47" s="674"/>
      <c r="DZ47" s="674"/>
      <c r="EA47" s="674"/>
      <c r="EB47" s="674"/>
      <c r="EC47" s="674"/>
      <c r="ED47" s="674"/>
      <c r="EE47" s="674"/>
      <c r="EF47" s="674"/>
      <c r="EG47" s="674"/>
      <c r="EH47" s="674"/>
      <c r="EI47" s="674"/>
      <c r="EJ47" s="674"/>
      <c r="EK47" s="674"/>
      <c r="EL47" s="674"/>
      <c r="EM47" s="674"/>
      <c r="EN47" s="674"/>
      <c r="EO47" s="674"/>
      <c r="EP47" s="674"/>
      <c r="EQ47" s="674"/>
      <c r="ER47" s="674"/>
      <c r="ES47" s="674"/>
      <c r="ET47" s="674"/>
      <c r="EU47" s="674"/>
      <c r="EV47" s="674"/>
      <c r="EW47" s="674"/>
      <c r="EX47" s="674"/>
      <c r="EY47" s="674"/>
      <c r="EZ47" s="674"/>
      <c r="FA47" s="674"/>
      <c r="FB47" s="674"/>
      <c r="FC47" s="674"/>
      <c r="FD47" s="674"/>
      <c r="FE47" s="674"/>
      <c r="FF47" s="674"/>
      <c r="FG47" s="674"/>
      <c r="FH47" s="674"/>
      <c r="FI47" s="674"/>
      <c r="FJ47" s="674"/>
      <c r="FK47" s="674"/>
      <c r="FL47" s="674"/>
      <c r="FM47" s="674"/>
      <c r="FN47" s="674"/>
      <c r="FO47" s="674"/>
      <c r="FP47" s="674"/>
      <c r="FQ47" s="674"/>
      <c r="FR47" s="674"/>
      <c r="FS47" s="674"/>
      <c r="FT47" s="674"/>
      <c r="FU47" s="674"/>
      <c r="FV47" s="674"/>
      <c r="FW47" s="674"/>
      <c r="FX47" s="674"/>
      <c r="FY47" s="674"/>
      <c r="FZ47" s="674"/>
      <c r="GA47" s="674"/>
      <c r="GB47" s="674"/>
      <c r="GC47" s="674"/>
      <c r="GD47" s="674"/>
      <c r="GE47" s="674"/>
      <c r="GF47" s="674"/>
      <c r="GG47" s="674"/>
      <c r="GH47" s="674"/>
      <c r="GI47" s="674"/>
      <c r="GJ47" s="674"/>
      <c r="GK47" s="674"/>
      <c r="GL47" s="674"/>
      <c r="GM47" s="674"/>
      <c r="GN47" s="674"/>
      <c r="GO47" s="674"/>
      <c r="GP47" s="674"/>
      <c r="GQ47" s="674"/>
      <c r="GR47" s="674"/>
      <c r="GS47" s="674"/>
      <c r="GT47" s="674"/>
      <c r="GU47" s="3"/>
      <c r="GV47" s="3"/>
      <c r="GW47" s="3"/>
      <c r="GX47" s="3"/>
      <c r="GY47" s="3"/>
    </row>
    <row r="48" spans="1:207" ht="18">
      <c r="B48" s="126"/>
      <c r="C48" s="838" t="s">
        <v>682</v>
      </c>
      <c r="D48" s="839"/>
      <c r="E48" s="839"/>
      <c r="F48" s="839"/>
      <c r="G48" s="839"/>
      <c r="H48" s="839"/>
      <c r="I48" s="839"/>
      <c r="J48" s="839"/>
      <c r="K48" s="839"/>
      <c r="L48" s="840"/>
      <c r="M48" s="838" t="s">
        <v>682</v>
      </c>
      <c r="N48" s="839"/>
      <c r="O48" s="839"/>
      <c r="P48" s="839"/>
      <c r="Q48" s="839"/>
      <c r="R48" s="839"/>
      <c r="S48" s="839"/>
      <c r="T48" s="839"/>
      <c r="U48" s="839"/>
      <c r="V48" s="840"/>
      <c r="W48" s="838" t="s">
        <v>682</v>
      </c>
      <c r="X48" s="839"/>
      <c r="Y48" s="839"/>
      <c r="Z48" s="839"/>
      <c r="AA48" s="839"/>
      <c r="AB48" s="839"/>
      <c r="AC48" s="839"/>
      <c r="AD48" s="839"/>
      <c r="AE48" s="839"/>
      <c r="AF48" s="840"/>
      <c r="AG48" s="838" t="s">
        <v>682</v>
      </c>
      <c r="AH48" s="839"/>
      <c r="AI48" s="839"/>
      <c r="AJ48" s="839"/>
      <c r="AK48" s="839"/>
      <c r="AL48" s="839"/>
      <c r="AM48" s="839"/>
      <c r="AN48" s="839"/>
      <c r="AO48" s="839"/>
      <c r="AP48" s="840"/>
      <c r="AQ48" s="838" t="s">
        <v>682</v>
      </c>
      <c r="AR48" s="839"/>
      <c r="AS48" s="839"/>
      <c r="AT48" s="839"/>
      <c r="AU48" s="839"/>
      <c r="AV48" s="839"/>
      <c r="AW48" s="839"/>
      <c r="AX48" s="839"/>
      <c r="AY48" s="839"/>
      <c r="AZ48" s="840"/>
      <c r="BA48" s="838" t="s">
        <v>682</v>
      </c>
      <c r="BB48" s="839"/>
      <c r="BC48" s="839"/>
      <c r="BD48" s="839"/>
      <c r="BE48" s="839"/>
      <c r="BF48" s="839"/>
      <c r="BG48" s="839"/>
      <c r="BH48" s="839"/>
      <c r="BI48" s="839"/>
      <c r="BJ48" s="840"/>
      <c r="BK48" s="838" t="s">
        <v>682</v>
      </c>
      <c r="BL48" s="839"/>
      <c r="BM48" s="839"/>
      <c r="BN48" s="839"/>
      <c r="BO48" s="839"/>
      <c r="BP48" s="839"/>
      <c r="BQ48" s="839"/>
      <c r="BR48" s="839"/>
      <c r="BS48" s="839"/>
      <c r="BT48" s="840"/>
      <c r="BU48" s="838" t="s">
        <v>682</v>
      </c>
      <c r="BV48" s="839"/>
      <c r="BW48" s="839"/>
      <c r="BX48" s="839"/>
      <c r="BY48" s="839"/>
      <c r="BZ48" s="839"/>
      <c r="CA48" s="839"/>
      <c r="CB48" s="839"/>
      <c r="CC48" s="839"/>
      <c r="CD48" s="840"/>
      <c r="CE48" s="838" t="s">
        <v>682</v>
      </c>
      <c r="CF48" s="839"/>
      <c r="CG48" s="839"/>
      <c r="CH48" s="839"/>
      <c r="CI48" s="839"/>
      <c r="CJ48" s="839"/>
      <c r="CK48" s="839"/>
      <c r="CL48" s="839"/>
      <c r="CM48" s="839"/>
      <c r="CN48" s="840"/>
      <c r="CO48" s="838" t="s">
        <v>682</v>
      </c>
      <c r="CP48" s="839"/>
      <c r="CQ48" s="839"/>
      <c r="CR48" s="839"/>
      <c r="CS48" s="839"/>
      <c r="CT48" s="839"/>
      <c r="CU48" s="839"/>
      <c r="CV48" s="839"/>
      <c r="CW48" s="839"/>
      <c r="CX48" s="840"/>
      <c r="CY48" s="838" t="s">
        <v>682</v>
      </c>
      <c r="CZ48" s="839"/>
      <c r="DA48" s="839"/>
      <c r="DB48" s="839"/>
      <c r="DC48" s="839"/>
      <c r="DD48" s="839"/>
      <c r="DE48" s="839"/>
      <c r="DF48" s="839"/>
      <c r="DG48" s="839"/>
      <c r="DH48" s="840"/>
      <c r="DI48" s="838" t="s">
        <v>682</v>
      </c>
      <c r="DJ48" s="839"/>
      <c r="DK48" s="839"/>
      <c r="DL48" s="839"/>
      <c r="DM48" s="839"/>
      <c r="DN48" s="839"/>
      <c r="DO48" s="839"/>
      <c r="DP48" s="839"/>
      <c r="DQ48" s="839"/>
      <c r="DR48" s="840"/>
      <c r="DS48" s="838" t="s">
        <v>682</v>
      </c>
      <c r="DT48" s="839"/>
      <c r="DU48" s="839"/>
      <c r="DV48" s="839"/>
      <c r="DW48" s="839"/>
      <c r="DX48" s="839"/>
      <c r="DY48" s="839"/>
      <c r="DZ48" s="839"/>
      <c r="EA48" s="839"/>
      <c r="EB48" s="840"/>
      <c r="EC48" s="838" t="s">
        <v>682</v>
      </c>
      <c r="ED48" s="839"/>
      <c r="EE48" s="839"/>
      <c r="EF48" s="839"/>
      <c r="EG48" s="839"/>
      <c r="EH48" s="839"/>
      <c r="EI48" s="839"/>
      <c r="EJ48" s="839"/>
      <c r="EK48" s="839"/>
      <c r="EL48" s="840"/>
      <c r="EM48" s="838" t="s">
        <v>682</v>
      </c>
      <c r="EN48" s="839"/>
      <c r="EO48" s="839"/>
      <c r="EP48" s="839"/>
      <c r="EQ48" s="839"/>
      <c r="ER48" s="839"/>
      <c r="ES48" s="839"/>
      <c r="ET48" s="839"/>
      <c r="EU48" s="839"/>
      <c r="EV48" s="840"/>
      <c r="EW48" s="838" t="s">
        <v>682</v>
      </c>
      <c r="EX48" s="839"/>
      <c r="EY48" s="839"/>
      <c r="EZ48" s="839"/>
      <c r="FA48" s="839"/>
      <c r="FB48" s="839"/>
      <c r="FC48" s="839"/>
      <c r="FD48" s="839"/>
      <c r="FE48" s="839"/>
      <c r="FF48" s="840"/>
      <c r="FG48" s="838" t="s">
        <v>682</v>
      </c>
      <c r="FH48" s="839"/>
      <c r="FI48" s="839"/>
      <c r="FJ48" s="839"/>
      <c r="FK48" s="839"/>
      <c r="FL48" s="839"/>
      <c r="FM48" s="839"/>
      <c r="FN48" s="839"/>
      <c r="FO48" s="839"/>
      <c r="FP48" s="840"/>
      <c r="FQ48" s="838" t="s">
        <v>682</v>
      </c>
      <c r="FR48" s="839"/>
      <c r="FS48" s="839"/>
      <c r="FT48" s="839"/>
      <c r="FU48" s="839"/>
      <c r="FV48" s="839"/>
      <c r="FW48" s="839"/>
      <c r="FX48" s="839"/>
      <c r="FY48" s="839"/>
      <c r="FZ48" s="840"/>
      <c r="GA48" s="838" t="s">
        <v>682</v>
      </c>
      <c r="GB48" s="839"/>
      <c r="GC48" s="839"/>
      <c r="GD48" s="839"/>
      <c r="GE48" s="839"/>
      <c r="GF48" s="839"/>
      <c r="GG48" s="839"/>
      <c r="GH48" s="839"/>
      <c r="GI48" s="839"/>
      <c r="GJ48" s="840"/>
      <c r="GK48" s="838" t="s">
        <v>682</v>
      </c>
      <c r="GL48" s="839"/>
      <c r="GM48" s="839"/>
      <c r="GN48" s="839"/>
      <c r="GO48" s="839"/>
      <c r="GP48" s="839"/>
      <c r="GQ48" s="839"/>
      <c r="GR48" s="839"/>
      <c r="GS48" s="839"/>
      <c r="GT48" s="840"/>
    </row>
    <row r="49" spans="1:247" ht="32.1" customHeight="1">
      <c r="B49" s="126"/>
      <c r="C49" s="868"/>
      <c r="D49" s="869"/>
      <c r="E49" s="869"/>
      <c r="F49" s="869"/>
      <c r="G49" s="869"/>
      <c r="H49" s="869"/>
      <c r="I49" s="869"/>
      <c r="J49" s="869"/>
      <c r="K49" s="869"/>
      <c r="L49" s="870"/>
      <c r="M49" s="868"/>
      <c r="N49" s="869"/>
      <c r="O49" s="869"/>
      <c r="P49" s="869"/>
      <c r="Q49" s="869"/>
      <c r="R49" s="869"/>
      <c r="S49" s="869"/>
      <c r="T49" s="869"/>
      <c r="U49" s="869"/>
      <c r="V49" s="870"/>
      <c r="W49" s="868"/>
      <c r="X49" s="869"/>
      <c r="Y49" s="869"/>
      <c r="Z49" s="869"/>
      <c r="AA49" s="869"/>
      <c r="AB49" s="869"/>
      <c r="AC49" s="869"/>
      <c r="AD49" s="869"/>
      <c r="AE49" s="869"/>
      <c r="AF49" s="870"/>
      <c r="AG49" s="868"/>
      <c r="AH49" s="869"/>
      <c r="AI49" s="869"/>
      <c r="AJ49" s="869"/>
      <c r="AK49" s="869"/>
      <c r="AL49" s="869"/>
      <c r="AM49" s="869"/>
      <c r="AN49" s="869"/>
      <c r="AO49" s="869"/>
      <c r="AP49" s="870"/>
      <c r="AQ49" s="868"/>
      <c r="AR49" s="869"/>
      <c r="AS49" s="869"/>
      <c r="AT49" s="869"/>
      <c r="AU49" s="869"/>
      <c r="AV49" s="869"/>
      <c r="AW49" s="869"/>
      <c r="AX49" s="869"/>
      <c r="AY49" s="869"/>
      <c r="AZ49" s="870"/>
      <c r="BA49" s="868"/>
      <c r="BB49" s="869"/>
      <c r="BC49" s="869"/>
      <c r="BD49" s="869"/>
      <c r="BE49" s="869"/>
      <c r="BF49" s="869"/>
      <c r="BG49" s="869"/>
      <c r="BH49" s="869"/>
      <c r="BI49" s="869"/>
      <c r="BJ49" s="870"/>
      <c r="BK49" s="868"/>
      <c r="BL49" s="869"/>
      <c r="BM49" s="869"/>
      <c r="BN49" s="869"/>
      <c r="BO49" s="869"/>
      <c r="BP49" s="869"/>
      <c r="BQ49" s="869"/>
      <c r="BR49" s="869"/>
      <c r="BS49" s="869"/>
      <c r="BT49" s="870"/>
      <c r="BU49" s="868"/>
      <c r="BV49" s="869"/>
      <c r="BW49" s="869"/>
      <c r="BX49" s="869"/>
      <c r="BY49" s="869"/>
      <c r="BZ49" s="869"/>
      <c r="CA49" s="869"/>
      <c r="CB49" s="869"/>
      <c r="CC49" s="869"/>
      <c r="CD49" s="870"/>
      <c r="CE49" s="868"/>
      <c r="CF49" s="869"/>
      <c r="CG49" s="869"/>
      <c r="CH49" s="869"/>
      <c r="CI49" s="869"/>
      <c r="CJ49" s="869"/>
      <c r="CK49" s="869"/>
      <c r="CL49" s="869"/>
      <c r="CM49" s="869"/>
      <c r="CN49" s="870"/>
      <c r="CO49" s="868"/>
      <c r="CP49" s="869"/>
      <c r="CQ49" s="869"/>
      <c r="CR49" s="869"/>
      <c r="CS49" s="869"/>
      <c r="CT49" s="869"/>
      <c r="CU49" s="869"/>
      <c r="CV49" s="869"/>
      <c r="CW49" s="869"/>
      <c r="CX49" s="870"/>
      <c r="CY49" s="868"/>
      <c r="CZ49" s="869"/>
      <c r="DA49" s="869"/>
      <c r="DB49" s="869"/>
      <c r="DC49" s="869"/>
      <c r="DD49" s="869"/>
      <c r="DE49" s="869"/>
      <c r="DF49" s="869"/>
      <c r="DG49" s="869"/>
      <c r="DH49" s="870"/>
      <c r="DI49" s="868"/>
      <c r="DJ49" s="869"/>
      <c r="DK49" s="869"/>
      <c r="DL49" s="869"/>
      <c r="DM49" s="869"/>
      <c r="DN49" s="869"/>
      <c r="DO49" s="869"/>
      <c r="DP49" s="869"/>
      <c r="DQ49" s="869"/>
      <c r="DR49" s="870"/>
      <c r="DS49" s="868"/>
      <c r="DT49" s="869"/>
      <c r="DU49" s="869"/>
      <c r="DV49" s="869"/>
      <c r="DW49" s="869"/>
      <c r="DX49" s="869"/>
      <c r="DY49" s="869"/>
      <c r="DZ49" s="869"/>
      <c r="EA49" s="869"/>
      <c r="EB49" s="870"/>
      <c r="EC49" s="868"/>
      <c r="ED49" s="869"/>
      <c r="EE49" s="869"/>
      <c r="EF49" s="869"/>
      <c r="EG49" s="869"/>
      <c r="EH49" s="869"/>
      <c r="EI49" s="869"/>
      <c r="EJ49" s="869"/>
      <c r="EK49" s="869"/>
      <c r="EL49" s="870"/>
      <c r="EM49" s="868"/>
      <c r="EN49" s="869"/>
      <c r="EO49" s="869"/>
      <c r="EP49" s="869"/>
      <c r="EQ49" s="869"/>
      <c r="ER49" s="869"/>
      <c r="ES49" s="869"/>
      <c r="ET49" s="869"/>
      <c r="EU49" s="869"/>
      <c r="EV49" s="870"/>
      <c r="EW49" s="868"/>
      <c r="EX49" s="869"/>
      <c r="EY49" s="869"/>
      <c r="EZ49" s="869"/>
      <c r="FA49" s="869"/>
      <c r="FB49" s="869"/>
      <c r="FC49" s="869"/>
      <c r="FD49" s="869"/>
      <c r="FE49" s="869"/>
      <c r="FF49" s="870"/>
      <c r="FG49" s="868"/>
      <c r="FH49" s="869"/>
      <c r="FI49" s="869"/>
      <c r="FJ49" s="869"/>
      <c r="FK49" s="869"/>
      <c r="FL49" s="869"/>
      <c r="FM49" s="869"/>
      <c r="FN49" s="869"/>
      <c r="FO49" s="869"/>
      <c r="FP49" s="870"/>
      <c r="FQ49" s="868"/>
      <c r="FR49" s="869"/>
      <c r="FS49" s="869"/>
      <c r="FT49" s="869"/>
      <c r="FU49" s="869"/>
      <c r="FV49" s="869"/>
      <c r="FW49" s="869"/>
      <c r="FX49" s="869"/>
      <c r="FY49" s="869"/>
      <c r="FZ49" s="870"/>
      <c r="GA49" s="868"/>
      <c r="GB49" s="869"/>
      <c r="GC49" s="869"/>
      <c r="GD49" s="869"/>
      <c r="GE49" s="869"/>
      <c r="GF49" s="869"/>
      <c r="GG49" s="869"/>
      <c r="GH49" s="869"/>
      <c r="GI49" s="869"/>
      <c r="GJ49" s="870"/>
      <c r="GK49" s="868"/>
      <c r="GL49" s="869"/>
      <c r="GM49" s="869"/>
      <c r="GN49" s="869"/>
      <c r="GO49" s="869"/>
      <c r="GP49" s="869"/>
      <c r="GQ49" s="869"/>
      <c r="GR49" s="869"/>
      <c r="GS49" s="869"/>
      <c r="GT49" s="870"/>
    </row>
    <row r="50" spans="1:247" s="62" customFormat="1" ht="32.1" customHeight="1">
      <c r="A50" s="601"/>
      <c r="B50" s="126"/>
      <c r="C50" s="832"/>
      <c r="D50" s="833"/>
      <c r="E50" s="833"/>
      <c r="F50" s="833"/>
      <c r="G50" s="833"/>
      <c r="H50" s="833"/>
      <c r="I50" s="833"/>
      <c r="J50" s="833"/>
      <c r="K50" s="833"/>
      <c r="L50" s="834"/>
      <c r="M50" s="832"/>
      <c r="N50" s="833"/>
      <c r="O50" s="833"/>
      <c r="P50" s="833"/>
      <c r="Q50" s="833"/>
      <c r="R50" s="833"/>
      <c r="S50" s="833"/>
      <c r="T50" s="833"/>
      <c r="U50" s="833"/>
      <c r="V50" s="834"/>
      <c r="W50" s="832"/>
      <c r="X50" s="833"/>
      <c r="Y50" s="833"/>
      <c r="Z50" s="833"/>
      <c r="AA50" s="833"/>
      <c r="AB50" s="833"/>
      <c r="AC50" s="833"/>
      <c r="AD50" s="833"/>
      <c r="AE50" s="833"/>
      <c r="AF50" s="834"/>
      <c r="AG50" s="832"/>
      <c r="AH50" s="833"/>
      <c r="AI50" s="833"/>
      <c r="AJ50" s="833"/>
      <c r="AK50" s="833"/>
      <c r="AL50" s="833"/>
      <c r="AM50" s="833"/>
      <c r="AN50" s="833"/>
      <c r="AO50" s="833"/>
      <c r="AP50" s="834"/>
      <c r="AQ50" s="832"/>
      <c r="AR50" s="833"/>
      <c r="AS50" s="833"/>
      <c r="AT50" s="833"/>
      <c r="AU50" s="833"/>
      <c r="AV50" s="833"/>
      <c r="AW50" s="833"/>
      <c r="AX50" s="833"/>
      <c r="AY50" s="833"/>
      <c r="AZ50" s="834"/>
      <c r="BA50" s="832"/>
      <c r="BB50" s="833"/>
      <c r="BC50" s="833"/>
      <c r="BD50" s="833"/>
      <c r="BE50" s="833"/>
      <c r="BF50" s="833"/>
      <c r="BG50" s="833"/>
      <c r="BH50" s="833"/>
      <c r="BI50" s="833"/>
      <c r="BJ50" s="834"/>
      <c r="BK50" s="832"/>
      <c r="BL50" s="833"/>
      <c r="BM50" s="833"/>
      <c r="BN50" s="833"/>
      <c r="BO50" s="833"/>
      <c r="BP50" s="833"/>
      <c r="BQ50" s="833"/>
      <c r="BR50" s="833"/>
      <c r="BS50" s="833"/>
      <c r="BT50" s="834"/>
      <c r="BU50" s="832"/>
      <c r="BV50" s="833"/>
      <c r="BW50" s="833"/>
      <c r="BX50" s="833"/>
      <c r="BY50" s="833"/>
      <c r="BZ50" s="833"/>
      <c r="CA50" s="833"/>
      <c r="CB50" s="833"/>
      <c r="CC50" s="833"/>
      <c r="CD50" s="834"/>
      <c r="CE50" s="832"/>
      <c r="CF50" s="833"/>
      <c r="CG50" s="833"/>
      <c r="CH50" s="833"/>
      <c r="CI50" s="833"/>
      <c r="CJ50" s="833"/>
      <c r="CK50" s="833"/>
      <c r="CL50" s="833"/>
      <c r="CM50" s="833"/>
      <c r="CN50" s="834"/>
      <c r="CO50" s="832"/>
      <c r="CP50" s="833"/>
      <c r="CQ50" s="833"/>
      <c r="CR50" s="833"/>
      <c r="CS50" s="833"/>
      <c r="CT50" s="833"/>
      <c r="CU50" s="833"/>
      <c r="CV50" s="833"/>
      <c r="CW50" s="833"/>
      <c r="CX50" s="834"/>
      <c r="CY50" s="832"/>
      <c r="CZ50" s="833"/>
      <c r="DA50" s="833"/>
      <c r="DB50" s="833"/>
      <c r="DC50" s="833"/>
      <c r="DD50" s="833"/>
      <c r="DE50" s="833"/>
      <c r="DF50" s="833"/>
      <c r="DG50" s="833"/>
      <c r="DH50" s="834"/>
      <c r="DI50" s="832"/>
      <c r="DJ50" s="833"/>
      <c r="DK50" s="833"/>
      <c r="DL50" s="833"/>
      <c r="DM50" s="833"/>
      <c r="DN50" s="833"/>
      <c r="DO50" s="833"/>
      <c r="DP50" s="833"/>
      <c r="DQ50" s="833"/>
      <c r="DR50" s="834"/>
      <c r="DS50" s="832"/>
      <c r="DT50" s="833"/>
      <c r="DU50" s="833"/>
      <c r="DV50" s="833"/>
      <c r="DW50" s="833"/>
      <c r="DX50" s="833"/>
      <c r="DY50" s="833"/>
      <c r="DZ50" s="833"/>
      <c r="EA50" s="833"/>
      <c r="EB50" s="834"/>
      <c r="EC50" s="832"/>
      <c r="ED50" s="833"/>
      <c r="EE50" s="833"/>
      <c r="EF50" s="833"/>
      <c r="EG50" s="833"/>
      <c r="EH50" s="833"/>
      <c r="EI50" s="833"/>
      <c r="EJ50" s="833"/>
      <c r="EK50" s="833"/>
      <c r="EL50" s="834"/>
      <c r="EM50" s="832"/>
      <c r="EN50" s="833"/>
      <c r="EO50" s="833"/>
      <c r="EP50" s="833"/>
      <c r="EQ50" s="833"/>
      <c r="ER50" s="833"/>
      <c r="ES50" s="833"/>
      <c r="ET50" s="833"/>
      <c r="EU50" s="833"/>
      <c r="EV50" s="834"/>
      <c r="EW50" s="832"/>
      <c r="EX50" s="833"/>
      <c r="EY50" s="833"/>
      <c r="EZ50" s="833"/>
      <c r="FA50" s="833"/>
      <c r="FB50" s="833"/>
      <c r="FC50" s="833"/>
      <c r="FD50" s="833"/>
      <c r="FE50" s="833"/>
      <c r="FF50" s="834"/>
      <c r="FG50" s="832"/>
      <c r="FH50" s="833"/>
      <c r="FI50" s="833"/>
      <c r="FJ50" s="833"/>
      <c r="FK50" s="833"/>
      <c r="FL50" s="833"/>
      <c r="FM50" s="833"/>
      <c r="FN50" s="833"/>
      <c r="FO50" s="833"/>
      <c r="FP50" s="834"/>
      <c r="FQ50" s="832"/>
      <c r="FR50" s="833"/>
      <c r="FS50" s="833"/>
      <c r="FT50" s="833"/>
      <c r="FU50" s="833"/>
      <c r="FV50" s="833"/>
      <c r="FW50" s="833"/>
      <c r="FX50" s="833"/>
      <c r="FY50" s="833"/>
      <c r="FZ50" s="834"/>
      <c r="GA50" s="832"/>
      <c r="GB50" s="833"/>
      <c r="GC50" s="833"/>
      <c r="GD50" s="833"/>
      <c r="GE50" s="833"/>
      <c r="GF50" s="833"/>
      <c r="GG50" s="833"/>
      <c r="GH50" s="833"/>
      <c r="GI50" s="833"/>
      <c r="GJ50" s="834"/>
      <c r="GK50" s="832"/>
      <c r="GL50" s="833"/>
      <c r="GM50" s="833"/>
      <c r="GN50" s="833"/>
      <c r="GO50" s="833"/>
      <c r="GP50" s="833"/>
      <c r="GQ50" s="833"/>
      <c r="GR50" s="833"/>
      <c r="GS50" s="833"/>
      <c r="GT50" s="834"/>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s="62" customFormat="1" ht="32.1" customHeight="1">
      <c r="A51" s="601"/>
      <c r="B51" s="126"/>
      <c r="C51" s="832"/>
      <c r="D51" s="833"/>
      <c r="E51" s="833"/>
      <c r="F51" s="833"/>
      <c r="G51" s="833"/>
      <c r="H51" s="833"/>
      <c r="I51" s="833"/>
      <c r="J51" s="833"/>
      <c r="K51" s="833"/>
      <c r="L51" s="834"/>
      <c r="M51" s="832"/>
      <c r="N51" s="833"/>
      <c r="O51" s="833"/>
      <c r="P51" s="833"/>
      <c r="Q51" s="833"/>
      <c r="R51" s="833"/>
      <c r="S51" s="833"/>
      <c r="T51" s="833"/>
      <c r="U51" s="833"/>
      <c r="V51" s="834"/>
      <c r="W51" s="832"/>
      <c r="X51" s="833"/>
      <c r="Y51" s="833"/>
      <c r="Z51" s="833"/>
      <c r="AA51" s="833"/>
      <c r="AB51" s="833"/>
      <c r="AC51" s="833"/>
      <c r="AD51" s="833"/>
      <c r="AE51" s="833"/>
      <c r="AF51" s="834"/>
      <c r="AG51" s="832"/>
      <c r="AH51" s="833"/>
      <c r="AI51" s="833"/>
      <c r="AJ51" s="833"/>
      <c r="AK51" s="833"/>
      <c r="AL51" s="833"/>
      <c r="AM51" s="833"/>
      <c r="AN51" s="833"/>
      <c r="AO51" s="833"/>
      <c r="AP51" s="834"/>
      <c r="AQ51" s="832"/>
      <c r="AR51" s="833"/>
      <c r="AS51" s="833"/>
      <c r="AT51" s="833"/>
      <c r="AU51" s="833"/>
      <c r="AV51" s="833"/>
      <c r="AW51" s="833"/>
      <c r="AX51" s="833"/>
      <c r="AY51" s="833"/>
      <c r="AZ51" s="834"/>
      <c r="BA51" s="832"/>
      <c r="BB51" s="833"/>
      <c r="BC51" s="833"/>
      <c r="BD51" s="833"/>
      <c r="BE51" s="833"/>
      <c r="BF51" s="833"/>
      <c r="BG51" s="833"/>
      <c r="BH51" s="833"/>
      <c r="BI51" s="833"/>
      <c r="BJ51" s="834"/>
      <c r="BK51" s="832"/>
      <c r="BL51" s="833"/>
      <c r="BM51" s="833"/>
      <c r="BN51" s="833"/>
      <c r="BO51" s="833"/>
      <c r="BP51" s="833"/>
      <c r="BQ51" s="833"/>
      <c r="BR51" s="833"/>
      <c r="BS51" s="833"/>
      <c r="BT51" s="834"/>
      <c r="BU51" s="832"/>
      <c r="BV51" s="833"/>
      <c r="BW51" s="833"/>
      <c r="BX51" s="833"/>
      <c r="BY51" s="833"/>
      <c r="BZ51" s="833"/>
      <c r="CA51" s="833"/>
      <c r="CB51" s="833"/>
      <c r="CC51" s="833"/>
      <c r="CD51" s="834"/>
      <c r="CE51" s="832"/>
      <c r="CF51" s="833"/>
      <c r="CG51" s="833"/>
      <c r="CH51" s="833"/>
      <c r="CI51" s="833"/>
      <c r="CJ51" s="833"/>
      <c r="CK51" s="833"/>
      <c r="CL51" s="833"/>
      <c r="CM51" s="833"/>
      <c r="CN51" s="834"/>
      <c r="CO51" s="832"/>
      <c r="CP51" s="833"/>
      <c r="CQ51" s="833"/>
      <c r="CR51" s="833"/>
      <c r="CS51" s="833"/>
      <c r="CT51" s="833"/>
      <c r="CU51" s="833"/>
      <c r="CV51" s="833"/>
      <c r="CW51" s="833"/>
      <c r="CX51" s="834"/>
      <c r="CY51" s="832"/>
      <c r="CZ51" s="833"/>
      <c r="DA51" s="833"/>
      <c r="DB51" s="833"/>
      <c r="DC51" s="833"/>
      <c r="DD51" s="833"/>
      <c r="DE51" s="833"/>
      <c r="DF51" s="833"/>
      <c r="DG51" s="833"/>
      <c r="DH51" s="834"/>
      <c r="DI51" s="832"/>
      <c r="DJ51" s="833"/>
      <c r="DK51" s="833"/>
      <c r="DL51" s="833"/>
      <c r="DM51" s="833"/>
      <c r="DN51" s="833"/>
      <c r="DO51" s="833"/>
      <c r="DP51" s="833"/>
      <c r="DQ51" s="833"/>
      <c r="DR51" s="834"/>
      <c r="DS51" s="832"/>
      <c r="DT51" s="833"/>
      <c r="DU51" s="833"/>
      <c r="DV51" s="833"/>
      <c r="DW51" s="833"/>
      <c r="DX51" s="833"/>
      <c r="DY51" s="833"/>
      <c r="DZ51" s="833"/>
      <c r="EA51" s="833"/>
      <c r="EB51" s="834"/>
      <c r="EC51" s="832"/>
      <c r="ED51" s="833"/>
      <c r="EE51" s="833"/>
      <c r="EF51" s="833"/>
      <c r="EG51" s="833"/>
      <c r="EH51" s="833"/>
      <c r="EI51" s="833"/>
      <c r="EJ51" s="833"/>
      <c r="EK51" s="833"/>
      <c r="EL51" s="834"/>
      <c r="EM51" s="832"/>
      <c r="EN51" s="833"/>
      <c r="EO51" s="833"/>
      <c r="EP51" s="833"/>
      <c r="EQ51" s="833"/>
      <c r="ER51" s="833"/>
      <c r="ES51" s="833"/>
      <c r="ET51" s="833"/>
      <c r="EU51" s="833"/>
      <c r="EV51" s="834"/>
      <c r="EW51" s="832"/>
      <c r="EX51" s="833"/>
      <c r="EY51" s="833"/>
      <c r="EZ51" s="833"/>
      <c r="FA51" s="833"/>
      <c r="FB51" s="833"/>
      <c r="FC51" s="833"/>
      <c r="FD51" s="833"/>
      <c r="FE51" s="833"/>
      <c r="FF51" s="834"/>
      <c r="FG51" s="832"/>
      <c r="FH51" s="833"/>
      <c r="FI51" s="833"/>
      <c r="FJ51" s="833"/>
      <c r="FK51" s="833"/>
      <c r="FL51" s="833"/>
      <c r="FM51" s="833"/>
      <c r="FN51" s="833"/>
      <c r="FO51" s="833"/>
      <c r="FP51" s="834"/>
      <c r="FQ51" s="832"/>
      <c r="FR51" s="833"/>
      <c r="FS51" s="833"/>
      <c r="FT51" s="833"/>
      <c r="FU51" s="833"/>
      <c r="FV51" s="833"/>
      <c r="FW51" s="833"/>
      <c r="FX51" s="833"/>
      <c r="FY51" s="833"/>
      <c r="FZ51" s="834"/>
      <c r="GA51" s="832"/>
      <c r="GB51" s="833"/>
      <c r="GC51" s="833"/>
      <c r="GD51" s="833"/>
      <c r="GE51" s="833"/>
      <c r="GF51" s="833"/>
      <c r="GG51" s="833"/>
      <c r="GH51" s="833"/>
      <c r="GI51" s="833"/>
      <c r="GJ51" s="834"/>
      <c r="GK51" s="832"/>
      <c r="GL51" s="833"/>
      <c r="GM51" s="833"/>
      <c r="GN51" s="833"/>
      <c r="GO51" s="833"/>
      <c r="GP51" s="833"/>
      <c r="GQ51" s="833"/>
      <c r="GR51" s="833"/>
      <c r="GS51" s="833"/>
      <c r="GT51" s="834"/>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row>
    <row r="52" spans="1:247" ht="32.1" customHeight="1">
      <c r="C52" s="832"/>
      <c r="D52" s="833"/>
      <c r="E52" s="833"/>
      <c r="F52" s="833"/>
      <c r="G52" s="833"/>
      <c r="H52" s="833"/>
      <c r="I52" s="833"/>
      <c r="J52" s="833"/>
      <c r="K52" s="833"/>
      <c r="L52" s="834"/>
      <c r="M52" s="832"/>
      <c r="N52" s="833"/>
      <c r="O52" s="833"/>
      <c r="P52" s="833"/>
      <c r="Q52" s="833"/>
      <c r="R52" s="833"/>
      <c r="S52" s="833"/>
      <c r="T52" s="833"/>
      <c r="U52" s="833"/>
      <c r="V52" s="834"/>
      <c r="W52" s="832"/>
      <c r="X52" s="833"/>
      <c r="Y52" s="833"/>
      <c r="Z52" s="833"/>
      <c r="AA52" s="833"/>
      <c r="AB52" s="833"/>
      <c r="AC52" s="833"/>
      <c r="AD52" s="833"/>
      <c r="AE52" s="833"/>
      <c r="AF52" s="834"/>
      <c r="AG52" s="832"/>
      <c r="AH52" s="833"/>
      <c r="AI52" s="833"/>
      <c r="AJ52" s="833"/>
      <c r="AK52" s="833"/>
      <c r="AL52" s="833"/>
      <c r="AM52" s="833"/>
      <c r="AN52" s="833"/>
      <c r="AO52" s="833"/>
      <c r="AP52" s="834"/>
      <c r="AQ52" s="832"/>
      <c r="AR52" s="833"/>
      <c r="AS52" s="833"/>
      <c r="AT52" s="833"/>
      <c r="AU52" s="833"/>
      <c r="AV52" s="833"/>
      <c r="AW52" s="833"/>
      <c r="AX52" s="833"/>
      <c r="AY52" s="833"/>
      <c r="AZ52" s="834"/>
      <c r="BA52" s="832"/>
      <c r="BB52" s="833"/>
      <c r="BC52" s="833"/>
      <c r="BD52" s="833"/>
      <c r="BE52" s="833"/>
      <c r="BF52" s="833"/>
      <c r="BG52" s="833"/>
      <c r="BH52" s="833"/>
      <c r="BI52" s="833"/>
      <c r="BJ52" s="834"/>
      <c r="BK52" s="832"/>
      <c r="BL52" s="833"/>
      <c r="BM52" s="833"/>
      <c r="BN52" s="833"/>
      <c r="BO52" s="833"/>
      <c r="BP52" s="833"/>
      <c r="BQ52" s="833"/>
      <c r="BR52" s="833"/>
      <c r="BS52" s="833"/>
      <c r="BT52" s="834"/>
      <c r="BU52" s="832"/>
      <c r="BV52" s="833"/>
      <c r="BW52" s="833"/>
      <c r="BX52" s="833"/>
      <c r="BY52" s="833"/>
      <c r="BZ52" s="833"/>
      <c r="CA52" s="833"/>
      <c r="CB52" s="833"/>
      <c r="CC52" s="833"/>
      <c r="CD52" s="834"/>
      <c r="CE52" s="832"/>
      <c r="CF52" s="833"/>
      <c r="CG52" s="833"/>
      <c r="CH52" s="833"/>
      <c r="CI52" s="833"/>
      <c r="CJ52" s="833"/>
      <c r="CK52" s="833"/>
      <c r="CL52" s="833"/>
      <c r="CM52" s="833"/>
      <c r="CN52" s="834"/>
      <c r="CO52" s="832"/>
      <c r="CP52" s="833"/>
      <c r="CQ52" s="833"/>
      <c r="CR52" s="833"/>
      <c r="CS52" s="833"/>
      <c r="CT52" s="833"/>
      <c r="CU52" s="833"/>
      <c r="CV52" s="833"/>
      <c r="CW52" s="833"/>
      <c r="CX52" s="834"/>
      <c r="CY52" s="832"/>
      <c r="CZ52" s="833"/>
      <c r="DA52" s="833"/>
      <c r="DB52" s="833"/>
      <c r="DC52" s="833"/>
      <c r="DD52" s="833"/>
      <c r="DE52" s="833"/>
      <c r="DF52" s="833"/>
      <c r="DG52" s="833"/>
      <c r="DH52" s="834"/>
      <c r="DI52" s="832"/>
      <c r="DJ52" s="833"/>
      <c r="DK52" s="833"/>
      <c r="DL52" s="833"/>
      <c r="DM52" s="833"/>
      <c r="DN52" s="833"/>
      <c r="DO52" s="833"/>
      <c r="DP52" s="833"/>
      <c r="DQ52" s="833"/>
      <c r="DR52" s="834"/>
      <c r="DS52" s="832"/>
      <c r="DT52" s="833"/>
      <c r="DU52" s="833"/>
      <c r="DV52" s="833"/>
      <c r="DW52" s="833"/>
      <c r="DX52" s="833"/>
      <c r="DY52" s="833"/>
      <c r="DZ52" s="833"/>
      <c r="EA52" s="833"/>
      <c r="EB52" s="834"/>
      <c r="EC52" s="832"/>
      <c r="ED52" s="833"/>
      <c r="EE52" s="833"/>
      <c r="EF52" s="833"/>
      <c r="EG52" s="833"/>
      <c r="EH52" s="833"/>
      <c r="EI52" s="833"/>
      <c r="EJ52" s="833"/>
      <c r="EK52" s="833"/>
      <c r="EL52" s="834"/>
      <c r="EM52" s="832"/>
      <c r="EN52" s="833"/>
      <c r="EO52" s="833"/>
      <c r="EP52" s="833"/>
      <c r="EQ52" s="833"/>
      <c r="ER52" s="833"/>
      <c r="ES52" s="833"/>
      <c r="ET52" s="833"/>
      <c r="EU52" s="833"/>
      <c r="EV52" s="834"/>
      <c r="EW52" s="832"/>
      <c r="EX52" s="833"/>
      <c r="EY52" s="833"/>
      <c r="EZ52" s="833"/>
      <c r="FA52" s="833"/>
      <c r="FB52" s="833"/>
      <c r="FC52" s="833"/>
      <c r="FD52" s="833"/>
      <c r="FE52" s="833"/>
      <c r="FF52" s="834"/>
      <c r="FG52" s="832"/>
      <c r="FH52" s="833"/>
      <c r="FI52" s="833"/>
      <c r="FJ52" s="833"/>
      <c r="FK52" s="833"/>
      <c r="FL52" s="833"/>
      <c r="FM52" s="833"/>
      <c r="FN52" s="833"/>
      <c r="FO52" s="833"/>
      <c r="FP52" s="834"/>
      <c r="FQ52" s="832"/>
      <c r="FR52" s="833"/>
      <c r="FS52" s="833"/>
      <c r="FT52" s="833"/>
      <c r="FU52" s="833"/>
      <c r="FV52" s="833"/>
      <c r="FW52" s="833"/>
      <c r="FX52" s="833"/>
      <c r="FY52" s="833"/>
      <c r="FZ52" s="834"/>
      <c r="GA52" s="832"/>
      <c r="GB52" s="833"/>
      <c r="GC52" s="833"/>
      <c r="GD52" s="833"/>
      <c r="GE52" s="833"/>
      <c r="GF52" s="833"/>
      <c r="GG52" s="833"/>
      <c r="GH52" s="833"/>
      <c r="GI52" s="833"/>
      <c r="GJ52" s="834"/>
      <c r="GK52" s="832"/>
      <c r="GL52" s="833"/>
      <c r="GM52" s="833"/>
      <c r="GN52" s="833"/>
      <c r="GO52" s="833"/>
      <c r="GP52" s="833"/>
      <c r="GQ52" s="833"/>
      <c r="GR52" s="833"/>
      <c r="GS52" s="833"/>
      <c r="GT52" s="834"/>
    </row>
    <row r="53" spans="1:247" ht="32.1" customHeight="1">
      <c r="C53" s="832"/>
      <c r="D53" s="833"/>
      <c r="E53" s="833"/>
      <c r="F53" s="833"/>
      <c r="G53" s="833"/>
      <c r="H53" s="833"/>
      <c r="I53" s="833"/>
      <c r="J53" s="833"/>
      <c r="K53" s="833"/>
      <c r="L53" s="834"/>
      <c r="M53" s="832"/>
      <c r="N53" s="833"/>
      <c r="O53" s="833"/>
      <c r="P53" s="833"/>
      <c r="Q53" s="833"/>
      <c r="R53" s="833"/>
      <c r="S53" s="833"/>
      <c r="T53" s="833"/>
      <c r="U53" s="833"/>
      <c r="V53" s="834"/>
      <c r="W53" s="832"/>
      <c r="X53" s="833"/>
      <c r="Y53" s="833"/>
      <c r="Z53" s="833"/>
      <c r="AA53" s="833"/>
      <c r="AB53" s="833"/>
      <c r="AC53" s="833"/>
      <c r="AD53" s="833"/>
      <c r="AE53" s="833"/>
      <c r="AF53" s="834"/>
      <c r="AG53" s="832"/>
      <c r="AH53" s="833"/>
      <c r="AI53" s="833"/>
      <c r="AJ53" s="833"/>
      <c r="AK53" s="833"/>
      <c r="AL53" s="833"/>
      <c r="AM53" s="833"/>
      <c r="AN53" s="833"/>
      <c r="AO53" s="833"/>
      <c r="AP53" s="834"/>
      <c r="AQ53" s="832"/>
      <c r="AR53" s="833"/>
      <c r="AS53" s="833"/>
      <c r="AT53" s="833"/>
      <c r="AU53" s="833"/>
      <c r="AV53" s="833"/>
      <c r="AW53" s="833"/>
      <c r="AX53" s="833"/>
      <c r="AY53" s="833"/>
      <c r="AZ53" s="834"/>
      <c r="BA53" s="832"/>
      <c r="BB53" s="833"/>
      <c r="BC53" s="833"/>
      <c r="BD53" s="833"/>
      <c r="BE53" s="833"/>
      <c r="BF53" s="833"/>
      <c r="BG53" s="833"/>
      <c r="BH53" s="833"/>
      <c r="BI53" s="833"/>
      <c r="BJ53" s="834"/>
      <c r="BK53" s="832"/>
      <c r="BL53" s="833"/>
      <c r="BM53" s="833"/>
      <c r="BN53" s="833"/>
      <c r="BO53" s="833"/>
      <c r="BP53" s="833"/>
      <c r="BQ53" s="833"/>
      <c r="BR53" s="833"/>
      <c r="BS53" s="833"/>
      <c r="BT53" s="834"/>
      <c r="BU53" s="832"/>
      <c r="BV53" s="833"/>
      <c r="BW53" s="833"/>
      <c r="BX53" s="833"/>
      <c r="BY53" s="833"/>
      <c r="BZ53" s="833"/>
      <c r="CA53" s="833"/>
      <c r="CB53" s="833"/>
      <c r="CC53" s="833"/>
      <c r="CD53" s="834"/>
      <c r="CE53" s="832"/>
      <c r="CF53" s="833"/>
      <c r="CG53" s="833"/>
      <c r="CH53" s="833"/>
      <c r="CI53" s="833"/>
      <c r="CJ53" s="833"/>
      <c r="CK53" s="833"/>
      <c r="CL53" s="833"/>
      <c r="CM53" s="833"/>
      <c r="CN53" s="834"/>
      <c r="CO53" s="832"/>
      <c r="CP53" s="833"/>
      <c r="CQ53" s="833"/>
      <c r="CR53" s="833"/>
      <c r="CS53" s="833"/>
      <c r="CT53" s="833"/>
      <c r="CU53" s="833"/>
      <c r="CV53" s="833"/>
      <c r="CW53" s="833"/>
      <c r="CX53" s="834"/>
      <c r="CY53" s="832"/>
      <c r="CZ53" s="833"/>
      <c r="DA53" s="833"/>
      <c r="DB53" s="833"/>
      <c r="DC53" s="833"/>
      <c r="DD53" s="833"/>
      <c r="DE53" s="833"/>
      <c r="DF53" s="833"/>
      <c r="DG53" s="833"/>
      <c r="DH53" s="834"/>
      <c r="DI53" s="832"/>
      <c r="DJ53" s="833"/>
      <c r="DK53" s="833"/>
      <c r="DL53" s="833"/>
      <c r="DM53" s="833"/>
      <c r="DN53" s="833"/>
      <c r="DO53" s="833"/>
      <c r="DP53" s="833"/>
      <c r="DQ53" s="833"/>
      <c r="DR53" s="834"/>
      <c r="DS53" s="832"/>
      <c r="DT53" s="833"/>
      <c r="DU53" s="833"/>
      <c r="DV53" s="833"/>
      <c r="DW53" s="833"/>
      <c r="DX53" s="833"/>
      <c r="DY53" s="833"/>
      <c r="DZ53" s="833"/>
      <c r="EA53" s="833"/>
      <c r="EB53" s="834"/>
      <c r="EC53" s="832"/>
      <c r="ED53" s="833"/>
      <c r="EE53" s="833"/>
      <c r="EF53" s="833"/>
      <c r="EG53" s="833"/>
      <c r="EH53" s="833"/>
      <c r="EI53" s="833"/>
      <c r="EJ53" s="833"/>
      <c r="EK53" s="833"/>
      <c r="EL53" s="834"/>
      <c r="EM53" s="832"/>
      <c r="EN53" s="833"/>
      <c r="EO53" s="833"/>
      <c r="EP53" s="833"/>
      <c r="EQ53" s="833"/>
      <c r="ER53" s="833"/>
      <c r="ES53" s="833"/>
      <c r="ET53" s="833"/>
      <c r="EU53" s="833"/>
      <c r="EV53" s="834"/>
      <c r="EW53" s="832"/>
      <c r="EX53" s="833"/>
      <c r="EY53" s="833"/>
      <c r="EZ53" s="833"/>
      <c r="FA53" s="833"/>
      <c r="FB53" s="833"/>
      <c r="FC53" s="833"/>
      <c r="FD53" s="833"/>
      <c r="FE53" s="833"/>
      <c r="FF53" s="834"/>
      <c r="FG53" s="832"/>
      <c r="FH53" s="833"/>
      <c r="FI53" s="833"/>
      <c r="FJ53" s="833"/>
      <c r="FK53" s="833"/>
      <c r="FL53" s="833"/>
      <c r="FM53" s="833"/>
      <c r="FN53" s="833"/>
      <c r="FO53" s="833"/>
      <c r="FP53" s="834"/>
      <c r="FQ53" s="832"/>
      <c r="FR53" s="833"/>
      <c r="FS53" s="833"/>
      <c r="FT53" s="833"/>
      <c r="FU53" s="833"/>
      <c r="FV53" s="833"/>
      <c r="FW53" s="833"/>
      <c r="FX53" s="833"/>
      <c r="FY53" s="833"/>
      <c r="FZ53" s="834"/>
      <c r="GA53" s="832"/>
      <c r="GB53" s="833"/>
      <c r="GC53" s="833"/>
      <c r="GD53" s="833"/>
      <c r="GE53" s="833"/>
      <c r="GF53" s="833"/>
      <c r="GG53" s="833"/>
      <c r="GH53" s="833"/>
      <c r="GI53" s="833"/>
      <c r="GJ53" s="834"/>
      <c r="GK53" s="832"/>
      <c r="GL53" s="833"/>
      <c r="GM53" s="833"/>
      <c r="GN53" s="833"/>
      <c r="GO53" s="833"/>
      <c r="GP53" s="833"/>
      <c r="GQ53" s="833"/>
      <c r="GR53" s="833"/>
      <c r="GS53" s="833"/>
      <c r="GT53" s="834"/>
    </row>
    <row r="54" spans="1:247" ht="32.1" customHeight="1">
      <c r="C54" s="832"/>
      <c r="D54" s="833"/>
      <c r="E54" s="833"/>
      <c r="F54" s="833"/>
      <c r="G54" s="833"/>
      <c r="H54" s="833"/>
      <c r="I54" s="833"/>
      <c r="J54" s="833"/>
      <c r="K54" s="833"/>
      <c r="L54" s="834"/>
      <c r="M54" s="832"/>
      <c r="N54" s="833"/>
      <c r="O54" s="833"/>
      <c r="P54" s="833"/>
      <c r="Q54" s="833"/>
      <c r="R54" s="833"/>
      <c r="S54" s="833"/>
      <c r="T54" s="833"/>
      <c r="U54" s="833"/>
      <c r="V54" s="834"/>
      <c r="W54" s="832"/>
      <c r="X54" s="833"/>
      <c r="Y54" s="833"/>
      <c r="Z54" s="833"/>
      <c r="AA54" s="833"/>
      <c r="AB54" s="833"/>
      <c r="AC54" s="833"/>
      <c r="AD54" s="833"/>
      <c r="AE54" s="833"/>
      <c r="AF54" s="834"/>
      <c r="AG54" s="832"/>
      <c r="AH54" s="833"/>
      <c r="AI54" s="833"/>
      <c r="AJ54" s="833"/>
      <c r="AK54" s="833"/>
      <c r="AL54" s="833"/>
      <c r="AM54" s="833"/>
      <c r="AN54" s="833"/>
      <c r="AO54" s="833"/>
      <c r="AP54" s="834"/>
      <c r="AQ54" s="832"/>
      <c r="AR54" s="833"/>
      <c r="AS54" s="833"/>
      <c r="AT54" s="833"/>
      <c r="AU54" s="833"/>
      <c r="AV54" s="833"/>
      <c r="AW54" s="833"/>
      <c r="AX54" s="833"/>
      <c r="AY54" s="833"/>
      <c r="AZ54" s="834"/>
      <c r="BA54" s="832"/>
      <c r="BB54" s="833"/>
      <c r="BC54" s="833"/>
      <c r="BD54" s="833"/>
      <c r="BE54" s="833"/>
      <c r="BF54" s="833"/>
      <c r="BG54" s="833"/>
      <c r="BH54" s="833"/>
      <c r="BI54" s="833"/>
      <c r="BJ54" s="834"/>
      <c r="BK54" s="832"/>
      <c r="BL54" s="833"/>
      <c r="BM54" s="833"/>
      <c r="BN54" s="833"/>
      <c r="BO54" s="833"/>
      <c r="BP54" s="833"/>
      <c r="BQ54" s="833"/>
      <c r="BR54" s="833"/>
      <c r="BS54" s="833"/>
      <c r="BT54" s="834"/>
      <c r="BU54" s="832"/>
      <c r="BV54" s="833"/>
      <c r="BW54" s="833"/>
      <c r="BX54" s="833"/>
      <c r="BY54" s="833"/>
      <c r="BZ54" s="833"/>
      <c r="CA54" s="833"/>
      <c r="CB54" s="833"/>
      <c r="CC54" s="833"/>
      <c r="CD54" s="834"/>
      <c r="CE54" s="832"/>
      <c r="CF54" s="833"/>
      <c r="CG54" s="833"/>
      <c r="CH54" s="833"/>
      <c r="CI54" s="833"/>
      <c r="CJ54" s="833"/>
      <c r="CK54" s="833"/>
      <c r="CL54" s="833"/>
      <c r="CM54" s="833"/>
      <c r="CN54" s="834"/>
      <c r="CO54" s="832"/>
      <c r="CP54" s="833"/>
      <c r="CQ54" s="833"/>
      <c r="CR54" s="833"/>
      <c r="CS54" s="833"/>
      <c r="CT54" s="833"/>
      <c r="CU54" s="833"/>
      <c r="CV54" s="833"/>
      <c r="CW54" s="833"/>
      <c r="CX54" s="834"/>
      <c r="CY54" s="832"/>
      <c r="CZ54" s="833"/>
      <c r="DA54" s="833"/>
      <c r="DB54" s="833"/>
      <c r="DC54" s="833"/>
      <c r="DD54" s="833"/>
      <c r="DE54" s="833"/>
      <c r="DF54" s="833"/>
      <c r="DG54" s="833"/>
      <c r="DH54" s="834"/>
      <c r="DI54" s="832"/>
      <c r="DJ54" s="833"/>
      <c r="DK54" s="833"/>
      <c r="DL54" s="833"/>
      <c r="DM54" s="833"/>
      <c r="DN54" s="833"/>
      <c r="DO54" s="833"/>
      <c r="DP54" s="833"/>
      <c r="DQ54" s="833"/>
      <c r="DR54" s="834"/>
      <c r="DS54" s="832"/>
      <c r="DT54" s="833"/>
      <c r="DU54" s="833"/>
      <c r="DV54" s="833"/>
      <c r="DW54" s="833"/>
      <c r="DX54" s="833"/>
      <c r="DY54" s="833"/>
      <c r="DZ54" s="833"/>
      <c r="EA54" s="833"/>
      <c r="EB54" s="834"/>
      <c r="EC54" s="832"/>
      <c r="ED54" s="833"/>
      <c r="EE54" s="833"/>
      <c r="EF54" s="833"/>
      <c r="EG54" s="833"/>
      <c r="EH54" s="833"/>
      <c r="EI54" s="833"/>
      <c r="EJ54" s="833"/>
      <c r="EK54" s="833"/>
      <c r="EL54" s="834"/>
      <c r="EM54" s="832"/>
      <c r="EN54" s="833"/>
      <c r="EO54" s="833"/>
      <c r="EP54" s="833"/>
      <c r="EQ54" s="833"/>
      <c r="ER54" s="833"/>
      <c r="ES54" s="833"/>
      <c r="ET54" s="833"/>
      <c r="EU54" s="833"/>
      <c r="EV54" s="834"/>
      <c r="EW54" s="832"/>
      <c r="EX54" s="833"/>
      <c r="EY54" s="833"/>
      <c r="EZ54" s="833"/>
      <c r="FA54" s="833"/>
      <c r="FB54" s="833"/>
      <c r="FC54" s="833"/>
      <c r="FD54" s="833"/>
      <c r="FE54" s="833"/>
      <c r="FF54" s="834"/>
      <c r="FG54" s="832"/>
      <c r="FH54" s="833"/>
      <c r="FI54" s="833"/>
      <c r="FJ54" s="833"/>
      <c r="FK54" s="833"/>
      <c r="FL54" s="833"/>
      <c r="FM54" s="833"/>
      <c r="FN54" s="833"/>
      <c r="FO54" s="833"/>
      <c r="FP54" s="834"/>
      <c r="FQ54" s="832"/>
      <c r="FR54" s="833"/>
      <c r="FS54" s="833"/>
      <c r="FT54" s="833"/>
      <c r="FU54" s="833"/>
      <c r="FV54" s="833"/>
      <c r="FW54" s="833"/>
      <c r="FX54" s="833"/>
      <c r="FY54" s="833"/>
      <c r="FZ54" s="834"/>
      <c r="GA54" s="832"/>
      <c r="GB54" s="833"/>
      <c r="GC54" s="833"/>
      <c r="GD54" s="833"/>
      <c r="GE54" s="833"/>
      <c r="GF54" s="833"/>
      <c r="GG54" s="833"/>
      <c r="GH54" s="833"/>
      <c r="GI54" s="833"/>
      <c r="GJ54" s="834"/>
      <c r="GK54" s="832"/>
      <c r="GL54" s="833"/>
      <c r="GM54" s="833"/>
      <c r="GN54" s="833"/>
      <c r="GO54" s="833"/>
      <c r="GP54" s="833"/>
      <c r="GQ54" s="833"/>
      <c r="GR54" s="833"/>
      <c r="GS54" s="833"/>
      <c r="GT54" s="834"/>
    </row>
    <row r="55" spans="1:247" ht="32.1" customHeight="1">
      <c r="C55" s="832"/>
      <c r="D55" s="833"/>
      <c r="E55" s="833"/>
      <c r="F55" s="833"/>
      <c r="G55" s="833"/>
      <c r="H55" s="833"/>
      <c r="I55" s="833"/>
      <c r="J55" s="833"/>
      <c r="K55" s="833"/>
      <c r="L55" s="834"/>
      <c r="M55" s="832"/>
      <c r="N55" s="833"/>
      <c r="O55" s="833"/>
      <c r="P55" s="833"/>
      <c r="Q55" s="833"/>
      <c r="R55" s="833"/>
      <c r="S55" s="833"/>
      <c r="T55" s="833"/>
      <c r="U55" s="833"/>
      <c r="V55" s="834"/>
      <c r="W55" s="832"/>
      <c r="X55" s="833"/>
      <c r="Y55" s="833"/>
      <c r="Z55" s="833"/>
      <c r="AA55" s="833"/>
      <c r="AB55" s="833"/>
      <c r="AC55" s="833"/>
      <c r="AD55" s="833"/>
      <c r="AE55" s="833"/>
      <c r="AF55" s="834"/>
      <c r="AG55" s="832"/>
      <c r="AH55" s="833"/>
      <c r="AI55" s="833"/>
      <c r="AJ55" s="833"/>
      <c r="AK55" s="833"/>
      <c r="AL55" s="833"/>
      <c r="AM55" s="833"/>
      <c r="AN55" s="833"/>
      <c r="AO55" s="833"/>
      <c r="AP55" s="834"/>
      <c r="AQ55" s="832"/>
      <c r="AR55" s="833"/>
      <c r="AS55" s="833"/>
      <c r="AT55" s="833"/>
      <c r="AU55" s="833"/>
      <c r="AV55" s="833"/>
      <c r="AW55" s="833"/>
      <c r="AX55" s="833"/>
      <c r="AY55" s="833"/>
      <c r="AZ55" s="834"/>
      <c r="BA55" s="832"/>
      <c r="BB55" s="833"/>
      <c r="BC55" s="833"/>
      <c r="BD55" s="833"/>
      <c r="BE55" s="833"/>
      <c r="BF55" s="833"/>
      <c r="BG55" s="833"/>
      <c r="BH55" s="833"/>
      <c r="BI55" s="833"/>
      <c r="BJ55" s="834"/>
      <c r="BK55" s="832"/>
      <c r="BL55" s="833"/>
      <c r="BM55" s="833"/>
      <c r="BN55" s="833"/>
      <c r="BO55" s="833"/>
      <c r="BP55" s="833"/>
      <c r="BQ55" s="833"/>
      <c r="BR55" s="833"/>
      <c r="BS55" s="833"/>
      <c r="BT55" s="834"/>
      <c r="BU55" s="832"/>
      <c r="BV55" s="833"/>
      <c r="BW55" s="833"/>
      <c r="BX55" s="833"/>
      <c r="BY55" s="833"/>
      <c r="BZ55" s="833"/>
      <c r="CA55" s="833"/>
      <c r="CB55" s="833"/>
      <c r="CC55" s="833"/>
      <c r="CD55" s="834"/>
      <c r="CE55" s="832"/>
      <c r="CF55" s="833"/>
      <c r="CG55" s="833"/>
      <c r="CH55" s="833"/>
      <c r="CI55" s="833"/>
      <c r="CJ55" s="833"/>
      <c r="CK55" s="833"/>
      <c r="CL55" s="833"/>
      <c r="CM55" s="833"/>
      <c r="CN55" s="834"/>
      <c r="CO55" s="832"/>
      <c r="CP55" s="833"/>
      <c r="CQ55" s="833"/>
      <c r="CR55" s="833"/>
      <c r="CS55" s="833"/>
      <c r="CT55" s="833"/>
      <c r="CU55" s="833"/>
      <c r="CV55" s="833"/>
      <c r="CW55" s="833"/>
      <c r="CX55" s="834"/>
      <c r="CY55" s="832"/>
      <c r="CZ55" s="833"/>
      <c r="DA55" s="833"/>
      <c r="DB55" s="833"/>
      <c r="DC55" s="833"/>
      <c r="DD55" s="833"/>
      <c r="DE55" s="833"/>
      <c r="DF55" s="833"/>
      <c r="DG55" s="833"/>
      <c r="DH55" s="834"/>
      <c r="DI55" s="832"/>
      <c r="DJ55" s="833"/>
      <c r="DK55" s="833"/>
      <c r="DL55" s="833"/>
      <c r="DM55" s="833"/>
      <c r="DN55" s="833"/>
      <c r="DO55" s="833"/>
      <c r="DP55" s="833"/>
      <c r="DQ55" s="833"/>
      <c r="DR55" s="834"/>
      <c r="DS55" s="832"/>
      <c r="DT55" s="833"/>
      <c r="DU55" s="833"/>
      <c r="DV55" s="833"/>
      <c r="DW55" s="833"/>
      <c r="DX55" s="833"/>
      <c r="DY55" s="833"/>
      <c r="DZ55" s="833"/>
      <c r="EA55" s="833"/>
      <c r="EB55" s="834"/>
      <c r="EC55" s="832"/>
      <c r="ED55" s="833"/>
      <c r="EE55" s="833"/>
      <c r="EF55" s="833"/>
      <c r="EG55" s="833"/>
      <c r="EH55" s="833"/>
      <c r="EI55" s="833"/>
      <c r="EJ55" s="833"/>
      <c r="EK55" s="833"/>
      <c r="EL55" s="834"/>
      <c r="EM55" s="832"/>
      <c r="EN55" s="833"/>
      <c r="EO55" s="833"/>
      <c r="EP55" s="833"/>
      <c r="EQ55" s="833"/>
      <c r="ER55" s="833"/>
      <c r="ES55" s="833"/>
      <c r="ET55" s="833"/>
      <c r="EU55" s="833"/>
      <c r="EV55" s="834"/>
      <c r="EW55" s="832"/>
      <c r="EX55" s="833"/>
      <c r="EY55" s="833"/>
      <c r="EZ55" s="833"/>
      <c r="FA55" s="833"/>
      <c r="FB55" s="833"/>
      <c r="FC55" s="833"/>
      <c r="FD55" s="833"/>
      <c r="FE55" s="833"/>
      <c r="FF55" s="834"/>
      <c r="FG55" s="832"/>
      <c r="FH55" s="833"/>
      <c r="FI55" s="833"/>
      <c r="FJ55" s="833"/>
      <c r="FK55" s="833"/>
      <c r="FL55" s="833"/>
      <c r="FM55" s="833"/>
      <c r="FN55" s="833"/>
      <c r="FO55" s="833"/>
      <c r="FP55" s="834"/>
      <c r="FQ55" s="832"/>
      <c r="FR55" s="833"/>
      <c r="FS55" s="833"/>
      <c r="FT55" s="833"/>
      <c r="FU55" s="833"/>
      <c r="FV55" s="833"/>
      <c r="FW55" s="833"/>
      <c r="FX55" s="833"/>
      <c r="FY55" s="833"/>
      <c r="FZ55" s="834"/>
      <c r="GA55" s="832"/>
      <c r="GB55" s="833"/>
      <c r="GC55" s="833"/>
      <c r="GD55" s="833"/>
      <c r="GE55" s="833"/>
      <c r="GF55" s="833"/>
      <c r="GG55" s="833"/>
      <c r="GH55" s="833"/>
      <c r="GI55" s="833"/>
      <c r="GJ55" s="834"/>
      <c r="GK55" s="832"/>
      <c r="GL55" s="833"/>
      <c r="GM55" s="833"/>
      <c r="GN55" s="833"/>
      <c r="GO55" s="833"/>
      <c r="GP55" s="833"/>
      <c r="GQ55" s="833"/>
      <c r="GR55" s="833"/>
      <c r="GS55" s="833"/>
      <c r="GT55" s="834"/>
    </row>
    <row r="56" spans="1:247" ht="32.1" customHeight="1">
      <c r="C56" s="832"/>
      <c r="D56" s="833"/>
      <c r="E56" s="833"/>
      <c r="F56" s="833"/>
      <c r="G56" s="833"/>
      <c r="H56" s="833"/>
      <c r="I56" s="833"/>
      <c r="J56" s="833"/>
      <c r="K56" s="833"/>
      <c r="L56" s="834"/>
      <c r="M56" s="832"/>
      <c r="N56" s="833"/>
      <c r="O56" s="833"/>
      <c r="P56" s="833"/>
      <c r="Q56" s="833"/>
      <c r="R56" s="833"/>
      <c r="S56" s="833"/>
      <c r="T56" s="833"/>
      <c r="U56" s="833"/>
      <c r="V56" s="834"/>
      <c r="W56" s="832"/>
      <c r="X56" s="833"/>
      <c r="Y56" s="833"/>
      <c r="Z56" s="833"/>
      <c r="AA56" s="833"/>
      <c r="AB56" s="833"/>
      <c r="AC56" s="833"/>
      <c r="AD56" s="833"/>
      <c r="AE56" s="833"/>
      <c r="AF56" s="834"/>
      <c r="AG56" s="832"/>
      <c r="AH56" s="833"/>
      <c r="AI56" s="833"/>
      <c r="AJ56" s="833"/>
      <c r="AK56" s="833"/>
      <c r="AL56" s="833"/>
      <c r="AM56" s="833"/>
      <c r="AN56" s="833"/>
      <c r="AO56" s="833"/>
      <c r="AP56" s="834"/>
      <c r="AQ56" s="832"/>
      <c r="AR56" s="833"/>
      <c r="AS56" s="833"/>
      <c r="AT56" s="833"/>
      <c r="AU56" s="833"/>
      <c r="AV56" s="833"/>
      <c r="AW56" s="833"/>
      <c r="AX56" s="833"/>
      <c r="AY56" s="833"/>
      <c r="AZ56" s="834"/>
      <c r="BA56" s="832"/>
      <c r="BB56" s="833"/>
      <c r="BC56" s="833"/>
      <c r="BD56" s="833"/>
      <c r="BE56" s="833"/>
      <c r="BF56" s="833"/>
      <c r="BG56" s="833"/>
      <c r="BH56" s="833"/>
      <c r="BI56" s="833"/>
      <c r="BJ56" s="834"/>
      <c r="BK56" s="832"/>
      <c r="BL56" s="833"/>
      <c r="BM56" s="833"/>
      <c r="BN56" s="833"/>
      <c r="BO56" s="833"/>
      <c r="BP56" s="833"/>
      <c r="BQ56" s="833"/>
      <c r="BR56" s="833"/>
      <c r="BS56" s="833"/>
      <c r="BT56" s="834"/>
      <c r="BU56" s="832"/>
      <c r="BV56" s="833"/>
      <c r="BW56" s="833"/>
      <c r="BX56" s="833"/>
      <c r="BY56" s="833"/>
      <c r="BZ56" s="833"/>
      <c r="CA56" s="833"/>
      <c r="CB56" s="833"/>
      <c r="CC56" s="833"/>
      <c r="CD56" s="834"/>
      <c r="CE56" s="832"/>
      <c r="CF56" s="833"/>
      <c r="CG56" s="833"/>
      <c r="CH56" s="833"/>
      <c r="CI56" s="833"/>
      <c r="CJ56" s="833"/>
      <c r="CK56" s="833"/>
      <c r="CL56" s="833"/>
      <c r="CM56" s="833"/>
      <c r="CN56" s="834"/>
      <c r="CO56" s="832"/>
      <c r="CP56" s="833"/>
      <c r="CQ56" s="833"/>
      <c r="CR56" s="833"/>
      <c r="CS56" s="833"/>
      <c r="CT56" s="833"/>
      <c r="CU56" s="833"/>
      <c r="CV56" s="833"/>
      <c r="CW56" s="833"/>
      <c r="CX56" s="834"/>
      <c r="CY56" s="832"/>
      <c r="CZ56" s="833"/>
      <c r="DA56" s="833"/>
      <c r="DB56" s="833"/>
      <c r="DC56" s="833"/>
      <c r="DD56" s="833"/>
      <c r="DE56" s="833"/>
      <c r="DF56" s="833"/>
      <c r="DG56" s="833"/>
      <c r="DH56" s="834"/>
      <c r="DI56" s="832"/>
      <c r="DJ56" s="833"/>
      <c r="DK56" s="833"/>
      <c r="DL56" s="833"/>
      <c r="DM56" s="833"/>
      <c r="DN56" s="833"/>
      <c r="DO56" s="833"/>
      <c r="DP56" s="833"/>
      <c r="DQ56" s="833"/>
      <c r="DR56" s="834"/>
      <c r="DS56" s="832"/>
      <c r="DT56" s="833"/>
      <c r="DU56" s="833"/>
      <c r="DV56" s="833"/>
      <c r="DW56" s="833"/>
      <c r="DX56" s="833"/>
      <c r="DY56" s="833"/>
      <c r="DZ56" s="833"/>
      <c r="EA56" s="833"/>
      <c r="EB56" s="834"/>
      <c r="EC56" s="832"/>
      <c r="ED56" s="833"/>
      <c r="EE56" s="833"/>
      <c r="EF56" s="833"/>
      <c r="EG56" s="833"/>
      <c r="EH56" s="833"/>
      <c r="EI56" s="833"/>
      <c r="EJ56" s="833"/>
      <c r="EK56" s="833"/>
      <c r="EL56" s="834"/>
      <c r="EM56" s="832"/>
      <c r="EN56" s="833"/>
      <c r="EO56" s="833"/>
      <c r="EP56" s="833"/>
      <c r="EQ56" s="833"/>
      <c r="ER56" s="833"/>
      <c r="ES56" s="833"/>
      <c r="ET56" s="833"/>
      <c r="EU56" s="833"/>
      <c r="EV56" s="834"/>
      <c r="EW56" s="832"/>
      <c r="EX56" s="833"/>
      <c r="EY56" s="833"/>
      <c r="EZ56" s="833"/>
      <c r="FA56" s="833"/>
      <c r="FB56" s="833"/>
      <c r="FC56" s="833"/>
      <c r="FD56" s="833"/>
      <c r="FE56" s="833"/>
      <c r="FF56" s="834"/>
      <c r="FG56" s="832"/>
      <c r="FH56" s="833"/>
      <c r="FI56" s="833"/>
      <c r="FJ56" s="833"/>
      <c r="FK56" s="833"/>
      <c r="FL56" s="833"/>
      <c r="FM56" s="833"/>
      <c r="FN56" s="833"/>
      <c r="FO56" s="833"/>
      <c r="FP56" s="834"/>
      <c r="FQ56" s="832"/>
      <c r="FR56" s="833"/>
      <c r="FS56" s="833"/>
      <c r="FT56" s="833"/>
      <c r="FU56" s="833"/>
      <c r="FV56" s="833"/>
      <c r="FW56" s="833"/>
      <c r="FX56" s="833"/>
      <c r="FY56" s="833"/>
      <c r="FZ56" s="834"/>
      <c r="GA56" s="832"/>
      <c r="GB56" s="833"/>
      <c r="GC56" s="833"/>
      <c r="GD56" s="833"/>
      <c r="GE56" s="833"/>
      <c r="GF56" s="833"/>
      <c r="GG56" s="833"/>
      <c r="GH56" s="833"/>
      <c r="GI56" s="833"/>
      <c r="GJ56" s="834"/>
      <c r="GK56" s="832"/>
      <c r="GL56" s="833"/>
      <c r="GM56" s="833"/>
      <c r="GN56" s="833"/>
      <c r="GO56" s="833"/>
      <c r="GP56" s="833"/>
      <c r="GQ56" s="833"/>
      <c r="GR56" s="833"/>
      <c r="GS56" s="833"/>
      <c r="GT56" s="834"/>
    </row>
    <row r="57" spans="1:247" ht="32.1" customHeight="1" thickBot="1">
      <c r="C57" s="835"/>
      <c r="D57" s="836"/>
      <c r="E57" s="836"/>
      <c r="F57" s="836"/>
      <c r="G57" s="836"/>
      <c r="H57" s="836"/>
      <c r="I57" s="836"/>
      <c r="J57" s="836"/>
      <c r="K57" s="836"/>
      <c r="L57" s="837"/>
      <c r="M57" s="835"/>
      <c r="N57" s="836"/>
      <c r="O57" s="836"/>
      <c r="P57" s="836"/>
      <c r="Q57" s="836"/>
      <c r="R57" s="836"/>
      <c r="S57" s="836"/>
      <c r="T57" s="836"/>
      <c r="U57" s="836"/>
      <c r="V57" s="837"/>
      <c r="W57" s="835"/>
      <c r="X57" s="836"/>
      <c r="Y57" s="836"/>
      <c r="Z57" s="836"/>
      <c r="AA57" s="836"/>
      <c r="AB57" s="836"/>
      <c r="AC57" s="836"/>
      <c r="AD57" s="836"/>
      <c r="AE57" s="836"/>
      <c r="AF57" s="837"/>
      <c r="AG57" s="835"/>
      <c r="AH57" s="836"/>
      <c r="AI57" s="836"/>
      <c r="AJ57" s="836"/>
      <c r="AK57" s="836"/>
      <c r="AL57" s="836"/>
      <c r="AM57" s="836"/>
      <c r="AN57" s="836"/>
      <c r="AO57" s="836"/>
      <c r="AP57" s="837"/>
      <c r="AQ57" s="835"/>
      <c r="AR57" s="836"/>
      <c r="AS57" s="836"/>
      <c r="AT57" s="836"/>
      <c r="AU57" s="836"/>
      <c r="AV57" s="836"/>
      <c r="AW57" s="836"/>
      <c r="AX57" s="836"/>
      <c r="AY57" s="836"/>
      <c r="AZ57" s="837"/>
      <c r="BA57" s="835"/>
      <c r="BB57" s="836"/>
      <c r="BC57" s="836"/>
      <c r="BD57" s="836"/>
      <c r="BE57" s="836"/>
      <c r="BF57" s="836"/>
      <c r="BG57" s="836"/>
      <c r="BH57" s="836"/>
      <c r="BI57" s="836"/>
      <c r="BJ57" s="837"/>
      <c r="BK57" s="835"/>
      <c r="BL57" s="836"/>
      <c r="BM57" s="836"/>
      <c r="BN57" s="836"/>
      <c r="BO57" s="836"/>
      <c r="BP57" s="836"/>
      <c r="BQ57" s="836"/>
      <c r="BR57" s="836"/>
      <c r="BS57" s="836"/>
      <c r="BT57" s="837"/>
      <c r="BU57" s="835"/>
      <c r="BV57" s="836"/>
      <c r="BW57" s="836"/>
      <c r="BX57" s="836"/>
      <c r="BY57" s="836"/>
      <c r="BZ57" s="836"/>
      <c r="CA57" s="836"/>
      <c r="CB57" s="836"/>
      <c r="CC57" s="836"/>
      <c r="CD57" s="837"/>
      <c r="CE57" s="835"/>
      <c r="CF57" s="836"/>
      <c r="CG57" s="836"/>
      <c r="CH57" s="836"/>
      <c r="CI57" s="836"/>
      <c r="CJ57" s="836"/>
      <c r="CK57" s="836"/>
      <c r="CL57" s="836"/>
      <c r="CM57" s="836"/>
      <c r="CN57" s="837"/>
      <c r="CO57" s="835"/>
      <c r="CP57" s="836"/>
      <c r="CQ57" s="836"/>
      <c r="CR57" s="836"/>
      <c r="CS57" s="836"/>
      <c r="CT57" s="836"/>
      <c r="CU57" s="836"/>
      <c r="CV57" s="836"/>
      <c r="CW57" s="836"/>
      <c r="CX57" s="837"/>
      <c r="CY57" s="835"/>
      <c r="CZ57" s="836"/>
      <c r="DA57" s="836"/>
      <c r="DB57" s="836"/>
      <c r="DC57" s="836"/>
      <c r="DD57" s="836"/>
      <c r="DE57" s="836"/>
      <c r="DF57" s="836"/>
      <c r="DG57" s="836"/>
      <c r="DH57" s="837"/>
      <c r="DI57" s="835"/>
      <c r="DJ57" s="836"/>
      <c r="DK57" s="836"/>
      <c r="DL57" s="836"/>
      <c r="DM57" s="836"/>
      <c r="DN57" s="836"/>
      <c r="DO57" s="836"/>
      <c r="DP57" s="836"/>
      <c r="DQ57" s="836"/>
      <c r="DR57" s="837"/>
      <c r="DS57" s="835"/>
      <c r="DT57" s="836"/>
      <c r="DU57" s="836"/>
      <c r="DV57" s="836"/>
      <c r="DW57" s="836"/>
      <c r="DX57" s="836"/>
      <c r="DY57" s="836"/>
      <c r="DZ57" s="836"/>
      <c r="EA57" s="836"/>
      <c r="EB57" s="837"/>
      <c r="EC57" s="835"/>
      <c r="ED57" s="836"/>
      <c r="EE57" s="836"/>
      <c r="EF57" s="836"/>
      <c r="EG57" s="836"/>
      <c r="EH57" s="836"/>
      <c r="EI57" s="836"/>
      <c r="EJ57" s="836"/>
      <c r="EK57" s="836"/>
      <c r="EL57" s="837"/>
      <c r="EM57" s="835"/>
      <c r="EN57" s="836"/>
      <c r="EO57" s="836"/>
      <c r="EP57" s="836"/>
      <c r="EQ57" s="836"/>
      <c r="ER57" s="836"/>
      <c r="ES57" s="836"/>
      <c r="ET57" s="836"/>
      <c r="EU57" s="836"/>
      <c r="EV57" s="837"/>
      <c r="EW57" s="835"/>
      <c r="EX57" s="836"/>
      <c r="EY57" s="836"/>
      <c r="EZ57" s="836"/>
      <c r="FA57" s="836"/>
      <c r="FB57" s="836"/>
      <c r="FC57" s="836"/>
      <c r="FD57" s="836"/>
      <c r="FE57" s="836"/>
      <c r="FF57" s="837"/>
      <c r="FG57" s="835"/>
      <c r="FH57" s="836"/>
      <c r="FI57" s="836"/>
      <c r="FJ57" s="836"/>
      <c r="FK57" s="836"/>
      <c r="FL57" s="836"/>
      <c r="FM57" s="836"/>
      <c r="FN57" s="836"/>
      <c r="FO57" s="836"/>
      <c r="FP57" s="837"/>
      <c r="FQ57" s="835"/>
      <c r="FR57" s="836"/>
      <c r="FS57" s="836"/>
      <c r="FT57" s="836"/>
      <c r="FU57" s="836"/>
      <c r="FV57" s="836"/>
      <c r="FW57" s="836"/>
      <c r="FX57" s="836"/>
      <c r="FY57" s="836"/>
      <c r="FZ57" s="837"/>
      <c r="GA57" s="835"/>
      <c r="GB57" s="836"/>
      <c r="GC57" s="836"/>
      <c r="GD57" s="836"/>
      <c r="GE57" s="836"/>
      <c r="GF57" s="836"/>
      <c r="GG57" s="836"/>
      <c r="GH57" s="836"/>
      <c r="GI57" s="836"/>
      <c r="GJ57" s="837"/>
      <c r="GK57" s="835"/>
      <c r="GL57" s="836"/>
      <c r="GM57" s="836"/>
      <c r="GN57" s="836"/>
      <c r="GO57" s="836"/>
      <c r="GP57" s="836"/>
      <c r="GQ57" s="836"/>
      <c r="GR57" s="836"/>
      <c r="GS57" s="836"/>
      <c r="GT57" s="837"/>
    </row>
  </sheetData>
  <sheetProtection sheet="1" objects="1" scenarios="1"/>
  <customSheetViews>
    <customSheetView guid="{801CCF84-17C4-4B0D-9367-AFC96EC2FF57}" showPageBreaks="1" printArea="1">
      <selection activeCell="C5" sqref="C5:L5"/>
      <rowBreaks count="1" manualBreakCount="1">
        <brk id="41" max="16383" man="1"/>
      </rowBreaks>
      <pageMargins left="0.2" right="0.2" top="0.3" bottom="0.25" header="0.25" footer="0"/>
      <printOptions horizontalCentered="1"/>
      <pageSetup paperSize="5" scale="75" orientation="landscape" r:id="rId1"/>
      <headerFooter alignWithMargins="0">
        <oddFooter>&amp;LCOMMUNITY MENTAL HEALTH SERVICES BLOCK GRANT RECORD REVIEW&amp;R&amp;8&amp;K000000&amp;P</oddFooter>
      </headerFooter>
    </customSheetView>
  </customSheetViews>
  <mergeCells count="141">
    <mergeCell ref="EW48:FF48"/>
    <mergeCell ref="EW49:FF57"/>
    <mergeCell ref="FG48:FP48"/>
    <mergeCell ref="FG49:FP57"/>
    <mergeCell ref="FQ48:FZ48"/>
    <mergeCell ref="FQ49:FZ57"/>
    <mergeCell ref="GA48:GJ48"/>
    <mergeCell ref="GA49:GJ57"/>
    <mergeCell ref="GK48:GT48"/>
    <mergeCell ref="GK49:GT57"/>
    <mergeCell ref="CY48:DH48"/>
    <mergeCell ref="CY49:DH57"/>
    <mergeCell ref="DI48:DR48"/>
    <mergeCell ref="DI49:DR57"/>
    <mergeCell ref="DS48:EB48"/>
    <mergeCell ref="DS49:EB57"/>
    <mergeCell ref="EC48:EL48"/>
    <mergeCell ref="EC49:EL57"/>
    <mergeCell ref="EM48:EV48"/>
    <mergeCell ref="EM49:EV57"/>
    <mergeCell ref="BA48:BJ48"/>
    <mergeCell ref="BA49:BJ57"/>
    <mergeCell ref="BK48:BT48"/>
    <mergeCell ref="BK49:BT57"/>
    <mergeCell ref="BU48:CD48"/>
    <mergeCell ref="BU49:CD57"/>
    <mergeCell ref="CE48:CN48"/>
    <mergeCell ref="CE49:CN57"/>
    <mergeCell ref="CO48:CX48"/>
    <mergeCell ref="CO49:CX57"/>
    <mergeCell ref="C48:L48"/>
    <mergeCell ref="C49:L57"/>
    <mergeCell ref="M48:V48"/>
    <mergeCell ref="M49:V57"/>
    <mergeCell ref="W48:AF48"/>
    <mergeCell ref="W49:AF57"/>
    <mergeCell ref="AG48:AP48"/>
    <mergeCell ref="AG49:AP57"/>
    <mergeCell ref="AQ48:AZ48"/>
    <mergeCell ref="AQ49:AZ57"/>
    <mergeCell ref="A47:L47"/>
    <mergeCell ref="C4:L4"/>
    <mergeCell ref="M2:V2"/>
    <mergeCell ref="M4:V4"/>
    <mergeCell ref="M5:V5"/>
    <mergeCell ref="M6:V6"/>
    <mergeCell ref="M7:V7"/>
    <mergeCell ref="C2:L2"/>
    <mergeCell ref="C5:L5"/>
    <mergeCell ref="C6:L6"/>
    <mergeCell ref="C7:L7"/>
    <mergeCell ref="GA6:GJ6"/>
    <mergeCell ref="GK6:GT6"/>
    <mergeCell ref="GA7:GJ7"/>
    <mergeCell ref="GK7:GT7"/>
    <mergeCell ref="FG2:FP2"/>
    <mergeCell ref="FQ2:FZ2"/>
    <mergeCell ref="FG4:FP4"/>
    <mergeCell ref="FQ4:FZ4"/>
    <mergeCell ref="FG5:FP5"/>
    <mergeCell ref="FQ5:FZ5"/>
    <mergeCell ref="FG6:FP6"/>
    <mergeCell ref="FQ6:FZ6"/>
    <mergeCell ref="FG7:FP7"/>
    <mergeCell ref="FQ7:FZ7"/>
    <mergeCell ref="GA2:GJ2"/>
    <mergeCell ref="GK2:GT2"/>
    <mergeCell ref="GA4:GJ4"/>
    <mergeCell ref="GK4:GT4"/>
    <mergeCell ref="GA5:GJ5"/>
    <mergeCell ref="GK5:GT5"/>
    <mergeCell ref="EM6:EV6"/>
    <mergeCell ref="EW6:FF6"/>
    <mergeCell ref="EM7:EV7"/>
    <mergeCell ref="EW7:FF7"/>
    <mergeCell ref="DS2:EB2"/>
    <mergeCell ref="EC2:EL2"/>
    <mergeCell ref="DS4:EB4"/>
    <mergeCell ref="EC4:EL4"/>
    <mergeCell ref="DS5:EB5"/>
    <mergeCell ref="EC5:EL5"/>
    <mergeCell ref="DS6:EB6"/>
    <mergeCell ref="EC6:EL6"/>
    <mergeCell ref="DS7:EB7"/>
    <mergeCell ref="EC7:EL7"/>
    <mergeCell ref="EM2:EV2"/>
    <mergeCell ref="EW2:FF2"/>
    <mergeCell ref="EM4:EV4"/>
    <mergeCell ref="EW4:FF4"/>
    <mergeCell ref="EM5:EV5"/>
    <mergeCell ref="EW5:FF5"/>
    <mergeCell ref="CY6:DH6"/>
    <mergeCell ref="DI6:DR6"/>
    <mergeCell ref="CY7:DH7"/>
    <mergeCell ref="DI7:DR7"/>
    <mergeCell ref="CE2:CN2"/>
    <mergeCell ref="CO2:CX2"/>
    <mergeCell ref="CE4:CN4"/>
    <mergeCell ref="CO4:CX4"/>
    <mergeCell ref="CE5:CN5"/>
    <mergeCell ref="CO5:CX5"/>
    <mergeCell ref="CE6:CN6"/>
    <mergeCell ref="CO6:CX6"/>
    <mergeCell ref="CE7:CN7"/>
    <mergeCell ref="CO7:CX7"/>
    <mergeCell ref="CY2:DH2"/>
    <mergeCell ref="DI2:DR2"/>
    <mergeCell ref="CY4:DH4"/>
    <mergeCell ref="DI4:DR4"/>
    <mergeCell ref="CY5:DH5"/>
    <mergeCell ref="DI5:DR5"/>
    <mergeCell ref="BK6:BT6"/>
    <mergeCell ref="BU6:CD6"/>
    <mergeCell ref="BK7:BT7"/>
    <mergeCell ref="BU7:CD7"/>
    <mergeCell ref="AQ2:AZ2"/>
    <mergeCell ref="BA2:BJ2"/>
    <mergeCell ref="AQ4:AZ4"/>
    <mergeCell ref="BA4:BJ4"/>
    <mergeCell ref="AQ5:AZ5"/>
    <mergeCell ref="BA5:BJ5"/>
    <mergeCell ref="AQ6:AZ6"/>
    <mergeCell ref="BA6:BJ6"/>
    <mergeCell ref="AQ7:AZ7"/>
    <mergeCell ref="BA7:BJ7"/>
    <mergeCell ref="BK2:BT2"/>
    <mergeCell ref="BU2:CD2"/>
    <mergeCell ref="BK4:BT4"/>
    <mergeCell ref="BU4:CD4"/>
    <mergeCell ref="BK5:BT5"/>
    <mergeCell ref="BU5:CD5"/>
    <mergeCell ref="W6:AF6"/>
    <mergeCell ref="AG6:AP6"/>
    <mergeCell ref="W7:AF7"/>
    <mergeCell ref="AG7:AP7"/>
    <mergeCell ref="W2:AF2"/>
    <mergeCell ref="AG2:AP2"/>
    <mergeCell ref="W4:AF4"/>
    <mergeCell ref="AG4:AP4"/>
    <mergeCell ref="W5:AF5"/>
    <mergeCell ref="AG5:AP5"/>
  </mergeCells>
  <conditionalFormatting sqref="C27:L27 C21:L21 D20:L20 C12:L12">
    <cfRule type="cellIs" dxfId="1706" priority="1747" stopIfTrue="1" operator="equal">
      <formula>"Not Met"</formula>
    </cfRule>
  </conditionalFormatting>
  <conditionalFormatting sqref="C21:L21 C27:L27 D20:L20 C12:L12">
    <cfRule type="cellIs" dxfId="1705" priority="1748" stopIfTrue="1" operator="equal">
      <formula>"N/A"</formula>
    </cfRule>
  </conditionalFormatting>
  <conditionalFormatting sqref="C21:L21 C27:L27 D20:L20">
    <cfRule type="cellIs" dxfId="1704" priority="1746" operator="equal">
      <formula>"No"</formula>
    </cfRule>
  </conditionalFormatting>
  <conditionalFormatting sqref="B12">
    <cfRule type="cellIs" dxfId="1703" priority="1744" operator="equal">
      <formula>"MET"</formula>
    </cfRule>
    <cfRule type="cellIs" dxfId="1702" priority="1745" operator="equal">
      <formula>"NO"</formula>
    </cfRule>
  </conditionalFormatting>
  <conditionalFormatting sqref="B27">
    <cfRule type="cellIs" dxfId="1701" priority="1740" operator="equal">
      <formula>"MET"</formula>
    </cfRule>
    <cfRule type="cellIs" dxfId="1700" priority="1741" operator="equal">
      <formula>"NO"</formula>
    </cfRule>
  </conditionalFormatting>
  <conditionalFormatting sqref="B21">
    <cfRule type="cellIs" dxfId="1699" priority="1742" operator="equal">
      <formula>"MET"</formula>
    </cfRule>
    <cfRule type="cellIs" dxfId="1698" priority="1743" operator="equal">
      <formula>"NO"</formula>
    </cfRule>
  </conditionalFormatting>
  <conditionalFormatting sqref="C1:L1 C7 C40:L47 C21:L21 C27:L27 D20:L20 C5:L5 C8:L12 C58:GT1048576">
    <cfRule type="cellIs" dxfId="1697" priority="1739" operator="equal">
      <formula>"MET"</formula>
    </cfRule>
  </conditionalFormatting>
  <conditionalFormatting sqref="L20:L21 L27">
    <cfRule type="expression" dxfId="1696" priority="1738">
      <formula>OR(L$9="CHILD",L$9="N/A")</formula>
    </cfRule>
  </conditionalFormatting>
  <conditionalFormatting sqref="C21:L21 C27:L27 D20:L20 C12:L12">
    <cfRule type="expression" dxfId="1695" priority="1736">
      <formula>AND(C$12&lt;&gt;"",C12="")</formula>
    </cfRule>
  </conditionalFormatting>
  <conditionalFormatting sqref="L20">
    <cfRule type="expression" dxfId="1694" priority="1735">
      <formula>OR(L$9="ADULT",L$9="N/A")</formula>
    </cfRule>
  </conditionalFormatting>
  <conditionalFormatting sqref="L20">
    <cfRule type="expression" dxfId="1693" priority="1734">
      <formula>OR(L$9="ADULT",L$9="N/A")</formula>
    </cfRule>
  </conditionalFormatting>
  <conditionalFormatting sqref="K20">
    <cfRule type="expression" dxfId="1692" priority="1733">
      <formula>OR(K$9="ADULT",K$9="N/A")</formula>
    </cfRule>
  </conditionalFormatting>
  <conditionalFormatting sqref="K20">
    <cfRule type="expression" dxfId="1691" priority="1732">
      <formula>OR(K$9="ADULT",K$9="N/A")</formula>
    </cfRule>
  </conditionalFormatting>
  <conditionalFormatting sqref="L20">
    <cfRule type="expression" dxfId="1690" priority="1731">
      <formula>OR(L$9="ADULT",L$9="N/A")</formula>
    </cfRule>
  </conditionalFormatting>
  <conditionalFormatting sqref="C6">
    <cfRule type="cellIs" dxfId="1689" priority="1729" operator="equal">
      <formula>"NO"</formula>
    </cfRule>
    <cfRule type="cellIs" dxfId="1688" priority="1730" operator="equal">
      <formula>"MET"</formula>
    </cfRule>
  </conditionalFormatting>
  <conditionalFormatting sqref="C39:L39 D38:L38">
    <cfRule type="cellIs" dxfId="1687" priority="1727" stopIfTrue="1" operator="equal">
      <formula>"Not Met"</formula>
    </cfRule>
  </conditionalFormatting>
  <conditionalFormatting sqref="C39:L39 D38:L38">
    <cfRule type="cellIs" dxfId="1686" priority="1728" stopIfTrue="1" operator="equal">
      <formula>"N/A"</formula>
    </cfRule>
  </conditionalFormatting>
  <conditionalFormatting sqref="C39:L39 D38:L38">
    <cfRule type="cellIs" dxfId="1685" priority="1726" operator="equal">
      <formula>"No"</formula>
    </cfRule>
  </conditionalFormatting>
  <conditionalFormatting sqref="C39:L39 D38:L38">
    <cfRule type="cellIs" dxfId="1684" priority="1725" operator="equal">
      <formula>"MET"</formula>
    </cfRule>
  </conditionalFormatting>
  <conditionalFormatting sqref="C39:L39 D38:L38">
    <cfRule type="expression" dxfId="1683" priority="1724">
      <formula>AND(C$12&lt;&gt;"",C38="")</formula>
    </cfRule>
  </conditionalFormatting>
  <conditionalFormatting sqref="C13:C19">
    <cfRule type="cellIs" dxfId="1682" priority="1712" operator="equal">
      <formula>"NO"</formula>
    </cfRule>
    <cfRule type="cellIs" dxfId="1681" priority="1713" operator="equal">
      <formula>"MET"</formula>
    </cfRule>
  </conditionalFormatting>
  <conditionalFormatting sqref="D14:L19">
    <cfRule type="cellIs" dxfId="1680" priority="1722" stopIfTrue="1" operator="equal">
      <formula>"Not Met"</formula>
    </cfRule>
    <cfRule type="cellIs" dxfId="1679" priority="1723" stopIfTrue="1" operator="equal">
      <formula>"N/A"</formula>
    </cfRule>
  </conditionalFormatting>
  <conditionalFormatting sqref="D13:L13">
    <cfRule type="cellIs" dxfId="1678" priority="1720" stopIfTrue="1" operator="equal">
      <formula>"Not Met"</formula>
    </cfRule>
    <cfRule type="cellIs" dxfId="1677" priority="1721" stopIfTrue="1" operator="equal">
      <formula>"N/A"</formula>
    </cfRule>
  </conditionalFormatting>
  <conditionalFormatting sqref="D13:L19">
    <cfRule type="cellIs" dxfId="1676" priority="1718" stopIfTrue="1" operator="equal">
      <formula>"Not Met"</formula>
    </cfRule>
    <cfRule type="cellIs" dxfId="1675" priority="1719" stopIfTrue="1" operator="equal">
      <formula>"N/A"</formula>
    </cfRule>
  </conditionalFormatting>
  <conditionalFormatting sqref="D13:L19">
    <cfRule type="cellIs" dxfId="1674" priority="1716" operator="equal">
      <formula>"NO"</formula>
    </cfRule>
    <cfRule type="cellIs" dxfId="1673" priority="1717" operator="equal">
      <formula>"MET"</formula>
    </cfRule>
  </conditionalFormatting>
  <conditionalFormatting sqref="C13:C19">
    <cfRule type="cellIs" dxfId="1672" priority="1714" stopIfTrue="1" operator="equal">
      <formula>"Not Met"</formula>
    </cfRule>
    <cfRule type="cellIs" dxfId="1671" priority="1715" stopIfTrue="1" operator="equal">
      <formula>"N/A"</formula>
    </cfRule>
  </conditionalFormatting>
  <conditionalFormatting sqref="C22:C26">
    <cfRule type="cellIs" dxfId="1670" priority="1700" operator="equal">
      <formula>"NO"</formula>
    </cfRule>
    <cfRule type="cellIs" dxfId="1669" priority="1701" operator="equal">
      <formula>"MET"</formula>
    </cfRule>
  </conditionalFormatting>
  <conditionalFormatting sqref="D23:L26">
    <cfRule type="cellIs" dxfId="1668" priority="1710" stopIfTrue="1" operator="equal">
      <formula>"Not Met"</formula>
    </cfRule>
    <cfRule type="cellIs" dxfId="1667" priority="1711" stopIfTrue="1" operator="equal">
      <formula>"N/A"</formula>
    </cfRule>
  </conditionalFormatting>
  <conditionalFormatting sqref="D22:L22 D23:D26">
    <cfRule type="cellIs" dxfId="1666" priority="1708" stopIfTrue="1" operator="equal">
      <formula>"Not Met"</formula>
    </cfRule>
    <cfRule type="cellIs" dxfId="1665" priority="1709" stopIfTrue="1" operator="equal">
      <formula>"N/A"</formula>
    </cfRule>
  </conditionalFormatting>
  <conditionalFormatting sqref="D22:L26">
    <cfRule type="cellIs" dxfId="1664" priority="1706" stopIfTrue="1" operator="equal">
      <formula>"Not Met"</formula>
    </cfRule>
    <cfRule type="cellIs" dxfId="1663" priority="1707" stopIfTrue="1" operator="equal">
      <formula>"N/A"</formula>
    </cfRule>
  </conditionalFormatting>
  <conditionalFormatting sqref="D22:L26">
    <cfRule type="cellIs" dxfId="1662" priority="1704" operator="equal">
      <formula>"NO"</formula>
    </cfRule>
    <cfRule type="cellIs" dxfId="1661" priority="1705" operator="equal">
      <formula>"MET"</formula>
    </cfRule>
  </conditionalFormatting>
  <conditionalFormatting sqref="C22:C26">
    <cfRule type="cellIs" dxfId="1660" priority="1702" stopIfTrue="1" operator="equal">
      <formula>"Not Met"</formula>
    </cfRule>
    <cfRule type="cellIs" dxfId="1659" priority="1703" stopIfTrue="1" operator="equal">
      <formula>"N/A"</formula>
    </cfRule>
  </conditionalFormatting>
  <conditionalFormatting sqref="C28:C37 D34:L34">
    <cfRule type="cellIs" dxfId="1658" priority="1677" operator="equal">
      <formula>"NO"</formula>
    </cfRule>
    <cfRule type="cellIs" dxfId="1657" priority="1678" operator="equal">
      <formula>"MET"</formula>
    </cfRule>
  </conditionalFormatting>
  <conditionalFormatting sqref="D29:L33 D36:L37">
    <cfRule type="cellIs" dxfId="1656" priority="1687" stopIfTrue="1" operator="equal">
      <formula>"Not Met"</formula>
    </cfRule>
    <cfRule type="cellIs" dxfId="1655" priority="1688" stopIfTrue="1" operator="equal">
      <formula>"N/A"</formula>
    </cfRule>
  </conditionalFormatting>
  <conditionalFormatting sqref="D28:L28 D35:L35">
    <cfRule type="cellIs" dxfId="1654" priority="1685" stopIfTrue="1" operator="equal">
      <formula>"Not Met"</formula>
    </cfRule>
    <cfRule type="cellIs" dxfId="1653" priority="1686" stopIfTrue="1" operator="equal">
      <formula>"N/A"</formula>
    </cfRule>
  </conditionalFormatting>
  <conditionalFormatting sqref="D28:L33 D35:L37">
    <cfRule type="cellIs" dxfId="1652" priority="1683" stopIfTrue="1" operator="equal">
      <formula>"Not Met"</formula>
    </cfRule>
    <cfRule type="cellIs" dxfId="1651" priority="1684" stopIfTrue="1" operator="equal">
      <formula>"N/A"</formula>
    </cfRule>
  </conditionalFormatting>
  <conditionalFormatting sqref="D28:L33 D35:L37">
    <cfRule type="cellIs" dxfId="1650" priority="1681" operator="equal">
      <formula>"NO"</formula>
    </cfRule>
    <cfRule type="cellIs" dxfId="1649" priority="1682" operator="equal">
      <formula>"MET"</formula>
    </cfRule>
  </conditionalFormatting>
  <conditionalFormatting sqref="C28:C37 D34:L34">
    <cfRule type="cellIs" dxfId="1648" priority="1679" stopIfTrue="1" operator="equal">
      <formula>"Not Met"</formula>
    </cfRule>
    <cfRule type="cellIs" dxfId="1647" priority="1680" stopIfTrue="1" operator="equal">
      <formula>"N/A"</formula>
    </cfRule>
  </conditionalFormatting>
  <conditionalFormatting sqref="C38">
    <cfRule type="cellIs" dxfId="1646" priority="1675" stopIfTrue="1" operator="equal">
      <formula>"Not Met"</formula>
    </cfRule>
  </conditionalFormatting>
  <conditionalFormatting sqref="C38">
    <cfRule type="cellIs" dxfId="1645" priority="1676" stopIfTrue="1" operator="equal">
      <formula>"N/A"</formula>
    </cfRule>
  </conditionalFormatting>
  <conditionalFormatting sqref="C38">
    <cfRule type="cellIs" dxfId="1644" priority="1674" operator="equal">
      <formula>"No"</formula>
    </cfRule>
  </conditionalFormatting>
  <conditionalFormatting sqref="C38">
    <cfRule type="cellIs" dxfId="1643" priority="1673" operator="equal">
      <formula>"MET"</formula>
    </cfRule>
  </conditionalFormatting>
  <conditionalFormatting sqref="C38">
    <cfRule type="expression" dxfId="1642" priority="1672">
      <formula>AND(C$12&lt;&gt;"",C38="")</formula>
    </cfRule>
  </conditionalFormatting>
  <conditionalFormatting sqref="C20">
    <cfRule type="cellIs" dxfId="1641" priority="1661" stopIfTrue="1" operator="equal">
      <formula>"Not Met"</formula>
    </cfRule>
  </conditionalFormatting>
  <conditionalFormatting sqref="C20">
    <cfRule type="cellIs" dxfId="1640" priority="1662" stopIfTrue="1" operator="equal">
      <formula>"N/A"</formula>
    </cfRule>
  </conditionalFormatting>
  <conditionalFormatting sqref="C20">
    <cfRule type="cellIs" dxfId="1639" priority="1660" operator="equal">
      <formula>"No"</formula>
    </cfRule>
  </conditionalFormatting>
  <conditionalFormatting sqref="C20">
    <cfRule type="cellIs" dxfId="1638" priority="1659" operator="equal">
      <formula>"MET"</formula>
    </cfRule>
  </conditionalFormatting>
  <conditionalFormatting sqref="C20">
    <cfRule type="expression" dxfId="1637" priority="1658">
      <formula>AND(C$12&lt;&gt;"",C20="")</formula>
    </cfRule>
  </conditionalFormatting>
  <conditionalFormatting sqref="C2:L2">
    <cfRule type="cellIs" dxfId="1636" priority="1656" operator="equal">
      <formula>"NO"</formula>
    </cfRule>
    <cfRule type="cellIs" dxfId="1635" priority="1657" operator="equal">
      <formula>"MET"</formula>
    </cfRule>
  </conditionalFormatting>
  <conditionalFormatting sqref="C3:L4">
    <cfRule type="cellIs" dxfId="1634" priority="1654" operator="equal">
      <formula>"NO"</formula>
    </cfRule>
    <cfRule type="cellIs" dxfId="1633" priority="1655" operator="equal">
      <formula>"MET"</formula>
    </cfRule>
  </conditionalFormatting>
  <conditionalFormatting sqref="M27:V27 M21:V21 N20:V20">
    <cfRule type="cellIs" dxfId="1632" priority="1652" stopIfTrue="1" operator="equal">
      <formula>"Not Met"</formula>
    </cfRule>
  </conditionalFormatting>
  <conditionalFormatting sqref="M21:V21 M27:V27 N20:V20">
    <cfRule type="cellIs" dxfId="1631" priority="1653" stopIfTrue="1" operator="equal">
      <formula>"N/A"</formula>
    </cfRule>
  </conditionalFormatting>
  <conditionalFormatting sqref="M21:V21 M27:V27 N20:V20">
    <cfRule type="cellIs" dxfId="1630" priority="1651" operator="equal">
      <formula>"No"</formula>
    </cfRule>
  </conditionalFormatting>
  <conditionalFormatting sqref="M1:V1 M7 M8:V11 M40:V47 M21:V21 M27:V27 N20:V20 M5:V5">
    <cfRule type="cellIs" dxfId="1629" priority="1650" operator="equal">
      <formula>"MET"</formula>
    </cfRule>
  </conditionalFormatting>
  <conditionalFormatting sqref="V20:V21 V27">
    <cfRule type="expression" dxfId="1628" priority="1649">
      <formula>OR(V$9="CHILD",V$9="N/A")</formula>
    </cfRule>
  </conditionalFormatting>
  <conditionalFormatting sqref="M21:V21 M27:V27 N20:V20">
    <cfRule type="expression" dxfId="1627" priority="1648">
      <formula>AND(M$12&lt;&gt;"",M20="")</formula>
    </cfRule>
  </conditionalFormatting>
  <conditionalFormatting sqref="V20">
    <cfRule type="expression" dxfId="1626" priority="1647">
      <formula>OR(V$9="ADULT",V$9="N/A")</formula>
    </cfRule>
  </conditionalFormatting>
  <conditionalFormatting sqref="V20">
    <cfRule type="expression" dxfId="1625" priority="1646">
      <formula>OR(V$9="ADULT",V$9="N/A")</formula>
    </cfRule>
  </conditionalFormatting>
  <conditionalFormatting sqref="U20">
    <cfRule type="expression" dxfId="1624" priority="1645">
      <formula>OR(U$9="ADULT",U$9="N/A")</formula>
    </cfRule>
  </conditionalFormatting>
  <conditionalFormatting sqref="U20">
    <cfRule type="expression" dxfId="1623" priority="1644">
      <formula>OR(U$9="ADULT",U$9="N/A")</formula>
    </cfRule>
  </conditionalFormatting>
  <conditionalFormatting sqref="V20">
    <cfRule type="expression" dxfId="1622" priority="1643">
      <formula>OR(V$9="ADULT",V$9="N/A")</formula>
    </cfRule>
  </conditionalFormatting>
  <conditionalFormatting sqref="M6">
    <cfRule type="cellIs" dxfId="1621" priority="1641" operator="equal">
      <formula>"NO"</formula>
    </cfRule>
    <cfRule type="cellIs" dxfId="1620" priority="1642" operator="equal">
      <formula>"MET"</formula>
    </cfRule>
  </conditionalFormatting>
  <conditionalFormatting sqref="M39:V39 N38:V38">
    <cfRule type="cellIs" dxfId="1619" priority="1639" stopIfTrue="1" operator="equal">
      <formula>"Not Met"</formula>
    </cfRule>
  </conditionalFormatting>
  <conditionalFormatting sqref="M39:V39 N38:V38">
    <cfRule type="cellIs" dxfId="1618" priority="1640" stopIfTrue="1" operator="equal">
      <formula>"N/A"</formula>
    </cfRule>
  </conditionalFormatting>
  <conditionalFormatting sqref="M39:V39 N38:V38">
    <cfRule type="cellIs" dxfId="1617" priority="1638" operator="equal">
      <formula>"No"</formula>
    </cfRule>
  </conditionalFormatting>
  <conditionalFormatting sqref="M39:V39 N38:V38">
    <cfRule type="cellIs" dxfId="1616" priority="1637" operator="equal">
      <formula>"MET"</formula>
    </cfRule>
  </conditionalFormatting>
  <conditionalFormatting sqref="M39:V39 N38:V38">
    <cfRule type="expression" dxfId="1615" priority="1636">
      <formula>AND(M$12&lt;&gt;"",M38="")</formula>
    </cfRule>
  </conditionalFormatting>
  <conditionalFormatting sqref="M13:M19">
    <cfRule type="cellIs" dxfId="1614" priority="1624" operator="equal">
      <formula>"NO"</formula>
    </cfRule>
    <cfRule type="cellIs" dxfId="1613" priority="1625" operator="equal">
      <formula>"MET"</formula>
    </cfRule>
  </conditionalFormatting>
  <conditionalFormatting sqref="N14:V19">
    <cfRule type="cellIs" dxfId="1612" priority="1634" stopIfTrue="1" operator="equal">
      <formula>"Not Met"</formula>
    </cfRule>
    <cfRule type="cellIs" dxfId="1611" priority="1635" stopIfTrue="1" operator="equal">
      <formula>"N/A"</formula>
    </cfRule>
  </conditionalFormatting>
  <conditionalFormatting sqref="N13:V13">
    <cfRule type="cellIs" dxfId="1610" priority="1632" stopIfTrue="1" operator="equal">
      <formula>"Not Met"</formula>
    </cfRule>
    <cfRule type="cellIs" dxfId="1609" priority="1633" stopIfTrue="1" operator="equal">
      <formula>"N/A"</formula>
    </cfRule>
  </conditionalFormatting>
  <conditionalFormatting sqref="N13:V19">
    <cfRule type="cellIs" dxfId="1608" priority="1630" stopIfTrue="1" operator="equal">
      <formula>"Not Met"</formula>
    </cfRule>
    <cfRule type="cellIs" dxfId="1607" priority="1631" stopIfTrue="1" operator="equal">
      <formula>"N/A"</formula>
    </cfRule>
  </conditionalFormatting>
  <conditionalFormatting sqref="N13:V19">
    <cfRule type="cellIs" dxfId="1606" priority="1628" operator="equal">
      <formula>"NO"</formula>
    </cfRule>
    <cfRule type="cellIs" dxfId="1605" priority="1629" operator="equal">
      <formula>"MET"</formula>
    </cfRule>
  </conditionalFormatting>
  <conditionalFormatting sqref="M13:M19">
    <cfRule type="cellIs" dxfId="1604" priority="1626" stopIfTrue="1" operator="equal">
      <formula>"Not Met"</formula>
    </cfRule>
    <cfRule type="cellIs" dxfId="1603" priority="1627" stopIfTrue="1" operator="equal">
      <formula>"N/A"</formula>
    </cfRule>
  </conditionalFormatting>
  <conditionalFormatting sqref="M22:M26">
    <cfRule type="cellIs" dxfId="1602" priority="1612" operator="equal">
      <formula>"NO"</formula>
    </cfRule>
    <cfRule type="cellIs" dxfId="1601" priority="1613" operator="equal">
      <formula>"MET"</formula>
    </cfRule>
  </conditionalFormatting>
  <conditionalFormatting sqref="N23:V26">
    <cfRule type="cellIs" dxfId="1600" priority="1622" stopIfTrue="1" operator="equal">
      <formula>"Not Met"</formula>
    </cfRule>
    <cfRule type="cellIs" dxfId="1599" priority="1623" stopIfTrue="1" operator="equal">
      <formula>"N/A"</formula>
    </cfRule>
  </conditionalFormatting>
  <conditionalFormatting sqref="N22:V22 N23:N26">
    <cfRule type="cellIs" dxfId="1598" priority="1620" stopIfTrue="1" operator="equal">
      <formula>"Not Met"</formula>
    </cfRule>
    <cfRule type="cellIs" dxfId="1597" priority="1621" stopIfTrue="1" operator="equal">
      <formula>"N/A"</formula>
    </cfRule>
  </conditionalFormatting>
  <conditionalFormatting sqref="N22:V26">
    <cfRule type="cellIs" dxfId="1596" priority="1618" stopIfTrue="1" operator="equal">
      <formula>"Not Met"</formula>
    </cfRule>
    <cfRule type="cellIs" dxfId="1595" priority="1619" stopIfTrue="1" operator="equal">
      <formula>"N/A"</formula>
    </cfRule>
  </conditionalFormatting>
  <conditionalFormatting sqref="N22:V26">
    <cfRule type="cellIs" dxfId="1594" priority="1616" operator="equal">
      <formula>"NO"</formula>
    </cfRule>
    <cfRule type="cellIs" dxfId="1593" priority="1617" operator="equal">
      <formula>"MET"</formula>
    </cfRule>
  </conditionalFormatting>
  <conditionalFormatting sqref="M22:M26">
    <cfRule type="cellIs" dxfId="1592" priority="1614" stopIfTrue="1" operator="equal">
      <formula>"Not Met"</formula>
    </cfRule>
    <cfRule type="cellIs" dxfId="1591" priority="1615" stopIfTrue="1" operator="equal">
      <formula>"N/A"</formula>
    </cfRule>
  </conditionalFormatting>
  <conditionalFormatting sqref="M28:M33 M35:M37">
    <cfRule type="cellIs" dxfId="1590" priority="1589" operator="equal">
      <formula>"NO"</formula>
    </cfRule>
    <cfRule type="cellIs" dxfId="1589" priority="1590" operator="equal">
      <formula>"MET"</formula>
    </cfRule>
  </conditionalFormatting>
  <conditionalFormatting sqref="N29:V33 N36:V37">
    <cfRule type="cellIs" dxfId="1588" priority="1599" stopIfTrue="1" operator="equal">
      <formula>"Not Met"</formula>
    </cfRule>
    <cfRule type="cellIs" dxfId="1587" priority="1600" stopIfTrue="1" operator="equal">
      <formula>"N/A"</formula>
    </cfRule>
  </conditionalFormatting>
  <conditionalFormatting sqref="N28:V28 N35:V35">
    <cfRule type="cellIs" dxfId="1586" priority="1597" stopIfTrue="1" operator="equal">
      <formula>"Not Met"</formula>
    </cfRule>
    <cfRule type="cellIs" dxfId="1585" priority="1598" stopIfTrue="1" operator="equal">
      <formula>"N/A"</formula>
    </cfRule>
  </conditionalFormatting>
  <conditionalFormatting sqref="N28:V33 N35:V37">
    <cfRule type="cellIs" dxfId="1584" priority="1595" stopIfTrue="1" operator="equal">
      <formula>"Not Met"</formula>
    </cfRule>
    <cfRule type="cellIs" dxfId="1583" priority="1596" stopIfTrue="1" operator="equal">
      <formula>"N/A"</formula>
    </cfRule>
  </conditionalFormatting>
  <conditionalFormatting sqref="N28:V33 N35:V37">
    <cfRule type="cellIs" dxfId="1582" priority="1593" operator="equal">
      <formula>"NO"</formula>
    </cfRule>
    <cfRule type="cellIs" dxfId="1581" priority="1594" operator="equal">
      <formula>"MET"</formula>
    </cfRule>
  </conditionalFormatting>
  <conditionalFormatting sqref="M28:M33 M35:M37">
    <cfRule type="cellIs" dxfId="1580" priority="1591" stopIfTrue="1" operator="equal">
      <formula>"Not Met"</formula>
    </cfRule>
    <cfRule type="cellIs" dxfId="1579" priority="1592" stopIfTrue="1" operator="equal">
      <formula>"N/A"</formula>
    </cfRule>
  </conditionalFormatting>
  <conditionalFormatting sqref="M38">
    <cfRule type="cellIs" dxfId="1578" priority="1587" stopIfTrue="1" operator="equal">
      <formula>"Not Met"</formula>
    </cfRule>
  </conditionalFormatting>
  <conditionalFormatting sqref="M38">
    <cfRule type="cellIs" dxfId="1577" priority="1588" stopIfTrue="1" operator="equal">
      <formula>"N/A"</formula>
    </cfRule>
  </conditionalFormatting>
  <conditionalFormatting sqref="M38">
    <cfRule type="cellIs" dxfId="1576" priority="1586" operator="equal">
      <formula>"No"</formula>
    </cfRule>
  </conditionalFormatting>
  <conditionalFormatting sqref="M38">
    <cfRule type="cellIs" dxfId="1575" priority="1585" operator="equal">
      <formula>"MET"</formula>
    </cfRule>
  </conditionalFormatting>
  <conditionalFormatting sqref="M38">
    <cfRule type="expression" dxfId="1574" priority="1584">
      <formula>AND(M$12&lt;&gt;"",M38="")</formula>
    </cfRule>
  </conditionalFormatting>
  <conditionalFormatting sqref="M20">
    <cfRule type="cellIs" dxfId="1573" priority="1582" stopIfTrue="1" operator="equal">
      <formula>"Not Met"</formula>
    </cfRule>
  </conditionalFormatting>
  <conditionalFormatting sqref="M20">
    <cfRule type="cellIs" dxfId="1572" priority="1583" stopIfTrue="1" operator="equal">
      <formula>"N/A"</formula>
    </cfRule>
  </conditionalFormatting>
  <conditionalFormatting sqref="M20">
    <cfRule type="cellIs" dxfId="1571" priority="1581" operator="equal">
      <formula>"No"</formula>
    </cfRule>
  </conditionalFormatting>
  <conditionalFormatting sqref="M20">
    <cfRule type="cellIs" dxfId="1570" priority="1580" operator="equal">
      <formula>"MET"</formula>
    </cfRule>
  </conditionalFormatting>
  <conditionalFormatting sqref="M20">
    <cfRule type="expression" dxfId="1569" priority="1579">
      <formula>AND(M$12&lt;&gt;"",M20="")</formula>
    </cfRule>
  </conditionalFormatting>
  <conditionalFormatting sqref="M2:V2">
    <cfRule type="cellIs" dxfId="1568" priority="1577" operator="equal">
      <formula>"NO"</formula>
    </cfRule>
    <cfRule type="cellIs" dxfId="1567" priority="1578" operator="equal">
      <formula>"MET"</formula>
    </cfRule>
  </conditionalFormatting>
  <conditionalFormatting sqref="M3:V4">
    <cfRule type="cellIs" dxfId="1566" priority="1575" operator="equal">
      <formula>"NO"</formula>
    </cfRule>
    <cfRule type="cellIs" dxfId="1565" priority="1576" operator="equal">
      <formula>"MET"</formula>
    </cfRule>
  </conditionalFormatting>
  <conditionalFormatting sqref="GA27:GJ27 GA21:GJ21 GB20:GJ20">
    <cfRule type="cellIs" dxfId="1564" priority="1573" stopIfTrue="1" operator="equal">
      <formula>"Not Met"</formula>
    </cfRule>
  </conditionalFormatting>
  <conditionalFormatting sqref="GA21:GJ21 GA27:GJ27 GB20:GJ20">
    <cfRule type="cellIs" dxfId="1563" priority="1574" stopIfTrue="1" operator="equal">
      <formula>"N/A"</formula>
    </cfRule>
  </conditionalFormatting>
  <conditionalFormatting sqref="GA21:GJ21 GA27:GJ27 GB20:GJ20">
    <cfRule type="cellIs" dxfId="1562" priority="1572" operator="equal">
      <formula>"No"</formula>
    </cfRule>
  </conditionalFormatting>
  <conditionalFormatting sqref="GA1:GJ1 GA7 GA8:GJ11 GA40:GJ47 GA21:GJ21 GA27:GJ27 GB20:GJ20 GA5:GJ5">
    <cfRule type="cellIs" dxfId="1561" priority="1571" operator="equal">
      <formula>"MET"</formula>
    </cfRule>
  </conditionalFormatting>
  <conditionalFormatting sqref="GJ20:GJ21 GJ27">
    <cfRule type="expression" dxfId="1560" priority="1570">
      <formula>OR(GJ$9="CHILD",GJ$9="N/A")</formula>
    </cfRule>
  </conditionalFormatting>
  <conditionalFormatting sqref="GA21:GJ21 GA27:GJ27 GB20:GJ20">
    <cfRule type="expression" dxfId="1559" priority="1569">
      <formula>AND(GA$12&lt;&gt;"",GA20="")</formula>
    </cfRule>
  </conditionalFormatting>
  <conditionalFormatting sqref="GJ20">
    <cfRule type="expression" dxfId="1558" priority="1568">
      <formula>OR(GJ$9="ADULT",GJ$9="N/A")</formula>
    </cfRule>
  </conditionalFormatting>
  <conditionalFormatting sqref="GJ20">
    <cfRule type="expression" dxfId="1557" priority="1567">
      <formula>OR(GJ$9="ADULT",GJ$9="N/A")</formula>
    </cfRule>
  </conditionalFormatting>
  <conditionalFormatting sqref="GI20">
    <cfRule type="expression" dxfId="1556" priority="1566">
      <formula>OR(GI$9="ADULT",GI$9="N/A")</formula>
    </cfRule>
  </conditionalFormatting>
  <conditionalFormatting sqref="GI20">
    <cfRule type="expression" dxfId="1555" priority="1565">
      <formula>OR(GI$9="ADULT",GI$9="N/A")</formula>
    </cfRule>
  </conditionalFormatting>
  <conditionalFormatting sqref="GJ20">
    <cfRule type="expression" dxfId="1554" priority="1564">
      <formula>OR(GJ$9="ADULT",GJ$9="N/A")</formula>
    </cfRule>
  </conditionalFormatting>
  <conditionalFormatting sqref="GA6">
    <cfRule type="cellIs" dxfId="1553" priority="1562" operator="equal">
      <formula>"NO"</formula>
    </cfRule>
    <cfRule type="cellIs" dxfId="1552" priority="1563" operator="equal">
      <formula>"MET"</formula>
    </cfRule>
  </conditionalFormatting>
  <conditionalFormatting sqref="GA39:GJ39 GB38:GJ38">
    <cfRule type="cellIs" dxfId="1551" priority="1560" stopIfTrue="1" operator="equal">
      <formula>"Not Met"</formula>
    </cfRule>
  </conditionalFormatting>
  <conditionalFormatting sqref="GA39:GJ39 GB38:GJ38">
    <cfRule type="cellIs" dxfId="1550" priority="1561" stopIfTrue="1" operator="equal">
      <formula>"N/A"</formula>
    </cfRule>
  </conditionalFormatting>
  <conditionalFormatting sqref="GA39:GJ39 GB38:GJ38">
    <cfRule type="cellIs" dxfId="1549" priority="1559" operator="equal">
      <formula>"No"</formula>
    </cfRule>
  </conditionalFormatting>
  <conditionalFormatting sqref="GA39:GJ39 GB38:GJ38">
    <cfRule type="cellIs" dxfId="1548" priority="1558" operator="equal">
      <formula>"MET"</formula>
    </cfRule>
  </conditionalFormatting>
  <conditionalFormatting sqref="GA39:GJ39 GB38:GJ38">
    <cfRule type="expression" dxfId="1547" priority="1557">
      <formula>AND(GA$12&lt;&gt;"",GA38="")</formula>
    </cfRule>
  </conditionalFormatting>
  <conditionalFormatting sqref="GA13:GA19">
    <cfRule type="cellIs" dxfId="1546" priority="1545" operator="equal">
      <formula>"NO"</formula>
    </cfRule>
    <cfRule type="cellIs" dxfId="1545" priority="1546" operator="equal">
      <formula>"MET"</formula>
    </cfRule>
  </conditionalFormatting>
  <conditionalFormatting sqref="GB14:GJ19">
    <cfRule type="cellIs" dxfId="1544" priority="1555" stopIfTrue="1" operator="equal">
      <formula>"Not Met"</formula>
    </cfRule>
    <cfRule type="cellIs" dxfId="1543" priority="1556" stopIfTrue="1" operator="equal">
      <formula>"N/A"</formula>
    </cfRule>
  </conditionalFormatting>
  <conditionalFormatting sqref="GB13:GJ13">
    <cfRule type="cellIs" dxfId="1542" priority="1553" stopIfTrue="1" operator="equal">
      <formula>"Not Met"</formula>
    </cfRule>
    <cfRule type="cellIs" dxfId="1541" priority="1554" stopIfTrue="1" operator="equal">
      <formula>"N/A"</formula>
    </cfRule>
  </conditionalFormatting>
  <conditionalFormatting sqref="GB13:GJ19">
    <cfRule type="cellIs" dxfId="1540" priority="1551" stopIfTrue="1" operator="equal">
      <formula>"Not Met"</formula>
    </cfRule>
    <cfRule type="cellIs" dxfId="1539" priority="1552" stopIfTrue="1" operator="equal">
      <formula>"N/A"</formula>
    </cfRule>
  </conditionalFormatting>
  <conditionalFormatting sqref="GB13:GJ19">
    <cfRule type="cellIs" dxfId="1538" priority="1549" operator="equal">
      <formula>"NO"</formula>
    </cfRule>
    <cfRule type="cellIs" dxfId="1537" priority="1550" operator="equal">
      <formula>"MET"</formula>
    </cfRule>
  </conditionalFormatting>
  <conditionalFormatting sqref="GA13:GA19">
    <cfRule type="cellIs" dxfId="1536" priority="1547" stopIfTrue="1" operator="equal">
      <formula>"Not Met"</formula>
    </cfRule>
    <cfRule type="cellIs" dxfId="1535" priority="1548" stopIfTrue="1" operator="equal">
      <formula>"N/A"</formula>
    </cfRule>
  </conditionalFormatting>
  <conditionalFormatting sqref="GA22:GA26">
    <cfRule type="cellIs" dxfId="1534" priority="1533" operator="equal">
      <formula>"NO"</formula>
    </cfRule>
    <cfRule type="cellIs" dxfId="1533" priority="1534" operator="equal">
      <formula>"MET"</formula>
    </cfRule>
  </conditionalFormatting>
  <conditionalFormatting sqref="GB23:GJ26">
    <cfRule type="cellIs" dxfId="1532" priority="1543" stopIfTrue="1" operator="equal">
      <formula>"Not Met"</formula>
    </cfRule>
    <cfRule type="cellIs" dxfId="1531" priority="1544" stopIfTrue="1" operator="equal">
      <formula>"N/A"</formula>
    </cfRule>
  </conditionalFormatting>
  <conditionalFormatting sqref="GB22:GJ22 GB23:GB26">
    <cfRule type="cellIs" dxfId="1530" priority="1541" stopIfTrue="1" operator="equal">
      <formula>"Not Met"</formula>
    </cfRule>
    <cfRule type="cellIs" dxfId="1529" priority="1542" stopIfTrue="1" operator="equal">
      <formula>"N/A"</formula>
    </cfRule>
  </conditionalFormatting>
  <conditionalFormatting sqref="GB22:GJ26">
    <cfRule type="cellIs" dxfId="1528" priority="1539" stopIfTrue="1" operator="equal">
      <formula>"Not Met"</formula>
    </cfRule>
    <cfRule type="cellIs" dxfId="1527" priority="1540" stopIfTrue="1" operator="equal">
      <formula>"N/A"</formula>
    </cfRule>
  </conditionalFormatting>
  <conditionalFormatting sqref="GB22:GJ26">
    <cfRule type="cellIs" dxfId="1526" priority="1537" operator="equal">
      <formula>"NO"</formula>
    </cfRule>
    <cfRule type="cellIs" dxfId="1525" priority="1538" operator="equal">
      <formula>"MET"</formula>
    </cfRule>
  </conditionalFormatting>
  <conditionalFormatting sqref="GA22:GA26">
    <cfRule type="cellIs" dxfId="1524" priority="1535" stopIfTrue="1" operator="equal">
      <formula>"Not Met"</formula>
    </cfRule>
    <cfRule type="cellIs" dxfId="1523" priority="1536" stopIfTrue="1" operator="equal">
      <formula>"N/A"</formula>
    </cfRule>
  </conditionalFormatting>
  <conditionalFormatting sqref="GA28:GA33 GA35:GA37">
    <cfRule type="cellIs" dxfId="1522" priority="1510" operator="equal">
      <formula>"NO"</formula>
    </cfRule>
    <cfRule type="cellIs" dxfId="1521" priority="1511" operator="equal">
      <formula>"MET"</formula>
    </cfRule>
  </conditionalFormatting>
  <conditionalFormatting sqref="GB29:GJ33 GB36:GJ37">
    <cfRule type="cellIs" dxfId="1520" priority="1520" stopIfTrue="1" operator="equal">
      <formula>"Not Met"</formula>
    </cfRule>
    <cfRule type="cellIs" dxfId="1519" priority="1521" stopIfTrue="1" operator="equal">
      <formula>"N/A"</formula>
    </cfRule>
  </conditionalFormatting>
  <conditionalFormatting sqref="GB28:GJ28 GB35:GJ35">
    <cfRule type="cellIs" dxfId="1518" priority="1518" stopIfTrue="1" operator="equal">
      <formula>"Not Met"</formula>
    </cfRule>
    <cfRule type="cellIs" dxfId="1517" priority="1519" stopIfTrue="1" operator="equal">
      <formula>"N/A"</formula>
    </cfRule>
  </conditionalFormatting>
  <conditionalFormatting sqref="GB28:GJ33 GB35:GJ37">
    <cfRule type="cellIs" dxfId="1516" priority="1516" stopIfTrue="1" operator="equal">
      <formula>"Not Met"</formula>
    </cfRule>
    <cfRule type="cellIs" dxfId="1515" priority="1517" stopIfTrue="1" operator="equal">
      <formula>"N/A"</formula>
    </cfRule>
  </conditionalFormatting>
  <conditionalFormatting sqref="GB28:GJ33 GB35:GJ37">
    <cfRule type="cellIs" dxfId="1514" priority="1514" operator="equal">
      <formula>"NO"</formula>
    </cfRule>
    <cfRule type="cellIs" dxfId="1513" priority="1515" operator="equal">
      <formula>"MET"</formula>
    </cfRule>
  </conditionalFormatting>
  <conditionalFormatting sqref="GA28:GA33 GA35:GA37">
    <cfRule type="cellIs" dxfId="1512" priority="1512" stopIfTrue="1" operator="equal">
      <formula>"Not Met"</formula>
    </cfRule>
    <cfRule type="cellIs" dxfId="1511" priority="1513" stopIfTrue="1" operator="equal">
      <formula>"N/A"</formula>
    </cfRule>
  </conditionalFormatting>
  <conditionalFormatting sqref="GA38">
    <cfRule type="cellIs" dxfId="1510" priority="1508" stopIfTrue="1" operator="equal">
      <formula>"Not Met"</formula>
    </cfRule>
  </conditionalFormatting>
  <conditionalFormatting sqref="GA38">
    <cfRule type="cellIs" dxfId="1509" priority="1509" stopIfTrue="1" operator="equal">
      <formula>"N/A"</formula>
    </cfRule>
  </conditionalFormatting>
  <conditionalFormatting sqref="GA38">
    <cfRule type="cellIs" dxfId="1508" priority="1507" operator="equal">
      <formula>"No"</formula>
    </cfRule>
  </conditionalFormatting>
  <conditionalFormatting sqref="GA38">
    <cfRule type="cellIs" dxfId="1507" priority="1506" operator="equal">
      <formula>"MET"</formula>
    </cfRule>
  </conditionalFormatting>
  <conditionalFormatting sqref="GA38">
    <cfRule type="expression" dxfId="1506" priority="1505">
      <formula>AND(GA$12&lt;&gt;"",GA38="")</formula>
    </cfRule>
  </conditionalFormatting>
  <conditionalFormatting sqref="GA20">
    <cfRule type="cellIs" dxfId="1505" priority="1503" stopIfTrue="1" operator="equal">
      <formula>"Not Met"</formula>
    </cfRule>
  </conditionalFormatting>
  <conditionalFormatting sqref="GA20">
    <cfRule type="cellIs" dxfId="1504" priority="1504" stopIfTrue="1" operator="equal">
      <formula>"N/A"</formula>
    </cfRule>
  </conditionalFormatting>
  <conditionalFormatting sqref="GA20">
    <cfRule type="cellIs" dxfId="1503" priority="1502" operator="equal">
      <formula>"No"</formula>
    </cfRule>
  </conditionalFormatting>
  <conditionalFormatting sqref="GA20">
    <cfRule type="cellIs" dxfId="1502" priority="1501" operator="equal">
      <formula>"MET"</formula>
    </cfRule>
  </conditionalFormatting>
  <conditionalFormatting sqref="GA20">
    <cfRule type="expression" dxfId="1501" priority="1500">
      <formula>AND(GA$12&lt;&gt;"",GA20="")</formula>
    </cfRule>
  </conditionalFormatting>
  <conditionalFormatting sqref="GA2:GJ2">
    <cfRule type="cellIs" dxfId="1500" priority="1498" operator="equal">
      <formula>"NO"</formula>
    </cfRule>
    <cfRule type="cellIs" dxfId="1499" priority="1499" operator="equal">
      <formula>"MET"</formula>
    </cfRule>
  </conditionalFormatting>
  <conditionalFormatting sqref="GA3:GJ4">
    <cfRule type="cellIs" dxfId="1498" priority="1496" operator="equal">
      <formula>"NO"</formula>
    </cfRule>
    <cfRule type="cellIs" dxfId="1497" priority="1497" operator="equal">
      <formula>"MET"</formula>
    </cfRule>
  </conditionalFormatting>
  <conditionalFormatting sqref="GK27:GT27 GK21:GT21 GL20:GT20">
    <cfRule type="cellIs" dxfId="1496" priority="1494" stopIfTrue="1" operator="equal">
      <formula>"Not Met"</formula>
    </cfRule>
  </conditionalFormatting>
  <conditionalFormatting sqref="GK21:GT21 GK27:GT27 GL20:GT20">
    <cfRule type="cellIs" dxfId="1495" priority="1495" stopIfTrue="1" operator="equal">
      <formula>"N/A"</formula>
    </cfRule>
  </conditionalFormatting>
  <conditionalFormatting sqref="GK21:GT21 GK27:GT27 GL20:GT20">
    <cfRule type="cellIs" dxfId="1494" priority="1493" operator="equal">
      <formula>"No"</formula>
    </cfRule>
  </conditionalFormatting>
  <conditionalFormatting sqref="GK1:GT1 GK7 GK8:GT11 GK40:GT47 GK21:GT21 GK27:GT27 GL20:GT20 GK5:GT5">
    <cfRule type="cellIs" dxfId="1493" priority="1492" operator="equal">
      <formula>"MET"</formula>
    </cfRule>
  </conditionalFormatting>
  <conditionalFormatting sqref="GT20:GT21 GT27">
    <cfRule type="expression" dxfId="1492" priority="1491">
      <formula>OR(GT$9="CHILD",GT$9="N/A")</formula>
    </cfRule>
  </conditionalFormatting>
  <conditionalFormatting sqref="GK21:GT21 GK27:GT27 GL20:GT20">
    <cfRule type="expression" dxfId="1491" priority="1490">
      <formula>AND(GK$12&lt;&gt;"",GK20="")</formula>
    </cfRule>
  </conditionalFormatting>
  <conditionalFormatting sqref="GT20">
    <cfRule type="expression" dxfId="1490" priority="1489">
      <formula>OR(GT$9="ADULT",GT$9="N/A")</formula>
    </cfRule>
  </conditionalFormatting>
  <conditionalFormatting sqref="GT20">
    <cfRule type="expression" dxfId="1489" priority="1488">
      <formula>OR(GT$9="ADULT",GT$9="N/A")</formula>
    </cfRule>
  </conditionalFormatting>
  <conditionalFormatting sqref="GS20">
    <cfRule type="expression" dxfId="1488" priority="1487">
      <formula>OR(GS$9="ADULT",GS$9="N/A")</formula>
    </cfRule>
  </conditionalFormatting>
  <conditionalFormatting sqref="GS20">
    <cfRule type="expression" dxfId="1487" priority="1486">
      <formula>OR(GS$9="ADULT",GS$9="N/A")</formula>
    </cfRule>
  </conditionalFormatting>
  <conditionalFormatting sqref="GT20">
    <cfRule type="expression" dxfId="1486" priority="1485">
      <formula>OR(GT$9="ADULT",GT$9="N/A")</formula>
    </cfRule>
  </conditionalFormatting>
  <conditionalFormatting sqref="GK6">
    <cfRule type="cellIs" dxfId="1485" priority="1483" operator="equal">
      <formula>"NO"</formula>
    </cfRule>
    <cfRule type="cellIs" dxfId="1484" priority="1484" operator="equal">
      <formula>"MET"</formula>
    </cfRule>
  </conditionalFormatting>
  <conditionalFormatting sqref="GK39:GT39 GL38:GT38">
    <cfRule type="cellIs" dxfId="1483" priority="1481" stopIfTrue="1" operator="equal">
      <formula>"Not Met"</formula>
    </cfRule>
  </conditionalFormatting>
  <conditionalFormatting sqref="GK39:GT39 GL38:GT38">
    <cfRule type="cellIs" dxfId="1482" priority="1482" stopIfTrue="1" operator="equal">
      <formula>"N/A"</formula>
    </cfRule>
  </conditionalFormatting>
  <conditionalFormatting sqref="GK39:GT39 GL38:GT38">
    <cfRule type="cellIs" dxfId="1481" priority="1480" operator="equal">
      <formula>"No"</formula>
    </cfRule>
  </conditionalFormatting>
  <conditionalFormatting sqref="GK39:GT39 GL38:GT38">
    <cfRule type="cellIs" dxfId="1480" priority="1479" operator="equal">
      <formula>"MET"</formula>
    </cfRule>
  </conditionalFormatting>
  <conditionalFormatting sqref="GK39:GT39 GL38:GT38">
    <cfRule type="expression" dxfId="1479" priority="1478">
      <formula>AND(GK$12&lt;&gt;"",GK38="")</formula>
    </cfRule>
  </conditionalFormatting>
  <conditionalFormatting sqref="GK13:GK19">
    <cfRule type="cellIs" dxfId="1478" priority="1466" operator="equal">
      <formula>"NO"</formula>
    </cfRule>
    <cfRule type="cellIs" dxfId="1477" priority="1467" operator="equal">
      <formula>"MET"</formula>
    </cfRule>
  </conditionalFormatting>
  <conditionalFormatting sqref="GL14:GT19">
    <cfRule type="cellIs" dxfId="1476" priority="1476" stopIfTrue="1" operator="equal">
      <formula>"Not Met"</formula>
    </cfRule>
    <cfRule type="cellIs" dxfId="1475" priority="1477" stopIfTrue="1" operator="equal">
      <formula>"N/A"</formula>
    </cfRule>
  </conditionalFormatting>
  <conditionalFormatting sqref="GL13:GT13">
    <cfRule type="cellIs" dxfId="1474" priority="1474" stopIfTrue="1" operator="equal">
      <formula>"Not Met"</formula>
    </cfRule>
    <cfRule type="cellIs" dxfId="1473" priority="1475" stopIfTrue="1" operator="equal">
      <formula>"N/A"</formula>
    </cfRule>
  </conditionalFormatting>
  <conditionalFormatting sqref="GL13:GT19">
    <cfRule type="cellIs" dxfId="1472" priority="1472" stopIfTrue="1" operator="equal">
      <formula>"Not Met"</formula>
    </cfRule>
    <cfRule type="cellIs" dxfId="1471" priority="1473" stopIfTrue="1" operator="equal">
      <formula>"N/A"</formula>
    </cfRule>
  </conditionalFormatting>
  <conditionalFormatting sqref="GL13:GT19">
    <cfRule type="cellIs" dxfId="1470" priority="1470" operator="equal">
      <formula>"NO"</formula>
    </cfRule>
    <cfRule type="cellIs" dxfId="1469" priority="1471" operator="equal">
      <formula>"MET"</formula>
    </cfRule>
  </conditionalFormatting>
  <conditionalFormatting sqref="GK13:GK19">
    <cfRule type="cellIs" dxfId="1468" priority="1468" stopIfTrue="1" operator="equal">
      <formula>"Not Met"</formula>
    </cfRule>
    <cfRule type="cellIs" dxfId="1467" priority="1469" stopIfTrue="1" operator="equal">
      <formula>"N/A"</formula>
    </cfRule>
  </conditionalFormatting>
  <conditionalFormatting sqref="GK22:GK26">
    <cfRule type="cellIs" dxfId="1466" priority="1454" operator="equal">
      <formula>"NO"</formula>
    </cfRule>
    <cfRule type="cellIs" dxfId="1465" priority="1455" operator="equal">
      <formula>"MET"</formula>
    </cfRule>
  </conditionalFormatting>
  <conditionalFormatting sqref="GL23:GT26">
    <cfRule type="cellIs" dxfId="1464" priority="1464" stopIfTrue="1" operator="equal">
      <formula>"Not Met"</formula>
    </cfRule>
    <cfRule type="cellIs" dxfId="1463" priority="1465" stopIfTrue="1" operator="equal">
      <formula>"N/A"</formula>
    </cfRule>
  </conditionalFormatting>
  <conditionalFormatting sqref="GL22:GT22 GL23:GL26">
    <cfRule type="cellIs" dxfId="1462" priority="1462" stopIfTrue="1" operator="equal">
      <formula>"Not Met"</formula>
    </cfRule>
    <cfRule type="cellIs" dxfId="1461" priority="1463" stopIfTrue="1" operator="equal">
      <formula>"N/A"</formula>
    </cfRule>
  </conditionalFormatting>
  <conditionalFormatting sqref="GL22:GT26">
    <cfRule type="cellIs" dxfId="1460" priority="1460" stopIfTrue="1" operator="equal">
      <formula>"Not Met"</formula>
    </cfRule>
    <cfRule type="cellIs" dxfId="1459" priority="1461" stopIfTrue="1" operator="equal">
      <formula>"N/A"</formula>
    </cfRule>
  </conditionalFormatting>
  <conditionalFormatting sqref="GL22:GT26">
    <cfRule type="cellIs" dxfId="1458" priority="1458" operator="equal">
      <formula>"NO"</formula>
    </cfRule>
    <cfRule type="cellIs" dxfId="1457" priority="1459" operator="equal">
      <formula>"MET"</formula>
    </cfRule>
  </conditionalFormatting>
  <conditionalFormatting sqref="GK22:GK26">
    <cfRule type="cellIs" dxfId="1456" priority="1456" stopIfTrue="1" operator="equal">
      <formula>"Not Met"</formula>
    </cfRule>
    <cfRule type="cellIs" dxfId="1455" priority="1457" stopIfTrue="1" operator="equal">
      <formula>"N/A"</formula>
    </cfRule>
  </conditionalFormatting>
  <conditionalFormatting sqref="GK28:GK33 GK35:GK37">
    <cfRule type="cellIs" dxfId="1454" priority="1431" operator="equal">
      <formula>"NO"</formula>
    </cfRule>
    <cfRule type="cellIs" dxfId="1453" priority="1432" operator="equal">
      <formula>"MET"</formula>
    </cfRule>
  </conditionalFormatting>
  <conditionalFormatting sqref="GL29:GT33 GL36:GT37">
    <cfRule type="cellIs" dxfId="1452" priority="1441" stopIfTrue="1" operator="equal">
      <formula>"Not Met"</formula>
    </cfRule>
    <cfRule type="cellIs" dxfId="1451" priority="1442" stopIfTrue="1" operator="equal">
      <formula>"N/A"</formula>
    </cfRule>
  </conditionalFormatting>
  <conditionalFormatting sqref="GL28:GT28 GL35:GT35">
    <cfRule type="cellIs" dxfId="1450" priority="1439" stopIfTrue="1" operator="equal">
      <formula>"Not Met"</formula>
    </cfRule>
    <cfRule type="cellIs" dxfId="1449" priority="1440" stopIfTrue="1" operator="equal">
      <formula>"N/A"</formula>
    </cfRule>
  </conditionalFormatting>
  <conditionalFormatting sqref="GL28:GT33 GL35:GT37">
    <cfRule type="cellIs" dxfId="1448" priority="1437" stopIfTrue="1" operator="equal">
      <formula>"Not Met"</formula>
    </cfRule>
    <cfRule type="cellIs" dxfId="1447" priority="1438" stopIfTrue="1" operator="equal">
      <formula>"N/A"</formula>
    </cfRule>
  </conditionalFormatting>
  <conditionalFormatting sqref="GL28:GT33 GL35:GT37">
    <cfRule type="cellIs" dxfId="1446" priority="1435" operator="equal">
      <formula>"NO"</formula>
    </cfRule>
    <cfRule type="cellIs" dxfId="1445" priority="1436" operator="equal">
      <formula>"MET"</formula>
    </cfRule>
  </conditionalFormatting>
  <conditionalFormatting sqref="GK28:GK33 GK35:GK37">
    <cfRule type="cellIs" dxfId="1444" priority="1433" stopIfTrue="1" operator="equal">
      <formula>"Not Met"</formula>
    </cfRule>
    <cfRule type="cellIs" dxfId="1443" priority="1434" stopIfTrue="1" operator="equal">
      <formula>"N/A"</formula>
    </cfRule>
  </conditionalFormatting>
  <conditionalFormatting sqref="GK38">
    <cfRule type="cellIs" dxfId="1442" priority="1429" stopIfTrue="1" operator="equal">
      <formula>"Not Met"</formula>
    </cfRule>
  </conditionalFormatting>
  <conditionalFormatting sqref="GK38">
    <cfRule type="cellIs" dxfId="1441" priority="1430" stopIfTrue="1" operator="equal">
      <formula>"N/A"</formula>
    </cfRule>
  </conditionalFormatting>
  <conditionalFormatting sqref="GK38">
    <cfRule type="cellIs" dxfId="1440" priority="1428" operator="equal">
      <formula>"No"</formula>
    </cfRule>
  </conditionalFormatting>
  <conditionalFormatting sqref="GK38">
    <cfRule type="cellIs" dxfId="1439" priority="1427" operator="equal">
      <formula>"MET"</formula>
    </cfRule>
  </conditionalFormatting>
  <conditionalFormatting sqref="GK38">
    <cfRule type="expression" dxfId="1438" priority="1426">
      <formula>AND(GK$12&lt;&gt;"",GK38="")</formula>
    </cfRule>
  </conditionalFormatting>
  <conditionalFormatting sqref="GK20">
    <cfRule type="cellIs" dxfId="1437" priority="1424" stopIfTrue="1" operator="equal">
      <formula>"Not Met"</formula>
    </cfRule>
  </conditionalFormatting>
  <conditionalFormatting sqref="GK20">
    <cfRule type="cellIs" dxfId="1436" priority="1425" stopIfTrue="1" operator="equal">
      <formula>"N/A"</formula>
    </cfRule>
  </conditionalFormatting>
  <conditionalFormatting sqref="GK20">
    <cfRule type="cellIs" dxfId="1435" priority="1423" operator="equal">
      <formula>"No"</formula>
    </cfRule>
  </conditionalFormatting>
  <conditionalFormatting sqref="GK20">
    <cfRule type="cellIs" dxfId="1434" priority="1422" operator="equal">
      <formula>"MET"</formula>
    </cfRule>
  </conditionalFormatting>
  <conditionalFormatting sqref="GK20">
    <cfRule type="expression" dxfId="1433" priority="1421">
      <formula>AND(GK$12&lt;&gt;"",GK20="")</formula>
    </cfRule>
  </conditionalFormatting>
  <conditionalFormatting sqref="GK2:GT2">
    <cfRule type="cellIs" dxfId="1432" priority="1419" operator="equal">
      <formula>"NO"</formula>
    </cfRule>
    <cfRule type="cellIs" dxfId="1431" priority="1420" operator="equal">
      <formula>"MET"</formula>
    </cfRule>
  </conditionalFormatting>
  <conditionalFormatting sqref="GK3:GT4">
    <cfRule type="cellIs" dxfId="1430" priority="1417" operator="equal">
      <formula>"NO"</formula>
    </cfRule>
    <cfRule type="cellIs" dxfId="1429" priority="1418" operator="equal">
      <formula>"MET"</formula>
    </cfRule>
  </conditionalFormatting>
  <conditionalFormatting sqref="FG27:FP27 FG21:FP21 FH20:FP20">
    <cfRule type="cellIs" dxfId="1428" priority="1415" stopIfTrue="1" operator="equal">
      <formula>"Not Met"</formula>
    </cfRule>
  </conditionalFormatting>
  <conditionalFormatting sqref="FG21:FP21 FG27:FP27 FH20:FP20">
    <cfRule type="cellIs" dxfId="1427" priority="1416" stopIfTrue="1" operator="equal">
      <formula>"N/A"</formula>
    </cfRule>
  </conditionalFormatting>
  <conditionalFormatting sqref="FG21:FP21 FG27:FP27 FH20:FP20">
    <cfRule type="cellIs" dxfId="1426" priority="1414" operator="equal">
      <formula>"No"</formula>
    </cfRule>
  </conditionalFormatting>
  <conditionalFormatting sqref="FG1:FP1 FG7 FG8:FP11 FG40:FP47 FG21:FP21 FG27:FP27 FH20:FP20 FG5:FP5">
    <cfRule type="cellIs" dxfId="1425" priority="1413" operator="equal">
      <formula>"MET"</formula>
    </cfRule>
  </conditionalFormatting>
  <conditionalFormatting sqref="FP20:FP21 FP27">
    <cfRule type="expression" dxfId="1424" priority="1412">
      <formula>OR(FP$9="CHILD",FP$9="N/A")</formula>
    </cfRule>
  </conditionalFormatting>
  <conditionalFormatting sqref="FG21:FP21 FG27:FP27 FH20:FP20">
    <cfRule type="expression" dxfId="1423" priority="1411">
      <formula>AND(FG$12&lt;&gt;"",FG20="")</formula>
    </cfRule>
  </conditionalFormatting>
  <conditionalFormatting sqref="FP20">
    <cfRule type="expression" dxfId="1422" priority="1410">
      <formula>OR(FP$9="ADULT",FP$9="N/A")</formula>
    </cfRule>
  </conditionalFormatting>
  <conditionalFormatting sqref="FP20">
    <cfRule type="expression" dxfId="1421" priority="1409">
      <formula>OR(FP$9="ADULT",FP$9="N/A")</formula>
    </cfRule>
  </conditionalFormatting>
  <conditionalFormatting sqref="FO20">
    <cfRule type="expression" dxfId="1420" priority="1408">
      <formula>OR(FO$9="ADULT",FO$9="N/A")</formula>
    </cfRule>
  </conditionalFormatting>
  <conditionalFormatting sqref="FO20">
    <cfRule type="expression" dxfId="1419" priority="1407">
      <formula>OR(FO$9="ADULT",FO$9="N/A")</formula>
    </cfRule>
  </conditionalFormatting>
  <conditionalFormatting sqref="FP20">
    <cfRule type="expression" dxfId="1418" priority="1406">
      <formula>OR(FP$9="ADULT",FP$9="N/A")</formula>
    </cfRule>
  </conditionalFormatting>
  <conditionalFormatting sqref="FG6">
    <cfRule type="cellIs" dxfId="1417" priority="1404" operator="equal">
      <formula>"NO"</formula>
    </cfRule>
    <cfRule type="cellIs" dxfId="1416" priority="1405" operator="equal">
      <formula>"MET"</formula>
    </cfRule>
  </conditionalFormatting>
  <conditionalFormatting sqref="FG39:FP39 FH38:FP38">
    <cfRule type="cellIs" dxfId="1415" priority="1402" stopIfTrue="1" operator="equal">
      <formula>"Not Met"</formula>
    </cfRule>
  </conditionalFormatting>
  <conditionalFormatting sqref="FG39:FP39 FH38:FP38">
    <cfRule type="cellIs" dxfId="1414" priority="1403" stopIfTrue="1" operator="equal">
      <formula>"N/A"</formula>
    </cfRule>
  </conditionalFormatting>
  <conditionalFormatting sqref="FG39:FP39 FH38:FP38">
    <cfRule type="cellIs" dxfId="1413" priority="1401" operator="equal">
      <formula>"No"</formula>
    </cfRule>
  </conditionalFormatting>
  <conditionalFormatting sqref="FG39:FP39 FH38:FP38">
    <cfRule type="cellIs" dxfId="1412" priority="1400" operator="equal">
      <formula>"MET"</formula>
    </cfRule>
  </conditionalFormatting>
  <conditionalFormatting sqref="FG39:FP39 FH38:FP38">
    <cfRule type="expression" dxfId="1411" priority="1399">
      <formula>AND(FG$12&lt;&gt;"",FG38="")</formula>
    </cfRule>
  </conditionalFormatting>
  <conditionalFormatting sqref="FG13:FG19">
    <cfRule type="cellIs" dxfId="1410" priority="1387" operator="equal">
      <formula>"NO"</formula>
    </cfRule>
    <cfRule type="cellIs" dxfId="1409" priority="1388" operator="equal">
      <formula>"MET"</formula>
    </cfRule>
  </conditionalFormatting>
  <conditionalFormatting sqref="FH14:FP19">
    <cfRule type="cellIs" dxfId="1408" priority="1397" stopIfTrue="1" operator="equal">
      <formula>"Not Met"</formula>
    </cfRule>
    <cfRule type="cellIs" dxfId="1407" priority="1398" stopIfTrue="1" operator="equal">
      <formula>"N/A"</formula>
    </cfRule>
  </conditionalFormatting>
  <conditionalFormatting sqref="FH13:FP13">
    <cfRule type="cellIs" dxfId="1406" priority="1395" stopIfTrue="1" operator="equal">
      <formula>"Not Met"</formula>
    </cfRule>
    <cfRule type="cellIs" dxfId="1405" priority="1396" stopIfTrue="1" operator="equal">
      <formula>"N/A"</formula>
    </cfRule>
  </conditionalFormatting>
  <conditionalFormatting sqref="FH13:FP19">
    <cfRule type="cellIs" dxfId="1404" priority="1393" stopIfTrue="1" operator="equal">
      <formula>"Not Met"</formula>
    </cfRule>
    <cfRule type="cellIs" dxfId="1403" priority="1394" stopIfTrue="1" operator="equal">
      <formula>"N/A"</formula>
    </cfRule>
  </conditionalFormatting>
  <conditionalFormatting sqref="FH13:FP19">
    <cfRule type="cellIs" dxfId="1402" priority="1391" operator="equal">
      <formula>"NO"</formula>
    </cfRule>
    <cfRule type="cellIs" dxfId="1401" priority="1392" operator="equal">
      <formula>"MET"</formula>
    </cfRule>
  </conditionalFormatting>
  <conditionalFormatting sqref="FG13:FG19">
    <cfRule type="cellIs" dxfId="1400" priority="1389" stopIfTrue="1" operator="equal">
      <formula>"Not Met"</formula>
    </cfRule>
    <cfRule type="cellIs" dxfId="1399" priority="1390" stopIfTrue="1" operator="equal">
      <formula>"N/A"</formula>
    </cfRule>
  </conditionalFormatting>
  <conditionalFormatting sqref="FG22:FG26">
    <cfRule type="cellIs" dxfId="1398" priority="1375" operator="equal">
      <formula>"NO"</formula>
    </cfRule>
    <cfRule type="cellIs" dxfId="1397" priority="1376" operator="equal">
      <formula>"MET"</formula>
    </cfRule>
  </conditionalFormatting>
  <conditionalFormatting sqref="FH23:FP26">
    <cfRule type="cellIs" dxfId="1396" priority="1385" stopIfTrue="1" operator="equal">
      <formula>"Not Met"</formula>
    </cfRule>
    <cfRule type="cellIs" dxfId="1395" priority="1386" stopIfTrue="1" operator="equal">
      <formula>"N/A"</formula>
    </cfRule>
  </conditionalFormatting>
  <conditionalFormatting sqref="FH22:FP22 FH23:FH26">
    <cfRule type="cellIs" dxfId="1394" priority="1383" stopIfTrue="1" operator="equal">
      <formula>"Not Met"</formula>
    </cfRule>
    <cfRule type="cellIs" dxfId="1393" priority="1384" stopIfTrue="1" operator="equal">
      <formula>"N/A"</formula>
    </cfRule>
  </conditionalFormatting>
  <conditionalFormatting sqref="FH22:FP26">
    <cfRule type="cellIs" dxfId="1392" priority="1381" stopIfTrue="1" operator="equal">
      <formula>"Not Met"</formula>
    </cfRule>
    <cfRule type="cellIs" dxfId="1391" priority="1382" stopIfTrue="1" operator="equal">
      <formula>"N/A"</formula>
    </cfRule>
  </conditionalFormatting>
  <conditionalFormatting sqref="FH22:FP26">
    <cfRule type="cellIs" dxfId="1390" priority="1379" operator="equal">
      <formula>"NO"</formula>
    </cfRule>
    <cfRule type="cellIs" dxfId="1389" priority="1380" operator="equal">
      <formula>"MET"</formula>
    </cfRule>
  </conditionalFormatting>
  <conditionalFormatting sqref="FG22:FG26">
    <cfRule type="cellIs" dxfId="1388" priority="1377" stopIfTrue="1" operator="equal">
      <formula>"Not Met"</formula>
    </cfRule>
    <cfRule type="cellIs" dxfId="1387" priority="1378" stopIfTrue="1" operator="equal">
      <formula>"N/A"</formula>
    </cfRule>
  </conditionalFormatting>
  <conditionalFormatting sqref="FG28:FG33 FG35:FG37">
    <cfRule type="cellIs" dxfId="1386" priority="1352" operator="equal">
      <formula>"NO"</formula>
    </cfRule>
    <cfRule type="cellIs" dxfId="1385" priority="1353" operator="equal">
      <formula>"MET"</formula>
    </cfRule>
  </conditionalFormatting>
  <conditionalFormatting sqref="FH29:FP33 FH36:FP37">
    <cfRule type="cellIs" dxfId="1384" priority="1362" stopIfTrue="1" operator="equal">
      <formula>"Not Met"</formula>
    </cfRule>
    <cfRule type="cellIs" dxfId="1383" priority="1363" stopIfTrue="1" operator="equal">
      <formula>"N/A"</formula>
    </cfRule>
  </conditionalFormatting>
  <conditionalFormatting sqref="FH28:FP28 FH35:FP35">
    <cfRule type="cellIs" dxfId="1382" priority="1360" stopIfTrue="1" operator="equal">
      <formula>"Not Met"</formula>
    </cfRule>
    <cfRule type="cellIs" dxfId="1381" priority="1361" stopIfTrue="1" operator="equal">
      <formula>"N/A"</formula>
    </cfRule>
  </conditionalFormatting>
  <conditionalFormatting sqref="FH28:FP33 FH35:FP37">
    <cfRule type="cellIs" dxfId="1380" priority="1358" stopIfTrue="1" operator="equal">
      <formula>"Not Met"</formula>
    </cfRule>
    <cfRule type="cellIs" dxfId="1379" priority="1359" stopIfTrue="1" operator="equal">
      <formula>"N/A"</formula>
    </cfRule>
  </conditionalFormatting>
  <conditionalFormatting sqref="FH28:FP33 FH35:FP37">
    <cfRule type="cellIs" dxfId="1378" priority="1356" operator="equal">
      <formula>"NO"</formula>
    </cfRule>
    <cfRule type="cellIs" dxfId="1377" priority="1357" operator="equal">
      <formula>"MET"</formula>
    </cfRule>
  </conditionalFormatting>
  <conditionalFormatting sqref="FG28:FG33 FG35:FG37">
    <cfRule type="cellIs" dxfId="1376" priority="1354" stopIfTrue="1" operator="equal">
      <formula>"Not Met"</formula>
    </cfRule>
    <cfRule type="cellIs" dxfId="1375" priority="1355" stopIfTrue="1" operator="equal">
      <formula>"N/A"</formula>
    </cfRule>
  </conditionalFormatting>
  <conditionalFormatting sqref="FG38">
    <cfRule type="cellIs" dxfId="1374" priority="1350" stopIfTrue="1" operator="equal">
      <formula>"Not Met"</formula>
    </cfRule>
  </conditionalFormatting>
  <conditionalFormatting sqref="FG38">
    <cfRule type="cellIs" dxfId="1373" priority="1351" stopIfTrue="1" operator="equal">
      <formula>"N/A"</formula>
    </cfRule>
  </conditionalFormatting>
  <conditionalFormatting sqref="FG38">
    <cfRule type="cellIs" dxfId="1372" priority="1349" operator="equal">
      <formula>"No"</formula>
    </cfRule>
  </conditionalFormatting>
  <conditionalFormatting sqref="FG38">
    <cfRule type="cellIs" dxfId="1371" priority="1348" operator="equal">
      <formula>"MET"</formula>
    </cfRule>
  </conditionalFormatting>
  <conditionalFormatting sqref="FG38">
    <cfRule type="expression" dxfId="1370" priority="1347">
      <formula>AND(FG$12&lt;&gt;"",FG38="")</formula>
    </cfRule>
  </conditionalFormatting>
  <conditionalFormatting sqref="FG20">
    <cfRule type="cellIs" dxfId="1369" priority="1345" stopIfTrue="1" operator="equal">
      <formula>"Not Met"</formula>
    </cfRule>
  </conditionalFormatting>
  <conditionalFormatting sqref="FG20">
    <cfRule type="cellIs" dxfId="1368" priority="1346" stopIfTrue="1" operator="equal">
      <formula>"N/A"</formula>
    </cfRule>
  </conditionalFormatting>
  <conditionalFormatting sqref="FG20">
    <cfRule type="cellIs" dxfId="1367" priority="1344" operator="equal">
      <formula>"No"</formula>
    </cfRule>
  </conditionalFormatting>
  <conditionalFormatting sqref="FG20">
    <cfRule type="cellIs" dxfId="1366" priority="1343" operator="equal">
      <formula>"MET"</formula>
    </cfRule>
  </conditionalFormatting>
  <conditionalFormatting sqref="FG20">
    <cfRule type="expression" dxfId="1365" priority="1342">
      <formula>AND(FG$12&lt;&gt;"",FG20="")</formula>
    </cfRule>
  </conditionalFormatting>
  <conditionalFormatting sqref="FG2:FP2">
    <cfRule type="cellIs" dxfId="1364" priority="1340" operator="equal">
      <formula>"NO"</formula>
    </cfRule>
    <cfRule type="cellIs" dxfId="1363" priority="1341" operator="equal">
      <formula>"MET"</formula>
    </cfRule>
  </conditionalFormatting>
  <conditionalFormatting sqref="FG3:FP4">
    <cfRule type="cellIs" dxfId="1362" priority="1338" operator="equal">
      <formula>"NO"</formula>
    </cfRule>
    <cfRule type="cellIs" dxfId="1361" priority="1339" operator="equal">
      <formula>"MET"</formula>
    </cfRule>
  </conditionalFormatting>
  <conditionalFormatting sqref="FQ27:FZ27 FQ21:FZ21 FR20:FZ20">
    <cfRule type="cellIs" dxfId="1360" priority="1336" stopIfTrue="1" operator="equal">
      <formula>"Not Met"</formula>
    </cfRule>
  </conditionalFormatting>
  <conditionalFormatting sqref="FQ21:FZ21 FQ27:FZ27 FR20:FZ20">
    <cfRule type="cellIs" dxfId="1359" priority="1337" stopIfTrue="1" operator="equal">
      <formula>"N/A"</formula>
    </cfRule>
  </conditionalFormatting>
  <conditionalFormatting sqref="FQ21:FZ21 FQ27:FZ27 FR20:FZ20">
    <cfRule type="cellIs" dxfId="1358" priority="1335" operator="equal">
      <formula>"No"</formula>
    </cfRule>
  </conditionalFormatting>
  <conditionalFormatting sqref="FQ1:FZ1 FQ7 FQ8:FZ11 FQ40:FZ47 FQ21:FZ21 FQ27:FZ27 FR20:FZ20 FQ5:FZ5">
    <cfRule type="cellIs" dxfId="1357" priority="1334" operator="equal">
      <formula>"MET"</formula>
    </cfRule>
  </conditionalFormatting>
  <conditionalFormatting sqref="FZ20:FZ21 FZ27">
    <cfRule type="expression" dxfId="1356" priority="1333">
      <formula>OR(FZ$9="CHILD",FZ$9="N/A")</formula>
    </cfRule>
  </conditionalFormatting>
  <conditionalFormatting sqref="FQ21:FZ21 FQ27:FZ27 FR20:FZ20">
    <cfRule type="expression" dxfId="1355" priority="1332">
      <formula>AND(FQ$12&lt;&gt;"",FQ20="")</formula>
    </cfRule>
  </conditionalFormatting>
  <conditionalFormatting sqref="FZ20">
    <cfRule type="expression" dxfId="1354" priority="1331">
      <formula>OR(FZ$9="ADULT",FZ$9="N/A")</formula>
    </cfRule>
  </conditionalFormatting>
  <conditionalFormatting sqref="FZ20">
    <cfRule type="expression" dxfId="1353" priority="1330">
      <formula>OR(FZ$9="ADULT",FZ$9="N/A")</formula>
    </cfRule>
  </conditionalFormatting>
  <conditionalFormatting sqref="FY20">
    <cfRule type="expression" dxfId="1352" priority="1329">
      <formula>OR(FY$9="ADULT",FY$9="N/A")</formula>
    </cfRule>
  </conditionalFormatting>
  <conditionalFormatting sqref="FY20">
    <cfRule type="expression" dxfId="1351" priority="1328">
      <formula>OR(FY$9="ADULT",FY$9="N/A")</formula>
    </cfRule>
  </conditionalFormatting>
  <conditionalFormatting sqref="FZ20">
    <cfRule type="expression" dxfId="1350" priority="1327">
      <formula>OR(FZ$9="ADULT",FZ$9="N/A")</formula>
    </cfRule>
  </conditionalFormatting>
  <conditionalFormatting sqref="FQ6">
    <cfRule type="cellIs" dxfId="1349" priority="1325" operator="equal">
      <formula>"NO"</formula>
    </cfRule>
    <cfRule type="cellIs" dxfId="1348" priority="1326" operator="equal">
      <formula>"MET"</formula>
    </cfRule>
  </conditionalFormatting>
  <conditionalFormatting sqref="FQ39:FZ39 FR38:FZ38">
    <cfRule type="cellIs" dxfId="1347" priority="1323" stopIfTrue="1" operator="equal">
      <formula>"Not Met"</formula>
    </cfRule>
  </conditionalFormatting>
  <conditionalFormatting sqref="FQ39:FZ39 FR38:FZ38">
    <cfRule type="cellIs" dxfId="1346" priority="1324" stopIfTrue="1" operator="equal">
      <formula>"N/A"</formula>
    </cfRule>
  </conditionalFormatting>
  <conditionalFormatting sqref="FQ39:FZ39 FR38:FZ38">
    <cfRule type="cellIs" dxfId="1345" priority="1322" operator="equal">
      <formula>"No"</formula>
    </cfRule>
  </conditionalFormatting>
  <conditionalFormatting sqref="FQ39:FZ39 FR38:FZ38">
    <cfRule type="cellIs" dxfId="1344" priority="1321" operator="equal">
      <formula>"MET"</formula>
    </cfRule>
  </conditionalFormatting>
  <conditionalFormatting sqref="FQ39:FZ39 FR38:FZ38">
    <cfRule type="expression" dxfId="1343" priority="1320">
      <formula>AND(FQ$12&lt;&gt;"",FQ38="")</formula>
    </cfRule>
  </conditionalFormatting>
  <conditionalFormatting sqref="FQ13:FQ19">
    <cfRule type="cellIs" dxfId="1342" priority="1308" operator="equal">
      <formula>"NO"</formula>
    </cfRule>
    <cfRule type="cellIs" dxfId="1341" priority="1309" operator="equal">
      <formula>"MET"</formula>
    </cfRule>
  </conditionalFormatting>
  <conditionalFormatting sqref="FR14:FZ19">
    <cfRule type="cellIs" dxfId="1340" priority="1318" stopIfTrue="1" operator="equal">
      <formula>"Not Met"</formula>
    </cfRule>
    <cfRule type="cellIs" dxfId="1339" priority="1319" stopIfTrue="1" operator="equal">
      <formula>"N/A"</formula>
    </cfRule>
  </conditionalFormatting>
  <conditionalFormatting sqref="FR13:FZ13">
    <cfRule type="cellIs" dxfId="1338" priority="1316" stopIfTrue="1" operator="equal">
      <formula>"Not Met"</formula>
    </cfRule>
    <cfRule type="cellIs" dxfId="1337" priority="1317" stopIfTrue="1" operator="equal">
      <formula>"N/A"</formula>
    </cfRule>
  </conditionalFormatting>
  <conditionalFormatting sqref="FR13:FZ19">
    <cfRule type="cellIs" dxfId="1336" priority="1314" stopIfTrue="1" operator="equal">
      <formula>"Not Met"</formula>
    </cfRule>
    <cfRule type="cellIs" dxfId="1335" priority="1315" stopIfTrue="1" operator="equal">
      <formula>"N/A"</formula>
    </cfRule>
  </conditionalFormatting>
  <conditionalFormatting sqref="FR13:FZ19">
    <cfRule type="cellIs" dxfId="1334" priority="1312" operator="equal">
      <formula>"NO"</formula>
    </cfRule>
    <cfRule type="cellIs" dxfId="1333" priority="1313" operator="equal">
      <formula>"MET"</formula>
    </cfRule>
  </conditionalFormatting>
  <conditionalFormatting sqref="FQ13:FQ19">
    <cfRule type="cellIs" dxfId="1332" priority="1310" stopIfTrue="1" operator="equal">
      <formula>"Not Met"</formula>
    </cfRule>
    <cfRule type="cellIs" dxfId="1331" priority="1311" stopIfTrue="1" operator="equal">
      <formula>"N/A"</formula>
    </cfRule>
  </conditionalFormatting>
  <conditionalFormatting sqref="FQ22:FQ26">
    <cfRule type="cellIs" dxfId="1330" priority="1296" operator="equal">
      <formula>"NO"</formula>
    </cfRule>
    <cfRule type="cellIs" dxfId="1329" priority="1297" operator="equal">
      <formula>"MET"</formula>
    </cfRule>
  </conditionalFormatting>
  <conditionalFormatting sqref="FR23:FZ26">
    <cfRule type="cellIs" dxfId="1328" priority="1306" stopIfTrue="1" operator="equal">
      <formula>"Not Met"</formula>
    </cfRule>
    <cfRule type="cellIs" dxfId="1327" priority="1307" stopIfTrue="1" operator="equal">
      <formula>"N/A"</formula>
    </cfRule>
  </conditionalFormatting>
  <conditionalFormatting sqref="FR22:FZ22 FR23:FR26">
    <cfRule type="cellIs" dxfId="1326" priority="1304" stopIfTrue="1" operator="equal">
      <formula>"Not Met"</formula>
    </cfRule>
    <cfRule type="cellIs" dxfId="1325" priority="1305" stopIfTrue="1" operator="equal">
      <formula>"N/A"</formula>
    </cfRule>
  </conditionalFormatting>
  <conditionalFormatting sqref="FR22:FZ26">
    <cfRule type="cellIs" dxfId="1324" priority="1302" stopIfTrue="1" operator="equal">
      <formula>"Not Met"</formula>
    </cfRule>
    <cfRule type="cellIs" dxfId="1323" priority="1303" stopIfTrue="1" operator="equal">
      <formula>"N/A"</formula>
    </cfRule>
  </conditionalFormatting>
  <conditionalFormatting sqref="FR22:FZ26">
    <cfRule type="cellIs" dxfId="1322" priority="1300" operator="equal">
      <formula>"NO"</formula>
    </cfRule>
    <cfRule type="cellIs" dxfId="1321" priority="1301" operator="equal">
      <formula>"MET"</formula>
    </cfRule>
  </conditionalFormatting>
  <conditionalFormatting sqref="FQ22:FQ26">
    <cfRule type="cellIs" dxfId="1320" priority="1298" stopIfTrue="1" operator="equal">
      <formula>"Not Met"</formula>
    </cfRule>
    <cfRule type="cellIs" dxfId="1319" priority="1299" stopIfTrue="1" operator="equal">
      <formula>"N/A"</formula>
    </cfRule>
  </conditionalFormatting>
  <conditionalFormatting sqref="FQ28:FQ33 FQ35:FQ37">
    <cfRule type="cellIs" dxfId="1318" priority="1273" operator="equal">
      <formula>"NO"</formula>
    </cfRule>
    <cfRule type="cellIs" dxfId="1317" priority="1274" operator="equal">
      <formula>"MET"</formula>
    </cfRule>
  </conditionalFormatting>
  <conditionalFormatting sqref="FR29:FZ33 FR36:FZ37">
    <cfRule type="cellIs" dxfId="1316" priority="1283" stopIfTrue="1" operator="equal">
      <formula>"Not Met"</formula>
    </cfRule>
    <cfRule type="cellIs" dxfId="1315" priority="1284" stopIfTrue="1" operator="equal">
      <formula>"N/A"</formula>
    </cfRule>
  </conditionalFormatting>
  <conditionalFormatting sqref="FR28:FZ28 FR35:FZ35">
    <cfRule type="cellIs" dxfId="1314" priority="1281" stopIfTrue="1" operator="equal">
      <formula>"Not Met"</formula>
    </cfRule>
    <cfRule type="cellIs" dxfId="1313" priority="1282" stopIfTrue="1" operator="equal">
      <formula>"N/A"</formula>
    </cfRule>
  </conditionalFormatting>
  <conditionalFormatting sqref="FR28:FZ33 FR35:FZ37">
    <cfRule type="cellIs" dxfId="1312" priority="1279" stopIfTrue="1" operator="equal">
      <formula>"Not Met"</formula>
    </cfRule>
    <cfRule type="cellIs" dxfId="1311" priority="1280" stopIfTrue="1" operator="equal">
      <formula>"N/A"</formula>
    </cfRule>
  </conditionalFormatting>
  <conditionalFormatting sqref="FR28:FZ33 FR35:FZ37">
    <cfRule type="cellIs" dxfId="1310" priority="1277" operator="equal">
      <formula>"NO"</formula>
    </cfRule>
    <cfRule type="cellIs" dxfId="1309" priority="1278" operator="equal">
      <formula>"MET"</formula>
    </cfRule>
  </conditionalFormatting>
  <conditionalFormatting sqref="FQ28:FQ33 FQ35:FQ37">
    <cfRule type="cellIs" dxfId="1308" priority="1275" stopIfTrue="1" operator="equal">
      <formula>"Not Met"</formula>
    </cfRule>
    <cfRule type="cellIs" dxfId="1307" priority="1276" stopIfTrue="1" operator="equal">
      <formula>"N/A"</formula>
    </cfRule>
  </conditionalFormatting>
  <conditionalFormatting sqref="FQ38">
    <cfRule type="cellIs" dxfId="1306" priority="1271" stopIfTrue="1" operator="equal">
      <formula>"Not Met"</formula>
    </cfRule>
  </conditionalFormatting>
  <conditionalFormatting sqref="FQ38">
    <cfRule type="cellIs" dxfId="1305" priority="1272" stopIfTrue="1" operator="equal">
      <formula>"N/A"</formula>
    </cfRule>
  </conditionalFormatting>
  <conditionalFormatting sqref="FQ38">
    <cfRule type="cellIs" dxfId="1304" priority="1270" operator="equal">
      <formula>"No"</formula>
    </cfRule>
  </conditionalFormatting>
  <conditionalFormatting sqref="FQ38">
    <cfRule type="cellIs" dxfId="1303" priority="1269" operator="equal">
      <formula>"MET"</formula>
    </cfRule>
  </conditionalFormatting>
  <conditionalFormatting sqref="FQ38">
    <cfRule type="expression" dxfId="1302" priority="1268">
      <formula>AND(FQ$12&lt;&gt;"",FQ38="")</formula>
    </cfRule>
  </conditionalFormatting>
  <conditionalFormatting sqref="FQ20">
    <cfRule type="cellIs" dxfId="1301" priority="1266" stopIfTrue="1" operator="equal">
      <formula>"Not Met"</formula>
    </cfRule>
  </conditionalFormatting>
  <conditionalFormatting sqref="FQ20">
    <cfRule type="cellIs" dxfId="1300" priority="1267" stopIfTrue="1" operator="equal">
      <formula>"N/A"</formula>
    </cfRule>
  </conditionalFormatting>
  <conditionalFormatting sqref="FQ20">
    <cfRule type="cellIs" dxfId="1299" priority="1265" operator="equal">
      <formula>"No"</formula>
    </cfRule>
  </conditionalFormatting>
  <conditionalFormatting sqref="FQ20">
    <cfRule type="cellIs" dxfId="1298" priority="1264" operator="equal">
      <formula>"MET"</formula>
    </cfRule>
  </conditionalFormatting>
  <conditionalFormatting sqref="FQ20">
    <cfRule type="expression" dxfId="1297" priority="1263">
      <formula>AND(FQ$12&lt;&gt;"",FQ20="")</formula>
    </cfRule>
  </conditionalFormatting>
  <conditionalFormatting sqref="FQ2:FZ2">
    <cfRule type="cellIs" dxfId="1296" priority="1261" operator="equal">
      <formula>"NO"</formula>
    </cfRule>
    <cfRule type="cellIs" dxfId="1295" priority="1262" operator="equal">
      <formula>"MET"</formula>
    </cfRule>
  </conditionalFormatting>
  <conditionalFormatting sqref="FQ3:FZ4">
    <cfRule type="cellIs" dxfId="1294" priority="1259" operator="equal">
      <formula>"NO"</formula>
    </cfRule>
    <cfRule type="cellIs" dxfId="1293" priority="1260" operator="equal">
      <formula>"MET"</formula>
    </cfRule>
  </conditionalFormatting>
  <conditionalFormatting sqref="EM27:EV27 EM21:EV21 EN20:EV20">
    <cfRule type="cellIs" dxfId="1292" priority="1257" stopIfTrue="1" operator="equal">
      <formula>"Not Met"</formula>
    </cfRule>
  </conditionalFormatting>
  <conditionalFormatting sqref="EM21:EV21 EM27:EV27 EN20:EV20">
    <cfRule type="cellIs" dxfId="1291" priority="1258" stopIfTrue="1" operator="equal">
      <formula>"N/A"</formula>
    </cfRule>
  </conditionalFormatting>
  <conditionalFormatting sqref="EM21:EV21 EM27:EV27 EN20:EV20">
    <cfRule type="cellIs" dxfId="1290" priority="1256" operator="equal">
      <formula>"No"</formula>
    </cfRule>
  </conditionalFormatting>
  <conditionalFormatting sqref="EM1:EV1 EM7 EM8:EV11 EM40:EV47 EM21:EV21 EM27:EV27 EN20:EV20 EM5:EV5">
    <cfRule type="cellIs" dxfId="1289" priority="1255" operator="equal">
      <formula>"MET"</formula>
    </cfRule>
  </conditionalFormatting>
  <conditionalFormatting sqref="EV20:EV21 EV27">
    <cfRule type="expression" dxfId="1288" priority="1254">
      <formula>OR(EV$9="CHILD",EV$9="N/A")</formula>
    </cfRule>
  </conditionalFormatting>
  <conditionalFormatting sqref="EM21:EV21 EM27:EV27 EN20:EV20">
    <cfRule type="expression" dxfId="1287" priority="1253">
      <formula>AND(EM$12&lt;&gt;"",EM20="")</formula>
    </cfRule>
  </conditionalFormatting>
  <conditionalFormatting sqref="EV20">
    <cfRule type="expression" dxfId="1286" priority="1252">
      <formula>OR(EV$9="ADULT",EV$9="N/A")</formula>
    </cfRule>
  </conditionalFormatting>
  <conditionalFormatting sqref="EV20">
    <cfRule type="expression" dxfId="1285" priority="1251">
      <formula>OR(EV$9="ADULT",EV$9="N/A")</formula>
    </cfRule>
  </conditionalFormatting>
  <conditionalFormatting sqref="EU20">
    <cfRule type="expression" dxfId="1284" priority="1250">
      <formula>OR(EU$9="ADULT",EU$9="N/A")</formula>
    </cfRule>
  </conditionalFormatting>
  <conditionalFormatting sqref="EU20">
    <cfRule type="expression" dxfId="1283" priority="1249">
      <formula>OR(EU$9="ADULT",EU$9="N/A")</formula>
    </cfRule>
  </conditionalFormatting>
  <conditionalFormatting sqref="EV20">
    <cfRule type="expression" dxfId="1282" priority="1248">
      <formula>OR(EV$9="ADULT",EV$9="N/A")</formula>
    </cfRule>
  </conditionalFormatting>
  <conditionalFormatting sqref="EM6">
    <cfRule type="cellIs" dxfId="1281" priority="1246" operator="equal">
      <formula>"NO"</formula>
    </cfRule>
    <cfRule type="cellIs" dxfId="1280" priority="1247" operator="equal">
      <formula>"MET"</formula>
    </cfRule>
  </conditionalFormatting>
  <conditionalFormatting sqref="EM39:EV39 EN38:EV38">
    <cfRule type="cellIs" dxfId="1279" priority="1244" stopIfTrue="1" operator="equal">
      <formula>"Not Met"</formula>
    </cfRule>
  </conditionalFormatting>
  <conditionalFormatting sqref="EM39:EV39 EN38:EV38">
    <cfRule type="cellIs" dxfId="1278" priority="1245" stopIfTrue="1" operator="equal">
      <formula>"N/A"</formula>
    </cfRule>
  </conditionalFormatting>
  <conditionalFormatting sqref="EM39:EV39 EN38:EV38">
    <cfRule type="cellIs" dxfId="1277" priority="1243" operator="equal">
      <formula>"No"</formula>
    </cfRule>
  </conditionalFormatting>
  <conditionalFormatting sqref="EM39:EV39 EN38:EV38">
    <cfRule type="cellIs" dxfId="1276" priority="1242" operator="equal">
      <formula>"MET"</formula>
    </cfRule>
  </conditionalFormatting>
  <conditionalFormatting sqref="EM39:EV39 EN38:EV38">
    <cfRule type="expression" dxfId="1275" priority="1241">
      <formula>AND(EM$12&lt;&gt;"",EM38="")</formula>
    </cfRule>
  </conditionalFormatting>
  <conditionalFormatting sqref="EM13:EM19">
    <cfRule type="cellIs" dxfId="1274" priority="1229" operator="equal">
      <formula>"NO"</formula>
    </cfRule>
    <cfRule type="cellIs" dxfId="1273" priority="1230" operator="equal">
      <formula>"MET"</formula>
    </cfRule>
  </conditionalFormatting>
  <conditionalFormatting sqref="EN14:EV19">
    <cfRule type="cellIs" dxfId="1272" priority="1239" stopIfTrue="1" operator="equal">
      <formula>"Not Met"</formula>
    </cfRule>
    <cfRule type="cellIs" dxfId="1271" priority="1240" stopIfTrue="1" operator="equal">
      <formula>"N/A"</formula>
    </cfRule>
  </conditionalFormatting>
  <conditionalFormatting sqref="EN13:EV13">
    <cfRule type="cellIs" dxfId="1270" priority="1237" stopIfTrue="1" operator="equal">
      <formula>"Not Met"</formula>
    </cfRule>
    <cfRule type="cellIs" dxfId="1269" priority="1238" stopIfTrue="1" operator="equal">
      <formula>"N/A"</formula>
    </cfRule>
  </conditionalFormatting>
  <conditionalFormatting sqref="EN13:EV19">
    <cfRule type="cellIs" dxfId="1268" priority="1235" stopIfTrue="1" operator="equal">
      <formula>"Not Met"</formula>
    </cfRule>
    <cfRule type="cellIs" dxfId="1267" priority="1236" stopIfTrue="1" operator="equal">
      <formula>"N/A"</formula>
    </cfRule>
  </conditionalFormatting>
  <conditionalFormatting sqref="EN13:EV19">
    <cfRule type="cellIs" dxfId="1266" priority="1233" operator="equal">
      <formula>"NO"</formula>
    </cfRule>
    <cfRule type="cellIs" dxfId="1265" priority="1234" operator="equal">
      <formula>"MET"</formula>
    </cfRule>
  </conditionalFormatting>
  <conditionalFormatting sqref="EM13:EM19">
    <cfRule type="cellIs" dxfId="1264" priority="1231" stopIfTrue="1" operator="equal">
      <formula>"Not Met"</formula>
    </cfRule>
    <cfRule type="cellIs" dxfId="1263" priority="1232" stopIfTrue="1" operator="equal">
      <formula>"N/A"</formula>
    </cfRule>
  </conditionalFormatting>
  <conditionalFormatting sqref="EM22:EM26">
    <cfRule type="cellIs" dxfId="1262" priority="1217" operator="equal">
      <formula>"NO"</formula>
    </cfRule>
    <cfRule type="cellIs" dxfId="1261" priority="1218" operator="equal">
      <formula>"MET"</formula>
    </cfRule>
  </conditionalFormatting>
  <conditionalFormatting sqref="EN23:EV26">
    <cfRule type="cellIs" dxfId="1260" priority="1227" stopIfTrue="1" operator="equal">
      <formula>"Not Met"</formula>
    </cfRule>
    <cfRule type="cellIs" dxfId="1259" priority="1228" stopIfTrue="1" operator="equal">
      <formula>"N/A"</formula>
    </cfRule>
  </conditionalFormatting>
  <conditionalFormatting sqref="EN22:EV22 EN23:EN26">
    <cfRule type="cellIs" dxfId="1258" priority="1225" stopIfTrue="1" operator="equal">
      <formula>"Not Met"</formula>
    </cfRule>
    <cfRule type="cellIs" dxfId="1257" priority="1226" stopIfTrue="1" operator="equal">
      <formula>"N/A"</formula>
    </cfRule>
  </conditionalFormatting>
  <conditionalFormatting sqref="EN22:EV26">
    <cfRule type="cellIs" dxfId="1256" priority="1223" stopIfTrue="1" operator="equal">
      <formula>"Not Met"</formula>
    </cfRule>
    <cfRule type="cellIs" dxfId="1255" priority="1224" stopIfTrue="1" operator="equal">
      <formula>"N/A"</formula>
    </cfRule>
  </conditionalFormatting>
  <conditionalFormatting sqref="EN22:EV26">
    <cfRule type="cellIs" dxfId="1254" priority="1221" operator="equal">
      <formula>"NO"</formula>
    </cfRule>
    <cfRule type="cellIs" dxfId="1253" priority="1222" operator="equal">
      <formula>"MET"</formula>
    </cfRule>
  </conditionalFormatting>
  <conditionalFormatting sqref="EM22:EM26">
    <cfRule type="cellIs" dxfId="1252" priority="1219" stopIfTrue="1" operator="equal">
      <formula>"Not Met"</formula>
    </cfRule>
    <cfRule type="cellIs" dxfId="1251" priority="1220" stopIfTrue="1" operator="equal">
      <formula>"N/A"</formula>
    </cfRule>
  </conditionalFormatting>
  <conditionalFormatting sqref="EM28:EM33 EM35:EM37">
    <cfRule type="cellIs" dxfId="1250" priority="1194" operator="equal">
      <formula>"NO"</formula>
    </cfRule>
    <cfRule type="cellIs" dxfId="1249" priority="1195" operator="equal">
      <formula>"MET"</formula>
    </cfRule>
  </conditionalFormatting>
  <conditionalFormatting sqref="EN29:EV33 EN36:EV37">
    <cfRule type="cellIs" dxfId="1248" priority="1204" stopIfTrue="1" operator="equal">
      <formula>"Not Met"</formula>
    </cfRule>
    <cfRule type="cellIs" dxfId="1247" priority="1205" stopIfTrue="1" operator="equal">
      <formula>"N/A"</formula>
    </cfRule>
  </conditionalFormatting>
  <conditionalFormatting sqref="EN28:EV28 EN35:EV35">
    <cfRule type="cellIs" dxfId="1246" priority="1202" stopIfTrue="1" operator="equal">
      <formula>"Not Met"</formula>
    </cfRule>
    <cfRule type="cellIs" dxfId="1245" priority="1203" stopIfTrue="1" operator="equal">
      <formula>"N/A"</formula>
    </cfRule>
  </conditionalFormatting>
  <conditionalFormatting sqref="EN28:EV33 EN35:EV37">
    <cfRule type="cellIs" dxfId="1244" priority="1200" stopIfTrue="1" operator="equal">
      <formula>"Not Met"</formula>
    </cfRule>
    <cfRule type="cellIs" dxfId="1243" priority="1201" stopIfTrue="1" operator="equal">
      <formula>"N/A"</formula>
    </cfRule>
  </conditionalFormatting>
  <conditionalFormatting sqref="EN28:EV33 EN35:EV37">
    <cfRule type="cellIs" dxfId="1242" priority="1198" operator="equal">
      <formula>"NO"</formula>
    </cfRule>
    <cfRule type="cellIs" dxfId="1241" priority="1199" operator="equal">
      <formula>"MET"</formula>
    </cfRule>
  </conditionalFormatting>
  <conditionalFormatting sqref="EM28:EM33 EM35:EM37">
    <cfRule type="cellIs" dxfId="1240" priority="1196" stopIfTrue="1" operator="equal">
      <formula>"Not Met"</formula>
    </cfRule>
    <cfRule type="cellIs" dxfId="1239" priority="1197" stopIfTrue="1" operator="equal">
      <formula>"N/A"</formula>
    </cfRule>
  </conditionalFormatting>
  <conditionalFormatting sqref="EM38">
    <cfRule type="cellIs" dxfId="1238" priority="1192" stopIfTrue="1" operator="equal">
      <formula>"Not Met"</formula>
    </cfRule>
  </conditionalFormatting>
  <conditionalFormatting sqref="EM38">
    <cfRule type="cellIs" dxfId="1237" priority="1193" stopIfTrue="1" operator="equal">
      <formula>"N/A"</formula>
    </cfRule>
  </conditionalFormatting>
  <conditionalFormatting sqref="EM38">
    <cfRule type="cellIs" dxfId="1236" priority="1191" operator="equal">
      <formula>"No"</formula>
    </cfRule>
  </conditionalFormatting>
  <conditionalFormatting sqref="EM38">
    <cfRule type="cellIs" dxfId="1235" priority="1190" operator="equal">
      <formula>"MET"</formula>
    </cfRule>
  </conditionalFormatting>
  <conditionalFormatting sqref="EM38">
    <cfRule type="expression" dxfId="1234" priority="1189">
      <formula>AND(EM$12&lt;&gt;"",EM38="")</formula>
    </cfRule>
  </conditionalFormatting>
  <conditionalFormatting sqref="EM20">
    <cfRule type="cellIs" dxfId="1233" priority="1187" stopIfTrue="1" operator="equal">
      <formula>"Not Met"</formula>
    </cfRule>
  </conditionalFormatting>
  <conditionalFormatting sqref="EM20">
    <cfRule type="cellIs" dxfId="1232" priority="1188" stopIfTrue="1" operator="equal">
      <formula>"N/A"</formula>
    </cfRule>
  </conditionalFormatting>
  <conditionalFormatting sqref="EM20">
    <cfRule type="cellIs" dxfId="1231" priority="1186" operator="equal">
      <formula>"No"</formula>
    </cfRule>
  </conditionalFormatting>
  <conditionalFormatting sqref="EM20">
    <cfRule type="cellIs" dxfId="1230" priority="1185" operator="equal">
      <formula>"MET"</formula>
    </cfRule>
  </conditionalFormatting>
  <conditionalFormatting sqref="EM20">
    <cfRule type="expression" dxfId="1229" priority="1184">
      <formula>AND(EM$12&lt;&gt;"",EM20="")</formula>
    </cfRule>
  </conditionalFormatting>
  <conditionalFormatting sqref="EM2:EV2">
    <cfRule type="cellIs" dxfId="1228" priority="1182" operator="equal">
      <formula>"NO"</formula>
    </cfRule>
    <cfRule type="cellIs" dxfId="1227" priority="1183" operator="equal">
      <formula>"MET"</formula>
    </cfRule>
  </conditionalFormatting>
  <conditionalFormatting sqref="EM3:EV4">
    <cfRule type="cellIs" dxfId="1226" priority="1180" operator="equal">
      <formula>"NO"</formula>
    </cfRule>
    <cfRule type="cellIs" dxfId="1225" priority="1181" operator="equal">
      <formula>"MET"</formula>
    </cfRule>
  </conditionalFormatting>
  <conditionalFormatting sqref="EW27:FF27 EW21:FF21 EX20:FF20">
    <cfRule type="cellIs" dxfId="1224" priority="1178" stopIfTrue="1" operator="equal">
      <formula>"Not Met"</formula>
    </cfRule>
  </conditionalFormatting>
  <conditionalFormatting sqref="EW21:FF21 EW27:FF27 EX20:FF20">
    <cfRule type="cellIs" dxfId="1223" priority="1179" stopIfTrue="1" operator="equal">
      <formula>"N/A"</formula>
    </cfRule>
  </conditionalFormatting>
  <conditionalFormatting sqref="EW21:FF21 EW27:FF27 EX20:FF20">
    <cfRule type="cellIs" dxfId="1222" priority="1177" operator="equal">
      <formula>"No"</formula>
    </cfRule>
  </conditionalFormatting>
  <conditionalFormatting sqref="EW1:FF1 EW7 EW8:FF11 EW40:FF47 EW21:FF21 EW27:FF27 EX20:FF20 EW5:FF5">
    <cfRule type="cellIs" dxfId="1221" priority="1176" operator="equal">
      <formula>"MET"</formula>
    </cfRule>
  </conditionalFormatting>
  <conditionalFormatting sqref="FF20:FF21 FF27">
    <cfRule type="expression" dxfId="1220" priority="1175">
      <formula>OR(FF$9="CHILD",FF$9="N/A")</formula>
    </cfRule>
  </conditionalFormatting>
  <conditionalFormatting sqref="EW21:FF21 EW27:FF27 EX20:FF20">
    <cfRule type="expression" dxfId="1219" priority="1174">
      <formula>AND(EW$12&lt;&gt;"",EW20="")</formula>
    </cfRule>
  </conditionalFormatting>
  <conditionalFormatting sqref="FF20">
    <cfRule type="expression" dxfId="1218" priority="1173">
      <formula>OR(FF$9="ADULT",FF$9="N/A")</formula>
    </cfRule>
  </conditionalFormatting>
  <conditionalFormatting sqref="FF20">
    <cfRule type="expression" dxfId="1217" priority="1172">
      <formula>OR(FF$9="ADULT",FF$9="N/A")</formula>
    </cfRule>
  </conditionalFormatting>
  <conditionalFormatting sqref="FE20">
    <cfRule type="expression" dxfId="1216" priority="1171">
      <formula>OR(FE$9="ADULT",FE$9="N/A")</formula>
    </cfRule>
  </conditionalFormatting>
  <conditionalFormatting sqref="FE20">
    <cfRule type="expression" dxfId="1215" priority="1170">
      <formula>OR(FE$9="ADULT",FE$9="N/A")</formula>
    </cfRule>
  </conditionalFormatting>
  <conditionalFormatting sqref="FF20">
    <cfRule type="expression" dxfId="1214" priority="1169">
      <formula>OR(FF$9="ADULT",FF$9="N/A")</formula>
    </cfRule>
  </conditionalFormatting>
  <conditionalFormatting sqref="EW6">
    <cfRule type="cellIs" dxfId="1213" priority="1167" operator="equal">
      <formula>"NO"</formula>
    </cfRule>
    <cfRule type="cellIs" dxfId="1212" priority="1168" operator="equal">
      <formula>"MET"</formula>
    </cfRule>
  </conditionalFormatting>
  <conditionalFormatting sqref="EW39:FF39 EX38:FF38">
    <cfRule type="cellIs" dxfId="1211" priority="1165" stopIfTrue="1" operator="equal">
      <formula>"Not Met"</formula>
    </cfRule>
  </conditionalFormatting>
  <conditionalFormatting sqref="EW39:FF39 EX38:FF38">
    <cfRule type="cellIs" dxfId="1210" priority="1166" stopIfTrue="1" operator="equal">
      <formula>"N/A"</formula>
    </cfRule>
  </conditionalFormatting>
  <conditionalFormatting sqref="EW39:FF39 EX38:FF38">
    <cfRule type="cellIs" dxfId="1209" priority="1164" operator="equal">
      <formula>"No"</formula>
    </cfRule>
  </conditionalFormatting>
  <conditionalFormatting sqref="EW39:FF39 EX38:FF38">
    <cfRule type="cellIs" dxfId="1208" priority="1163" operator="equal">
      <formula>"MET"</formula>
    </cfRule>
  </conditionalFormatting>
  <conditionalFormatting sqref="EW39:FF39 EX38:FF38">
    <cfRule type="expression" dxfId="1207" priority="1162">
      <formula>AND(EW$12&lt;&gt;"",EW38="")</formula>
    </cfRule>
  </conditionalFormatting>
  <conditionalFormatting sqref="EW13:EW19">
    <cfRule type="cellIs" dxfId="1206" priority="1150" operator="equal">
      <formula>"NO"</formula>
    </cfRule>
    <cfRule type="cellIs" dxfId="1205" priority="1151" operator="equal">
      <formula>"MET"</formula>
    </cfRule>
  </conditionalFormatting>
  <conditionalFormatting sqref="EX14:FF19">
    <cfRule type="cellIs" dxfId="1204" priority="1160" stopIfTrue="1" operator="equal">
      <formula>"Not Met"</formula>
    </cfRule>
    <cfRule type="cellIs" dxfId="1203" priority="1161" stopIfTrue="1" operator="equal">
      <formula>"N/A"</formula>
    </cfRule>
  </conditionalFormatting>
  <conditionalFormatting sqref="EX13:FF13">
    <cfRule type="cellIs" dxfId="1202" priority="1158" stopIfTrue="1" operator="equal">
      <formula>"Not Met"</formula>
    </cfRule>
    <cfRule type="cellIs" dxfId="1201" priority="1159" stopIfTrue="1" operator="equal">
      <formula>"N/A"</formula>
    </cfRule>
  </conditionalFormatting>
  <conditionalFormatting sqref="EX13:FF19">
    <cfRule type="cellIs" dxfId="1200" priority="1156" stopIfTrue="1" operator="equal">
      <formula>"Not Met"</formula>
    </cfRule>
    <cfRule type="cellIs" dxfId="1199" priority="1157" stopIfTrue="1" operator="equal">
      <formula>"N/A"</formula>
    </cfRule>
  </conditionalFormatting>
  <conditionalFormatting sqref="EX13:FF19">
    <cfRule type="cellIs" dxfId="1198" priority="1154" operator="equal">
      <formula>"NO"</formula>
    </cfRule>
    <cfRule type="cellIs" dxfId="1197" priority="1155" operator="equal">
      <formula>"MET"</formula>
    </cfRule>
  </conditionalFormatting>
  <conditionalFormatting sqref="EW13:EW19">
    <cfRule type="cellIs" dxfId="1196" priority="1152" stopIfTrue="1" operator="equal">
      <formula>"Not Met"</formula>
    </cfRule>
    <cfRule type="cellIs" dxfId="1195" priority="1153" stopIfTrue="1" operator="equal">
      <formula>"N/A"</formula>
    </cfRule>
  </conditionalFormatting>
  <conditionalFormatting sqref="EW22:EW26">
    <cfRule type="cellIs" dxfId="1194" priority="1138" operator="equal">
      <formula>"NO"</formula>
    </cfRule>
    <cfRule type="cellIs" dxfId="1193" priority="1139" operator="equal">
      <formula>"MET"</formula>
    </cfRule>
  </conditionalFormatting>
  <conditionalFormatting sqref="EX23:FF26">
    <cfRule type="cellIs" dxfId="1192" priority="1148" stopIfTrue="1" operator="equal">
      <formula>"Not Met"</formula>
    </cfRule>
    <cfRule type="cellIs" dxfId="1191" priority="1149" stopIfTrue="1" operator="equal">
      <formula>"N/A"</formula>
    </cfRule>
  </conditionalFormatting>
  <conditionalFormatting sqref="EX22:FF22 EX23:EX26">
    <cfRule type="cellIs" dxfId="1190" priority="1146" stopIfTrue="1" operator="equal">
      <formula>"Not Met"</formula>
    </cfRule>
    <cfRule type="cellIs" dxfId="1189" priority="1147" stopIfTrue="1" operator="equal">
      <formula>"N/A"</formula>
    </cfRule>
  </conditionalFormatting>
  <conditionalFormatting sqref="EX22:FF26">
    <cfRule type="cellIs" dxfId="1188" priority="1144" stopIfTrue="1" operator="equal">
      <formula>"Not Met"</formula>
    </cfRule>
    <cfRule type="cellIs" dxfId="1187" priority="1145" stopIfTrue="1" operator="equal">
      <formula>"N/A"</formula>
    </cfRule>
  </conditionalFormatting>
  <conditionalFormatting sqref="EX22:FF26">
    <cfRule type="cellIs" dxfId="1186" priority="1142" operator="equal">
      <formula>"NO"</formula>
    </cfRule>
    <cfRule type="cellIs" dxfId="1185" priority="1143" operator="equal">
      <formula>"MET"</formula>
    </cfRule>
  </conditionalFormatting>
  <conditionalFormatting sqref="EW22:EW26">
    <cfRule type="cellIs" dxfId="1184" priority="1140" stopIfTrue="1" operator="equal">
      <formula>"Not Met"</formula>
    </cfRule>
    <cfRule type="cellIs" dxfId="1183" priority="1141" stopIfTrue="1" operator="equal">
      <formula>"N/A"</formula>
    </cfRule>
  </conditionalFormatting>
  <conditionalFormatting sqref="EW28:EW33 EW35:EW37">
    <cfRule type="cellIs" dxfId="1182" priority="1115" operator="equal">
      <formula>"NO"</formula>
    </cfRule>
    <cfRule type="cellIs" dxfId="1181" priority="1116" operator="equal">
      <formula>"MET"</formula>
    </cfRule>
  </conditionalFormatting>
  <conditionalFormatting sqref="EX29:FF33 EX36:FF37">
    <cfRule type="cellIs" dxfId="1180" priority="1125" stopIfTrue="1" operator="equal">
      <formula>"Not Met"</formula>
    </cfRule>
    <cfRule type="cellIs" dxfId="1179" priority="1126" stopIfTrue="1" operator="equal">
      <formula>"N/A"</formula>
    </cfRule>
  </conditionalFormatting>
  <conditionalFormatting sqref="EX28:FF28 EX35:FF35">
    <cfRule type="cellIs" dxfId="1178" priority="1123" stopIfTrue="1" operator="equal">
      <formula>"Not Met"</formula>
    </cfRule>
    <cfRule type="cellIs" dxfId="1177" priority="1124" stopIfTrue="1" operator="equal">
      <formula>"N/A"</formula>
    </cfRule>
  </conditionalFormatting>
  <conditionalFormatting sqref="EX28:FF33 EX35:FF37">
    <cfRule type="cellIs" dxfId="1176" priority="1121" stopIfTrue="1" operator="equal">
      <formula>"Not Met"</formula>
    </cfRule>
    <cfRule type="cellIs" dxfId="1175" priority="1122" stopIfTrue="1" operator="equal">
      <formula>"N/A"</formula>
    </cfRule>
  </conditionalFormatting>
  <conditionalFormatting sqref="EX28:FF33 EX35:FF37">
    <cfRule type="cellIs" dxfId="1174" priority="1119" operator="equal">
      <formula>"NO"</formula>
    </cfRule>
    <cfRule type="cellIs" dxfId="1173" priority="1120" operator="equal">
      <formula>"MET"</formula>
    </cfRule>
  </conditionalFormatting>
  <conditionalFormatting sqref="EW28:EW33 EW35:EW37">
    <cfRule type="cellIs" dxfId="1172" priority="1117" stopIfTrue="1" operator="equal">
      <formula>"Not Met"</formula>
    </cfRule>
    <cfRule type="cellIs" dxfId="1171" priority="1118" stopIfTrue="1" operator="equal">
      <formula>"N/A"</formula>
    </cfRule>
  </conditionalFormatting>
  <conditionalFormatting sqref="EW38">
    <cfRule type="cellIs" dxfId="1170" priority="1113" stopIfTrue="1" operator="equal">
      <formula>"Not Met"</formula>
    </cfRule>
  </conditionalFormatting>
  <conditionalFormatting sqref="EW38">
    <cfRule type="cellIs" dxfId="1169" priority="1114" stopIfTrue="1" operator="equal">
      <formula>"N/A"</formula>
    </cfRule>
  </conditionalFormatting>
  <conditionalFormatting sqref="EW38">
    <cfRule type="cellIs" dxfId="1168" priority="1112" operator="equal">
      <formula>"No"</formula>
    </cfRule>
  </conditionalFormatting>
  <conditionalFormatting sqref="EW38">
    <cfRule type="cellIs" dxfId="1167" priority="1111" operator="equal">
      <formula>"MET"</formula>
    </cfRule>
  </conditionalFormatting>
  <conditionalFormatting sqref="EW38">
    <cfRule type="expression" dxfId="1166" priority="1110">
      <formula>AND(EW$12&lt;&gt;"",EW38="")</formula>
    </cfRule>
  </conditionalFormatting>
  <conditionalFormatting sqref="EW20">
    <cfRule type="cellIs" dxfId="1165" priority="1108" stopIfTrue="1" operator="equal">
      <formula>"Not Met"</formula>
    </cfRule>
  </conditionalFormatting>
  <conditionalFormatting sqref="EW20">
    <cfRule type="cellIs" dxfId="1164" priority="1109" stopIfTrue="1" operator="equal">
      <formula>"N/A"</formula>
    </cfRule>
  </conditionalFormatting>
  <conditionalFormatting sqref="EW20">
    <cfRule type="cellIs" dxfId="1163" priority="1107" operator="equal">
      <formula>"No"</formula>
    </cfRule>
  </conditionalFormatting>
  <conditionalFormatting sqref="EW20">
    <cfRule type="cellIs" dxfId="1162" priority="1106" operator="equal">
      <formula>"MET"</formula>
    </cfRule>
  </conditionalFormatting>
  <conditionalFormatting sqref="EW20">
    <cfRule type="expression" dxfId="1161" priority="1105">
      <formula>AND(EW$12&lt;&gt;"",EW20="")</formula>
    </cfRule>
  </conditionalFormatting>
  <conditionalFormatting sqref="EW2:FF2">
    <cfRule type="cellIs" dxfId="1160" priority="1103" operator="equal">
      <formula>"NO"</formula>
    </cfRule>
    <cfRule type="cellIs" dxfId="1159" priority="1104" operator="equal">
      <formula>"MET"</formula>
    </cfRule>
  </conditionalFormatting>
  <conditionalFormatting sqref="EW3:FF4">
    <cfRule type="cellIs" dxfId="1158" priority="1101" operator="equal">
      <formula>"NO"</formula>
    </cfRule>
    <cfRule type="cellIs" dxfId="1157" priority="1102" operator="equal">
      <formula>"MET"</formula>
    </cfRule>
  </conditionalFormatting>
  <conditionalFormatting sqref="DS27:EB27 DS21:EB21 DT20:EB20">
    <cfRule type="cellIs" dxfId="1156" priority="1099" stopIfTrue="1" operator="equal">
      <formula>"Not Met"</formula>
    </cfRule>
  </conditionalFormatting>
  <conditionalFormatting sqref="DS21:EB21 DS27:EB27 DT20:EB20">
    <cfRule type="cellIs" dxfId="1155" priority="1100" stopIfTrue="1" operator="equal">
      <formula>"N/A"</formula>
    </cfRule>
  </conditionalFormatting>
  <conditionalFormatting sqref="DS21:EB21 DS27:EB27 DT20:EB20">
    <cfRule type="cellIs" dxfId="1154" priority="1098" operator="equal">
      <formula>"No"</formula>
    </cfRule>
  </conditionalFormatting>
  <conditionalFormatting sqref="DS1:EB1 DS7 DS8:EB11 DS40:EB47 DS21:EB21 DS27:EB27 DT20:EB20 DS5:EB5">
    <cfRule type="cellIs" dxfId="1153" priority="1097" operator="equal">
      <formula>"MET"</formula>
    </cfRule>
  </conditionalFormatting>
  <conditionalFormatting sqref="EB20:EB21 EB27">
    <cfRule type="expression" dxfId="1152" priority="1096">
      <formula>OR(EB$9="CHILD",EB$9="N/A")</formula>
    </cfRule>
  </conditionalFormatting>
  <conditionalFormatting sqref="DS21:EB21 DS27:EB27 DT20:EB20">
    <cfRule type="expression" dxfId="1151" priority="1095">
      <formula>AND(DS$12&lt;&gt;"",DS20="")</formula>
    </cfRule>
  </conditionalFormatting>
  <conditionalFormatting sqref="EB20">
    <cfRule type="expression" dxfId="1150" priority="1094">
      <formula>OR(EB$9="ADULT",EB$9="N/A")</formula>
    </cfRule>
  </conditionalFormatting>
  <conditionalFormatting sqref="EB20">
    <cfRule type="expression" dxfId="1149" priority="1093">
      <formula>OR(EB$9="ADULT",EB$9="N/A")</formula>
    </cfRule>
  </conditionalFormatting>
  <conditionalFormatting sqref="EA20">
    <cfRule type="expression" dxfId="1148" priority="1092">
      <formula>OR(EA$9="ADULT",EA$9="N/A")</formula>
    </cfRule>
  </conditionalFormatting>
  <conditionalFormatting sqref="EA20">
    <cfRule type="expression" dxfId="1147" priority="1091">
      <formula>OR(EA$9="ADULT",EA$9="N/A")</formula>
    </cfRule>
  </conditionalFormatting>
  <conditionalFormatting sqref="EB20">
    <cfRule type="expression" dxfId="1146" priority="1090">
      <formula>OR(EB$9="ADULT",EB$9="N/A")</formula>
    </cfRule>
  </conditionalFormatting>
  <conditionalFormatting sqref="DS6">
    <cfRule type="cellIs" dxfId="1145" priority="1088" operator="equal">
      <formula>"NO"</formula>
    </cfRule>
    <cfRule type="cellIs" dxfId="1144" priority="1089" operator="equal">
      <formula>"MET"</formula>
    </cfRule>
  </conditionalFormatting>
  <conditionalFormatting sqref="DS39:EB39 DT38:EB38">
    <cfRule type="cellIs" dxfId="1143" priority="1086" stopIfTrue="1" operator="equal">
      <formula>"Not Met"</formula>
    </cfRule>
  </conditionalFormatting>
  <conditionalFormatting sqref="DS39:EB39 DT38:EB38">
    <cfRule type="cellIs" dxfId="1142" priority="1087" stopIfTrue="1" operator="equal">
      <formula>"N/A"</formula>
    </cfRule>
  </conditionalFormatting>
  <conditionalFormatting sqref="DS39:EB39 DT38:EB38">
    <cfRule type="cellIs" dxfId="1141" priority="1085" operator="equal">
      <formula>"No"</formula>
    </cfRule>
  </conditionalFormatting>
  <conditionalFormatting sqref="DS39:EB39 DT38:EB38">
    <cfRule type="cellIs" dxfId="1140" priority="1084" operator="equal">
      <formula>"MET"</formula>
    </cfRule>
  </conditionalFormatting>
  <conditionalFormatting sqref="DS39:EB39 DT38:EB38">
    <cfRule type="expression" dxfId="1139" priority="1083">
      <formula>AND(DS$12&lt;&gt;"",DS38="")</formula>
    </cfRule>
  </conditionalFormatting>
  <conditionalFormatting sqref="DS13:DS19">
    <cfRule type="cellIs" dxfId="1138" priority="1071" operator="equal">
      <formula>"NO"</formula>
    </cfRule>
    <cfRule type="cellIs" dxfId="1137" priority="1072" operator="equal">
      <formula>"MET"</formula>
    </cfRule>
  </conditionalFormatting>
  <conditionalFormatting sqref="DT14:EB19">
    <cfRule type="cellIs" dxfId="1136" priority="1081" stopIfTrue="1" operator="equal">
      <formula>"Not Met"</formula>
    </cfRule>
    <cfRule type="cellIs" dxfId="1135" priority="1082" stopIfTrue="1" operator="equal">
      <formula>"N/A"</formula>
    </cfRule>
  </conditionalFormatting>
  <conditionalFormatting sqref="DT13:EB13">
    <cfRule type="cellIs" dxfId="1134" priority="1079" stopIfTrue="1" operator="equal">
      <formula>"Not Met"</formula>
    </cfRule>
    <cfRule type="cellIs" dxfId="1133" priority="1080" stopIfTrue="1" operator="equal">
      <formula>"N/A"</formula>
    </cfRule>
  </conditionalFormatting>
  <conditionalFormatting sqref="DT13:EB19">
    <cfRule type="cellIs" dxfId="1132" priority="1077" stopIfTrue="1" operator="equal">
      <formula>"Not Met"</formula>
    </cfRule>
    <cfRule type="cellIs" dxfId="1131" priority="1078" stopIfTrue="1" operator="equal">
      <formula>"N/A"</formula>
    </cfRule>
  </conditionalFormatting>
  <conditionalFormatting sqref="DT13:EB19">
    <cfRule type="cellIs" dxfId="1130" priority="1075" operator="equal">
      <formula>"NO"</formula>
    </cfRule>
    <cfRule type="cellIs" dxfId="1129" priority="1076" operator="equal">
      <formula>"MET"</formula>
    </cfRule>
  </conditionalFormatting>
  <conditionalFormatting sqref="DS13:DS19">
    <cfRule type="cellIs" dxfId="1128" priority="1073" stopIfTrue="1" operator="equal">
      <formula>"Not Met"</formula>
    </cfRule>
    <cfRule type="cellIs" dxfId="1127" priority="1074" stopIfTrue="1" operator="equal">
      <formula>"N/A"</formula>
    </cfRule>
  </conditionalFormatting>
  <conditionalFormatting sqref="DS22:DS26">
    <cfRule type="cellIs" dxfId="1126" priority="1059" operator="equal">
      <formula>"NO"</formula>
    </cfRule>
    <cfRule type="cellIs" dxfId="1125" priority="1060" operator="equal">
      <formula>"MET"</formula>
    </cfRule>
  </conditionalFormatting>
  <conditionalFormatting sqref="DT23:EB26">
    <cfRule type="cellIs" dxfId="1124" priority="1069" stopIfTrue="1" operator="equal">
      <formula>"Not Met"</formula>
    </cfRule>
    <cfRule type="cellIs" dxfId="1123" priority="1070" stopIfTrue="1" operator="equal">
      <formula>"N/A"</formula>
    </cfRule>
  </conditionalFormatting>
  <conditionalFormatting sqref="DT22:EB22 DT23:DT26">
    <cfRule type="cellIs" dxfId="1122" priority="1067" stopIfTrue="1" operator="equal">
      <formula>"Not Met"</formula>
    </cfRule>
    <cfRule type="cellIs" dxfId="1121" priority="1068" stopIfTrue="1" operator="equal">
      <formula>"N/A"</formula>
    </cfRule>
  </conditionalFormatting>
  <conditionalFormatting sqref="DT22:EB26">
    <cfRule type="cellIs" dxfId="1120" priority="1065" stopIfTrue="1" operator="equal">
      <formula>"Not Met"</formula>
    </cfRule>
    <cfRule type="cellIs" dxfId="1119" priority="1066" stopIfTrue="1" operator="equal">
      <formula>"N/A"</formula>
    </cfRule>
  </conditionalFormatting>
  <conditionalFormatting sqref="DT22:EB26">
    <cfRule type="cellIs" dxfId="1118" priority="1063" operator="equal">
      <formula>"NO"</formula>
    </cfRule>
    <cfRule type="cellIs" dxfId="1117" priority="1064" operator="equal">
      <formula>"MET"</formula>
    </cfRule>
  </conditionalFormatting>
  <conditionalFormatting sqref="DS22:DS26">
    <cfRule type="cellIs" dxfId="1116" priority="1061" stopIfTrue="1" operator="equal">
      <formula>"Not Met"</formula>
    </cfRule>
    <cfRule type="cellIs" dxfId="1115" priority="1062" stopIfTrue="1" operator="equal">
      <formula>"N/A"</formula>
    </cfRule>
  </conditionalFormatting>
  <conditionalFormatting sqref="DS28:DS33 DS35:DS37">
    <cfRule type="cellIs" dxfId="1114" priority="1036" operator="equal">
      <formula>"NO"</formula>
    </cfRule>
    <cfRule type="cellIs" dxfId="1113" priority="1037" operator="equal">
      <formula>"MET"</formula>
    </cfRule>
  </conditionalFormatting>
  <conditionalFormatting sqref="DT29:EB33 DT36:EB37">
    <cfRule type="cellIs" dxfId="1112" priority="1046" stopIfTrue="1" operator="equal">
      <formula>"Not Met"</formula>
    </cfRule>
    <cfRule type="cellIs" dxfId="1111" priority="1047" stopIfTrue="1" operator="equal">
      <formula>"N/A"</formula>
    </cfRule>
  </conditionalFormatting>
  <conditionalFormatting sqref="DT28:EB28 DT35:EB35">
    <cfRule type="cellIs" dxfId="1110" priority="1044" stopIfTrue="1" operator="equal">
      <formula>"Not Met"</formula>
    </cfRule>
    <cfRule type="cellIs" dxfId="1109" priority="1045" stopIfTrue="1" operator="equal">
      <formula>"N/A"</formula>
    </cfRule>
  </conditionalFormatting>
  <conditionalFormatting sqref="DT28:EB33 DT35:EB37">
    <cfRule type="cellIs" dxfId="1108" priority="1042" stopIfTrue="1" operator="equal">
      <formula>"Not Met"</formula>
    </cfRule>
    <cfRule type="cellIs" dxfId="1107" priority="1043" stopIfTrue="1" operator="equal">
      <formula>"N/A"</formula>
    </cfRule>
  </conditionalFormatting>
  <conditionalFormatting sqref="DT28:EB33 DT35:EB37">
    <cfRule type="cellIs" dxfId="1106" priority="1040" operator="equal">
      <formula>"NO"</formula>
    </cfRule>
    <cfRule type="cellIs" dxfId="1105" priority="1041" operator="equal">
      <formula>"MET"</formula>
    </cfRule>
  </conditionalFormatting>
  <conditionalFormatting sqref="DS28:DS33 DS35:DS37">
    <cfRule type="cellIs" dxfId="1104" priority="1038" stopIfTrue="1" operator="equal">
      <formula>"Not Met"</formula>
    </cfRule>
    <cfRule type="cellIs" dxfId="1103" priority="1039" stopIfTrue="1" operator="equal">
      <formula>"N/A"</formula>
    </cfRule>
  </conditionalFormatting>
  <conditionalFormatting sqref="DS38">
    <cfRule type="cellIs" dxfId="1102" priority="1034" stopIfTrue="1" operator="equal">
      <formula>"Not Met"</formula>
    </cfRule>
  </conditionalFormatting>
  <conditionalFormatting sqref="DS38">
    <cfRule type="cellIs" dxfId="1101" priority="1035" stopIfTrue="1" operator="equal">
      <formula>"N/A"</formula>
    </cfRule>
  </conditionalFormatting>
  <conditionalFormatting sqref="DS38">
    <cfRule type="cellIs" dxfId="1100" priority="1033" operator="equal">
      <formula>"No"</formula>
    </cfRule>
  </conditionalFormatting>
  <conditionalFormatting sqref="DS38">
    <cfRule type="cellIs" dxfId="1099" priority="1032" operator="equal">
      <formula>"MET"</formula>
    </cfRule>
  </conditionalFormatting>
  <conditionalFormatting sqref="DS38">
    <cfRule type="expression" dxfId="1098" priority="1031">
      <formula>AND(DS$12&lt;&gt;"",DS38="")</formula>
    </cfRule>
  </conditionalFormatting>
  <conditionalFormatting sqref="DS20">
    <cfRule type="cellIs" dxfId="1097" priority="1029" stopIfTrue="1" operator="equal">
      <formula>"Not Met"</formula>
    </cfRule>
  </conditionalFormatting>
  <conditionalFormatting sqref="DS20">
    <cfRule type="cellIs" dxfId="1096" priority="1030" stopIfTrue="1" operator="equal">
      <formula>"N/A"</formula>
    </cfRule>
  </conditionalFormatting>
  <conditionalFormatting sqref="DS20">
    <cfRule type="cellIs" dxfId="1095" priority="1028" operator="equal">
      <formula>"No"</formula>
    </cfRule>
  </conditionalFormatting>
  <conditionalFormatting sqref="DS20">
    <cfRule type="cellIs" dxfId="1094" priority="1027" operator="equal">
      <formula>"MET"</formula>
    </cfRule>
  </conditionalFormatting>
  <conditionalFormatting sqref="DS20">
    <cfRule type="expression" dxfId="1093" priority="1026">
      <formula>AND(DS$12&lt;&gt;"",DS20="")</formula>
    </cfRule>
  </conditionalFormatting>
  <conditionalFormatting sqref="DS2:EB2">
    <cfRule type="cellIs" dxfId="1092" priority="1024" operator="equal">
      <formula>"NO"</formula>
    </cfRule>
    <cfRule type="cellIs" dxfId="1091" priority="1025" operator="equal">
      <formula>"MET"</formula>
    </cfRule>
  </conditionalFormatting>
  <conditionalFormatting sqref="DS3:EB4">
    <cfRule type="cellIs" dxfId="1090" priority="1022" operator="equal">
      <formula>"NO"</formula>
    </cfRule>
    <cfRule type="cellIs" dxfId="1089" priority="1023" operator="equal">
      <formula>"MET"</formula>
    </cfRule>
  </conditionalFormatting>
  <conditionalFormatting sqref="EC27:EL27 EC21:EL21 ED20:EL20">
    <cfRule type="cellIs" dxfId="1088" priority="1020" stopIfTrue="1" operator="equal">
      <formula>"Not Met"</formula>
    </cfRule>
  </conditionalFormatting>
  <conditionalFormatting sqref="EC21:EL21 EC27:EL27 ED20:EL20">
    <cfRule type="cellIs" dxfId="1087" priority="1021" stopIfTrue="1" operator="equal">
      <formula>"N/A"</formula>
    </cfRule>
  </conditionalFormatting>
  <conditionalFormatting sqref="EC21:EL21 EC27:EL27 ED20:EL20">
    <cfRule type="cellIs" dxfId="1086" priority="1019" operator="equal">
      <formula>"No"</formula>
    </cfRule>
  </conditionalFormatting>
  <conditionalFormatting sqref="EC1:EL1 EC7 EC8:EL11 EC40:EL47 EC21:EL21 EC27:EL27 ED20:EL20 EC5:EL5">
    <cfRule type="cellIs" dxfId="1085" priority="1018" operator="equal">
      <formula>"MET"</formula>
    </cfRule>
  </conditionalFormatting>
  <conditionalFormatting sqref="EL20:EL21 EL27">
    <cfRule type="expression" dxfId="1084" priority="1017">
      <formula>OR(EL$9="CHILD",EL$9="N/A")</formula>
    </cfRule>
  </conditionalFormatting>
  <conditionalFormatting sqref="EC21:EL21 EC27:EL27 ED20:EL20">
    <cfRule type="expression" dxfId="1083" priority="1016">
      <formula>AND(EC$12&lt;&gt;"",EC20="")</formula>
    </cfRule>
  </conditionalFormatting>
  <conditionalFormatting sqref="EL20">
    <cfRule type="expression" dxfId="1082" priority="1015">
      <formula>OR(EL$9="ADULT",EL$9="N/A")</formula>
    </cfRule>
  </conditionalFormatting>
  <conditionalFormatting sqref="EL20">
    <cfRule type="expression" dxfId="1081" priority="1014">
      <formula>OR(EL$9="ADULT",EL$9="N/A")</formula>
    </cfRule>
  </conditionalFormatting>
  <conditionalFormatting sqref="EK20">
    <cfRule type="expression" dxfId="1080" priority="1013">
      <formula>OR(EK$9="ADULT",EK$9="N/A")</formula>
    </cfRule>
  </conditionalFormatting>
  <conditionalFormatting sqref="EK20">
    <cfRule type="expression" dxfId="1079" priority="1012">
      <formula>OR(EK$9="ADULT",EK$9="N/A")</formula>
    </cfRule>
  </conditionalFormatting>
  <conditionalFormatting sqref="EL20">
    <cfRule type="expression" dxfId="1078" priority="1011">
      <formula>OR(EL$9="ADULT",EL$9="N/A")</formula>
    </cfRule>
  </conditionalFormatting>
  <conditionalFormatting sqref="EC6">
    <cfRule type="cellIs" dxfId="1077" priority="1009" operator="equal">
      <formula>"NO"</formula>
    </cfRule>
    <cfRule type="cellIs" dxfId="1076" priority="1010" operator="equal">
      <formula>"MET"</formula>
    </cfRule>
  </conditionalFormatting>
  <conditionalFormatting sqref="EC39:EL39 ED38:EL38">
    <cfRule type="cellIs" dxfId="1075" priority="1007" stopIfTrue="1" operator="equal">
      <formula>"Not Met"</formula>
    </cfRule>
  </conditionalFormatting>
  <conditionalFormatting sqref="EC39:EL39 ED38:EL38">
    <cfRule type="cellIs" dxfId="1074" priority="1008" stopIfTrue="1" operator="equal">
      <formula>"N/A"</formula>
    </cfRule>
  </conditionalFormatting>
  <conditionalFormatting sqref="EC39:EL39 ED38:EL38">
    <cfRule type="cellIs" dxfId="1073" priority="1006" operator="equal">
      <formula>"No"</formula>
    </cfRule>
  </conditionalFormatting>
  <conditionalFormatting sqref="EC39:EL39 ED38:EL38">
    <cfRule type="cellIs" dxfId="1072" priority="1005" operator="equal">
      <formula>"MET"</formula>
    </cfRule>
  </conditionalFormatting>
  <conditionalFormatting sqref="EC39:EL39 ED38:EL38">
    <cfRule type="expression" dxfId="1071" priority="1004">
      <formula>AND(EC$12&lt;&gt;"",EC38="")</formula>
    </cfRule>
  </conditionalFormatting>
  <conditionalFormatting sqref="EC13:EC19">
    <cfRule type="cellIs" dxfId="1070" priority="992" operator="equal">
      <formula>"NO"</formula>
    </cfRule>
    <cfRule type="cellIs" dxfId="1069" priority="993" operator="equal">
      <formula>"MET"</formula>
    </cfRule>
  </conditionalFormatting>
  <conditionalFormatting sqref="ED14:EL19">
    <cfRule type="cellIs" dxfId="1068" priority="1002" stopIfTrue="1" operator="equal">
      <formula>"Not Met"</formula>
    </cfRule>
    <cfRule type="cellIs" dxfId="1067" priority="1003" stopIfTrue="1" operator="equal">
      <formula>"N/A"</formula>
    </cfRule>
  </conditionalFormatting>
  <conditionalFormatting sqref="ED13:EL13">
    <cfRule type="cellIs" dxfId="1066" priority="1000" stopIfTrue="1" operator="equal">
      <formula>"Not Met"</formula>
    </cfRule>
    <cfRule type="cellIs" dxfId="1065" priority="1001" stopIfTrue="1" operator="equal">
      <formula>"N/A"</formula>
    </cfRule>
  </conditionalFormatting>
  <conditionalFormatting sqref="ED13:EL19">
    <cfRule type="cellIs" dxfId="1064" priority="998" stopIfTrue="1" operator="equal">
      <formula>"Not Met"</formula>
    </cfRule>
    <cfRule type="cellIs" dxfId="1063" priority="999" stopIfTrue="1" operator="equal">
      <formula>"N/A"</formula>
    </cfRule>
  </conditionalFormatting>
  <conditionalFormatting sqref="ED13:EL19">
    <cfRule type="cellIs" dxfId="1062" priority="996" operator="equal">
      <formula>"NO"</formula>
    </cfRule>
    <cfRule type="cellIs" dxfId="1061" priority="997" operator="equal">
      <formula>"MET"</formula>
    </cfRule>
  </conditionalFormatting>
  <conditionalFormatting sqref="EC13:EC19">
    <cfRule type="cellIs" dxfId="1060" priority="994" stopIfTrue="1" operator="equal">
      <formula>"Not Met"</formula>
    </cfRule>
    <cfRule type="cellIs" dxfId="1059" priority="995" stopIfTrue="1" operator="equal">
      <formula>"N/A"</formula>
    </cfRule>
  </conditionalFormatting>
  <conditionalFormatting sqref="EC22:EC26">
    <cfRule type="cellIs" dxfId="1058" priority="980" operator="equal">
      <formula>"NO"</formula>
    </cfRule>
    <cfRule type="cellIs" dxfId="1057" priority="981" operator="equal">
      <formula>"MET"</formula>
    </cfRule>
  </conditionalFormatting>
  <conditionalFormatting sqref="ED23:EL26">
    <cfRule type="cellIs" dxfId="1056" priority="990" stopIfTrue="1" operator="equal">
      <formula>"Not Met"</formula>
    </cfRule>
    <cfRule type="cellIs" dxfId="1055" priority="991" stopIfTrue="1" operator="equal">
      <formula>"N/A"</formula>
    </cfRule>
  </conditionalFormatting>
  <conditionalFormatting sqref="ED22:EL22 ED23:ED26">
    <cfRule type="cellIs" dxfId="1054" priority="988" stopIfTrue="1" operator="equal">
      <formula>"Not Met"</formula>
    </cfRule>
    <cfRule type="cellIs" dxfId="1053" priority="989" stopIfTrue="1" operator="equal">
      <formula>"N/A"</formula>
    </cfRule>
  </conditionalFormatting>
  <conditionalFormatting sqref="ED22:EL26">
    <cfRule type="cellIs" dxfId="1052" priority="986" stopIfTrue="1" operator="equal">
      <formula>"Not Met"</formula>
    </cfRule>
    <cfRule type="cellIs" dxfId="1051" priority="987" stopIfTrue="1" operator="equal">
      <formula>"N/A"</formula>
    </cfRule>
  </conditionalFormatting>
  <conditionalFormatting sqref="ED22:EL26">
    <cfRule type="cellIs" dxfId="1050" priority="984" operator="equal">
      <formula>"NO"</formula>
    </cfRule>
    <cfRule type="cellIs" dxfId="1049" priority="985" operator="equal">
      <formula>"MET"</formula>
    </cfRule>
  </conditionalFormatting>
  <conditionalFormatting sqref="EC22:EC26">
    <cfRule type="cellIs" dxfId="1048" priority="982" stopIfTrue="1" operator="equal">
      <formula>"Not Met"</formula>
    </cfRule>
    <cfRule type="cellIs" dxfId="1047" priority="983" stopIfTrue="1" operator="equal">
      <formula>"N/A"</formula>
    </cfRule>
  </conditionalFormatting>
  <conditionalFormatting sqref="EC28:EC33 EC35:EC37">
    <cfRule type="cellIs" dxfId="1046" priority="957" operator="equal">
      <formula>"NO"</formula>
    </cfRule>
    <cfRule type="cellIs" dxfId="1045" priority="958" operator="equal">
      <formula>"MET"</formula>
    </cfRule>
  </conditionalFormatting>
  <conditionalFormatting sqref="ED29:EL33 ED36:EL37">
    <cfRule type="cellIs" dxfId="1044" priority="967" stopIfTrue="1" operator="equal">
      <formula>"Not Met"</formula>
    </cfRule>
    <cfRule type="cellIs" dxfId="1043" priority="968" stopIfTrue="1" operator="equal">
      <formula>"N/A"</formula>
    </cfRule>
  </conditionalFormatting>
  <conditionalFormatting sqref="ED28:EL28 ED35:EL35">
    <cfRule type="cellIs" dxfId="1042" priority="965" stopIfTrue="1" operator="equal">
      <formula>"Not Met"</formula>
    </cfRule>
    <cfRule type="cellIs" dxfId="1041" priority="966" stopIfTrue="1" operator="equal">
      <formula>"N/A"</formula>
    </cfRule>
  </conditionalFormatting>
  <conditionalFormatting sqref="ED28:EL33 ED35:EL37">
    <cfRule type="cellIs" dxfId="1040" priority="963" stopIfTrue="1" operator="equal">
      <formula>"Not Met"</formula>
    </cfRule>
    <cfRule type="cellIs" dxfId="1039" priority="964" stopIfTrue="1" operator="equal">
      <formula>"N/A"</formula>
    </cfRule>
  </conditionalFormatting>
  <conditionalFormatting sqref="ED28:EL33 ED35:EL37">
    <cfRule type="cellIs" dxfId="1038" priority="961" operator="equal">
      <formula>"NO"</formula>
    </cfRule>
    <cfRule type="cellIs" dxfId="1037" priority="962" operator="equal">
      <formula>"MET"</formula>
    </cfRule>
  </conditionalFormatting>
  <conditionalFormatting sqref="EC28:EC33 EC35:EC37">
    <cfRule type="cellIs" dxfId="1036" priority="959" stopIfTrue="1" operator="equal">
      <formula>"Not Met"</formula>
    </cfRule>
    <cfRule type="cellIs" dxfId="1035" priority="960" stopIfTrue="1" operator="equal">
      <formula>"N/A"</formula>
    </cfRule>
  </conditionalFormatting>
  <conditionalFormatting sqref="EC38">
    <cfRule type="cellIs" dxfId="1034" priority="955" stopIfTrue="1" operator="equal">
      <formula>"Not Met"</formula>
    </cfRule>
  </conditionalFormatting>
  <conditionalFormatting sqref="EC38">
    <cfRule type="cellIs" dxfId="1033" priority="956" stopIfTrue="1" operator="equal">
      <formula>"N/A"</formula>
    </cfRule>
  </conditionalFormatting>
  <conditionalFormatting sqref="EC38">
    <cfRule type="cellIs" dxfId="1032" priority="954" operator="equal">
      <formula>"No"</formula>
    </cfRule>
  </conditionalFormatting>
  <conditionalFormatting sqref="EC38">
    <cfRule type="cellIs" dxfId="1031" priority="953" operator="equal">
      <formula>"MET"</formula>
    </cfRule>
  </conditionalFormatting>
  <conditionalFormatting sqref="EC38">
    <cfRule type="expression" dxfId="1030" priority="952">
      <formula>AND(EC$12&lt;&gt;"",EC38="")</formula>
    </cfRule>
  </conditionalFormatting>
  <conditionalFormatting sqref="EC20">
    <cfRule type="cellIs" dxfId="1029" priority="950" stopIfTrue="1" operator="equal">
      <formula>"Not Met"</formula>
    </cfRule>
  </conditionalFormatting>
  <conditionalFormatting sqref="EC20">
    <cfRule type="cellIs" dxfId="1028" priority="951" stopIfTrue="1" operator="equal">
      <formula>"N/A"</formula>
    </cfRule>
  </conditionalFormatting>
  <conditionalFormatting sqref="EC20">
    <cfRule type="cellIs" dxfId="1027" priority="949" operator="equal">
      <formula>"No"</formula>
    </cfRule>
  </conditionalFormatting>
  <conditionalFormatting sqref="EC20">
    <cfRule type="cellIs" dxfId="1026" priority="948" operator="equal">
      <formula>"MET"</formula>
    </cfRule>
  </conditionalFormatting>
  <conditionalFormatting sqref="EC20">
    <cfRule type="expression" dxfId="1025" priority="947">
      <formula>AND(EC$12&lt;&gt;"",EC20="")</formula>
    </cfRule>
  </conditionalFormatting>
  <conditionalFormatting sqref="EC2:EL2">
    <cfRule type="cellIs" dxfId="1024" priority="945" operator="equal">
      <formula>"NO"</formula>
    </cfRule>
    <cfRule type="cellIs" dxfId="1023" priority="946" operator="equal">
      <formula>"MET"</formula>
    </cfRule>
  </conditionalFormatting>
  <conditionalFormatting sqref="EC3:EL4">
    <cfRule type="cellIs" dxfId="1022" priority="943" operator="equal">
      <formula>"NO"</formula>
    </cfRule>
    <cfRule type="cellIs" dxfId="1021" priority="944" operator="equal">
      <formula>"MET"</formula>
    </cfRule>
  </conditionalFormatting>
  <conditionalFormatting sqref="CY27:DH27 CY21:DH21 CZ20:DH20">
    <cfRule type="cellIs" dxfId="1020" priority="941" stopIfTrue="1" operator="equal">
      <formula>"Not Met"</formula>
    </cfRule>
  </conditionalFormatting>
  <conditionalFormatting sqref="CY21:DH21 CY27:DH27 CZ20:DH20">
    <cfRule type="cellIs" dxfId="1019" priority="942" stopIfTrue="1" operator="equal">
      <formula>"N/A"</formula>
    </cfRule>
  </conditionalFormatting>
  <conditionalFormatting sqref="CY21:DH21 CY27:DH27 CZ20:DH20">
    <cfRule type="cellIs" dxfId="1018" priority="940" operator="equal">
      <formula>"No"</formula>
    </cfRule>
  </conditionalFormatting>
  <conditionalFormatting sqref="CY1:DH1 CY7 CY8:DH11 CY40:DH47 CY21:DH21 CY27:DH27 CZ20:DH20 CY5:DH5">
    <cfRule type="cellIs" dxfId="1017" priority="939" operator="equal">
      <formula>"MET"</formula>
    </cfRule>
  </conditionalFormatting>
  <conditionalFormatting sqref="DH20:DH21 DH27">
    <cfRule type="expression" dxfId="1016" priority="938">
      <formula>OR(DH$9="CHILD",DH$9="N/A")</formula>
    </cfRule>
  </conditionalFormatting>
  <conditionalFormatting sqref="CY21:DH21 CY27:DH27 CZ20:DH20">
    <cfRule type="expression" dxfId="1015" priority="937">
      <formula>AND(CY$12&lt;&gt;"",CY20="")</formula>
    </cfRule>
  </conditionalFormatting>
  <conditionalFormatting sqref="DH20">
    <cfRule type="expression" dxfId="1014" priority="936">
      <formula>OR(DH$9="ADULT",DH$9="N/A")</formula>
    </cfRule>
  </conditionalFormatting>
  <conditionalFormatting sqref="DH20">
    <cfRule type="expression" dxfId="1013" priority="935">
      <formula>OR(DH$9="ADULT",DH$9="N/A")</formula>
    </cfRule>
  </conditionalFormatting>
  <conditionalFormatting sqref="DG20">
    <cfRule type="expression" dxfId="1012" priority="934">
      <formula>OR(DG$9="ADULT",DG$9="N/A")</formula>
    </cfRule>
  </conditionalFormatting>
  <conditionalFormatting sqref="DG20">
    <cfRule type="expression" dxfId="1011" priority="933">
      <formula>OR(DG$9="ADULT",DG$9="N/A")</formula>
    </cfRule>
  </conditionalFormatting>
  <conditionalFormatting sqref="DH20">
    <cfRule type="expression" dxfId="1010" priority="932">
      <formula>OR(DH$9="ADULT",DH$9="N/A")</formula>
    </cfRule>
  </conditionalFormatting>
  <conditionalFormatting sqref="CY6">
    <cfRule type="cellIs" dxfId="1009" priority="930" operator="equal">
      <formula>"NO"</formula>
    </cfRule>
    <cfRule type="cellIs" dxfId="1008" priority="931" operator="equal">
      <formula>"MET"</formula>
    </cfRule>
  </conditionalFormatting>
  <conditionalFormatting sqref="CY39:DH39 CZ38:DH38">
    <cfRule type="cellIs" dxfId="1007" priority="928" stopIfTrue="1" operator="equal">
      <formula>"Not Met"</formula>
    </cfRule>
  </conditionalFormatting>
  <conditionalFormatting sqref="CY39:DH39 CZ38:DH38">
    <cfRule type="cellIs" dxfId="1006" priority="929" stopIfTrue="1" operator="equal">
      <formula>"N/A"</formula>
    </cfRule>
  </conditionalFormatting>
  <conditionalFormatting sqref="CY39:DH39 CZ38:DH38">
    <cfRule type="cellIs" dxfId="1005" priority="927" operator="equal">
      <formula>"No"</formula>
    </cfRule>
  </conditionalFormatting>
  <conditionalFormatting sqref="CY39:DH39 CZ38:DH38">
    <cfRule type="cellIs" dxfId="1004" priority="926" operator="equal">
      <formula>"MET"</formula>
    </cfRule>
  </conditionalFormatting>
  <conditionalFormatting sqref="CY39:DH39 CZ38:DH38">
    <cfRule type="expression" dxfId="1003" priority="925">
      <formula>AND(CY$12&lt;&gt;"",CY38="")</formula>
    </cfRule>
  </conditionalFormatting>
  <conditionalFormatting sqref="CY13:CY19">
    <cfRule type="cellIs" dxfId="1002" priority="913" operator="equal">
      <formula>"NO"</formula>
    </cfRule>
    <cfRule type="cellIs" dxfId="1001" priority="914" operator="equal">
      <formula>"MET"</formula>
    </cfRule>
  </conditionalFormatting>
  <conditionalFormatting sqref="CZ14:DH19">
    <cfRule type="cellIs" dxfId="1000" priority="923" stopIfTrue="1" operator="equal">
      <formula>"Not Met"</formula>
    </cfRule>
    <cfRule type="cellIs" dxfId="999" priority="924" stopIfTrue="1" operator="equal">
      <formula>"N/A"</formula>
    </cfRule>
  </conditionalFormatting>
  <conditionalFormatting sqref="CZ13:DH13">
    <cfRule type="cellIs" dxfId="998" priority="921" stopIfTrue="1" operator="equal">
      <formula>"Not Met"</formula>
    </cfRule>
    <cfRule type="cellIs" dxfId="997" priority="922" stopIfTrue="1" operator="equal">
      <formula>"N/A"</formula>
    </cfRule>
  </conditionalFormatting>
  <conditionalFormatting sqref="CZ13:DH19">
    <cfRule type="cellIs" dxfId="996" priority="919" stopIfTrue="1" operator="equal">
      <formula>"Not Met"</formula>
    </cfRule>
    <cfRule type="cellIs" dxfId="995" priority="920" stopIfTrue="1" operator="equal">
      <formula>"N/A"</formula>
    </cfRule>
  </conditionalFormatting>
  <conditionalFormatting sqref="CZ13:DH19">
    <cfRule type="cellIs" dxfId="994" priority="917" operator="equal">
      <formula>"NO"</formula>
    </cfRule>
    <cfRule type="cellIs" dxfId="993" priority="918" operator="equal">
      <formula>"MET"</formula>
    </cfRule>
  </conditionalFormatting>
  <conditionalFormatting sqref="CY13:CY19">
    <cfRule type="cellIs" dxfId="992" priority="915" stopIfTrue="1" operator="equal">
      <formula>"Not Met"</formula>
    </cfRule>
    <cfRule type="cellIs" dxfId="991" priority="916" stopIfTrue="1" operator="equal">
      <formula>"N/A"</formula>
    </cfRule>
  </conditionalFormatting>
  <conditionalFormatting sqref="CY22:CY26">
    <cfRule type="cellIs" dxfId="990" priority="901" operator="equal">
      <formula>"NO"</formula>
    </cfRule>
    <cfRule type="cellIs" dxfId="989" priority="902" operator="equal">
      <formula>"MET"</formula>
    </cfRule>
  </conditionalFormatting>
  <conditionalFormatting sqref="CZ23:DH26">
    <cfRule type="cellIs" dxfId="988" priority="911" stopIfTrue="1" operator="equal">
      <formula>"Not Met"</formula>
    </cfRule>
    <cfRule type="cellIs" dxfId="987" priority="912" stopIfTrue="1" operator="equal">
      <formula>"N/A"</formula>
    </cfRule>
  </conditionalFormatting>
  <conditionalFormatting sqref="CZ22:DH22 CZ23:CZ26">
    <cfRule type="cellIs" dxfId="986" priority="909" stopIfTrue="1" operator="equal">
      <formula>"Not Met"</formula>
    </cfRule>
    <cfRule type="cellIs" dxfId="985" priority="910" stopIfTrue="1" operator="equal">
      <formula>"N/A"</formula>
    </cfRule>
  </conditionalFormatting>
  <conditionalFormatting sqref="CZ22:DH26">
    <cfRule type="cellIs" dxfId="984" priority="907" stopIfTrue="1" operator="equal">
      <formula>"Not Met"</formula>
    </cfRule>
    <cfRule type="cellIs" dxfId="983" priority="908" stopIfTrue="1" operator="equal">
      <formula>"N/A"</formula>
    </cfRule>
  </conditionalFormatting>
  <conditionalFormatting sqref="CZ22:DH26">
    <cfRule type="cellIs" dxfId="982" priority="905" operator="equal">
      <formula>"NO"</formula>
    </cfRule>
    <cfRule type="cellIs" dxfId="981" priority="906" operator="equal">
      <formula>"MET"</formula>
    </cfRule>
  </conditionalFormatting>
  <conditionalFormatting sqref="CY22:CY26">
    <cfRule type="cellIs" dxfId="980" priority="903" stopIfTrue="1" operator="equal">
      <formula>"Not Met"</formula>
    </cfRule>
    <cfRule type="cellIs" dxfId="979" priority="904" stopIfTrue="1" operator="equal">
      <formula>"N/A"</formula>
    </cfRule>
  </conditionalFormatting>
  <conditionalFormatting sqref="CY28:CY33 CY35:CY37">
    <cfRule type="cellIs" dxfId="978" priority="878" operator="equal">
      <formula>"NO"</formula>
    </cfRule>
    <cfRule type="cellIs" dxfId="977" priority="879" operator="equal">
      <formula>"MET"</formula>
    </cfRule>
  </conditionalFormatting>
  <conditionalFormatting sqref="CZ29:DH33 CZ36:DH37">
    <cfRule type="cellIs" dxfId="976" priority="888" stopIfTrue="1" operator="equal">
      <formula>"Not Met"</formula>
    </cfRule>
    <cfRule type="cellIs" dxfId="975" priority="889" stopIfTrue="1" operator="equal">
      <formula>"N/A"</formula>
    </cfRule>
  </conditionalFormatting>
  <conditionalFormatting sqref="CZ28:DH28 CZ35:DH35">
    <cfRule type="cellIs" dxfId="974" priority="886" stopIfTrue="1" operator="equal">
      <formula>"Not Met"</formula>
    </cfRule>
    <cfRule type="cellIs" dxfId="973" priority="887" stopIfTrue="1" operator="equal">
      <formula>"N/A"</formula>
    </cfRule>
  </conditionalFormatting>
  <conditionalFormatting sqref="CZ28:DH33 CZ35:DH37">
    <cfRule type="cellIs" dxfId="972" priority="884" stopIfTrue="1" operator="equal">
      <formula>"Not Met"</formula>
    </cfRule>
    <cfRule type="cellIs" dxfId="971" priority="885" stopIfTrue="1" operator="equal">
      <formula>"N/A"</formula>
    </cfRule>
  </conditionalFormatting>
  <conditionalFormatting sqref="CZ28:DH33 CZ35:DH37">
    <cfRule type="cellIs" dxfId="970" priority="882" operator="equal">
      <formula>"NO"</formula>
    </cfRule>
    <cfRule type="cellIs" dxfId="969" priority="883" operator="equal">
      <formula>"MET"</formula>
    </cfRule>
  </conditionalFormatting>
  <conditionalFormatting sqref="CY28:CY33 CY35:CY37">
    <cfRule type="cellIs" dxfId="968" priority="880" stopIfTrue="1" operator="equal">
      <formula>"Not Met"</formula>
    </cfRule>
    <cfRule type="cellIs" dxfId="967" priority="881" stopIfTrue="1" operator="equal">
      <formula>"N/A"</formula>
    </cfRule>
  </conditionalFormatting>
  <conditionalFormatting sqref="CY38">
    <cfRule type="cellIs" dxfId="966" priority="876" stopIfTrue="1" operator="equal">
      <formula>"Not Met"</formula>
    </cfRule>
  </conditionalFormatting>
  <conditionalFormatting sqref="CY38">
    <cfRule type="cellIs" dxfId="965" priority="877" stopIfTrue="1" operator="equal">
      <formula>"N/A"</formula>
    </cfRule>
  </conditionalFormatting>
  <conditionalFormatting sqref="CY38">
    <cfRule type="cellIs" dxfId="964" priority="875" operator="equal">
      <formula>"No"</formula>
    </cfRule>
  </conditionalFormatting>
  <conditionalFormatting sqref="CY38">
    <cfRule type="cellIs" dxfId="963" priority="874" operator="equal">
      <formula>"MET"</formula>
    </cfRule>
  </conditionalFormatting>
  <conditionalFormatting sqref="CY38">
    <cfRule type="expression" dxfId="962" priority="873">
      <formula>AND(CY$12&lt;&gt;"",CY38="")</formula>
    </cfRule>
  </conditionalFormatting>
  <conditionalFormatting sqref="CY20">
    <cfRule type="cellIs" dxfId="961" priority="871" stopIfTrue="1" operator="equal">
      <formula>"Not Met"</formula>
    </cfRule>
  </conditionalFormatting>
  <conditionalFormatting sqref="CY20">
    <cfRule type="cellIs" dxfId="960" priority="872" stopIfTrue="1" operator="equal">
      <formula>"N/A"</formula>
    </cfRule>
  </conditionalFormatting>
  <conditionalFormatting sqref="CY20">
    <cfRule type="cellIs" dxfId="959" priority="870" operator="equal">
      <formula>"No"</formula>
    </cfRule>
  </conditionalFormatting>
  <conditionalFormatting sqref="CY20">
    <cfRule type="cellIs" dxfId="958" priority="869" operator="equal">
      <formula>"MET"</formula>
    </cfRule>
  </conditionalFormatting>
  <conditionalFormatting sqref="CY20">
    <cfRule type="expression" dxfId="957" priority="868">
      <formula>AND(CY$12&lt;&gt;"",CY20="")</formula>
    </cfRule>
  </conditionalFormatting>
  <conditionalFormatting sqref="CY2:DH2">
    <cfRule type="cellIs" dxfId="956" priority="866" operator="equal">
      <formula>"NO"</formula>
    </cfRule>
    <cfRule type="cellIs" dxfId="955" priority="867" operator="equal">
      <formula>"MET"</formula>
    </cfRule>
  </conditionalFormatting>
  <conditionalFormatting sqref="CY3:DH4">
    <cfRule type="cellIs" dxfId="954" priority="864" operator="equal">
      <formula>"NO"</formula>
    </cfRule>
    <cfRule type="cellIs" dxfId="953" priority="865" operator="equal">
      <formula>"MET"</formula>
    </cfRule>
  </conditionalFormatting>
  <conditionalFormatting sqref="DI27:DR27 DI21:DR21 DJ20:DR20">
    <cfRule type="cellIs" dxfId="952" priority="862" stopIfTrue="1" operator="equal">
      <formula>"Not Met"</formula>
    </cfRule>
  </conditionalFormatting>
  <conditionalFormatting sqref="DI21:DR21 DI27:DR27 DJ20:DR20">
    <cfRule type="cellIs" dxfId="951" priority="863" stopIfTrue="1" operator="equal">
      <formula>"N/A"</formula>
    </cfRule>
  </conditionalFormatting>
  <conditionalFormatting sqref="DI21:DR21 DI27:DR27 DJ20:DR20">
    <cfRule type="cellIs" dxfId="950" priority="861" operator="equal">
      <formula>"No"</formula>
    </cfRule>
  </conditionalFormatting>
  <conditionalFormatting sqref="DI1:DR1 DI7 DI8:DR11 DI40:DR47 DI21:DR21 DI27:DR27 DJ20:DR20 DI5:DR5">
    <cfRule type="cellIs" dxfId="949" priority="860" operator="equal">
      <formula>"MET"</formula>
    </cfRule>
  </conditionalFormatting>
  <conditionalFormatting sqref="DR20:DR21 DR27">
    <cfRule type="expression" dxfId="948" priority="859">
      <formula>OR(DR$9="CHILD",DR$9="N/A")</formula>
    </cfRule>
  </conditionalFormatting>
  <conditionalFormatting sqref="DI21:DR21 DI27:DR27 DJ20:DR20">
    <cfRule type="expression" dxfId="947" priority="858">
      <formula>AND(DI$12&lt;&gt;"",DI20="")</formula>
    </cfRule>
  </conditionalFormatting>
  <conditionalFormatting sqref="DR20">
    <cfRule type="expression" dxfId="946" priority="857">
      <formula>OR(DR$9="ADULT",DR$9="N/A")</formula>
    </cfRule>
  </conditionalFormatting>
  <conditionalFormatting sqref="DR20">
    <cfRule type="expression" dxfId="945" priority="856">
      <formula>OR(DR$9="ADULT",DR$9="N/A")</formula>
    </cfRule>
  </conditionalFormatting>
  <conditionalFormatting sqref="DQ20">
    <cfRule type="expression" dxfId="944" priority="855">
      <formula>OR(DQ$9="ADULT",DQ$9="N/A")</formula>
    </cfRule>
  </conditionalFormatting>
  <conditionalFormatting sqref="DQ20">
    <cfRule type="expression" dxfId="943" priority="854">
      <formula>OR(DQ$9="ADULT",DQ$9="N/A")</formula>
    </cfRule>
  </conditionalFormatting>
  <conditionalFormatting sqref="DR20">
    <cfRule type="expression" dxfId="942" priority="853">
      <formula>OR(DR$9="ADULT",DR$9="N/A")</formula>
    </cfRule>
  </conditionalFormatting>
  <conditionalFormatting sqref="DI6">
    <cfRule type="cellIs" dxfId="941" priority="851" operator="equal">
      <formula>"NO"</formula>
    </cfRule>
    <cfRule type="cellIs" dxfId="940" priority="852" operator="equal">
      <formula>"MET"</formula>
    </cfRule>
  </conditionalFormatting>
  <conditionalFormatting sqref="DI39:DR39 DJ38:DR38">
    <cfRule type="cellIs" dxfId="939" priority="849" stopIfTrue="1" operator="equal">
      <formula>"Not Met"</formula>
    </cfRule>
  </conditionalFormatting>
  <conditionalFormatting sqref="DI39:DR39 DJ38:DR38">
    <cfRule type="cellIs" dxfId="938" priority="850" stopIfTrue="1" operator="equal">
      <formula>"N/A"</formula>
    </cfRule>
  </conditionalFormatting>
  <conditionalFormatting sqref="DI39:DR39 DJ38:DR38">
    <cfRule type="cellIs" dxfId="937" priority="848" operator="equal">
      <formula>"No"</formula>
    </cfRule>
  </conditionalFormatting>
  <conditionalFormatting sqref="DI39:DR39 DJ38:DR38">
    <cfRule type="cellIs" dxfId="936" priority="847" operator="equal">
      <formula>"MET"</formula>
    </cfRule>
  </conditionalFormatting>
  <conditionalFormatting sqref="DI39:DR39 DJ38:DR38">
    <cfRule type="expression" dxfId="935" priority="846">
      <formula>AND(DI$12&lt;&gt;"",DI38="")</formula>
    </cfRule>
  </conditionalFormatting>
  <conditionalFormatting sqref="DI13:DI19">
    <cfRule type="cellIs" dxfId="934" priority="834" operator="equal">
      <formula>"NO"</formula>
    </cfRule>
    <cfRule type="cellIs" dxfId="933" priority="835" operator="equal">
      <formula>"MET"</formula>
    </cfRule>
  </conditionalFormatting>
  <conditionalFormatting sqref="DJ14:DR19">
    <cfRule type="cellIs" dxfId="932" priority="844" stopIfTrue="1" operator="equal">
      <formula>"Not Met"</formula>
    </cfRule>
    <cfRule type="cellIs" dxfId="931" priority="845" stopIfTrue="1" operator="equal">
      <formula>"N/A"</formula>
    </cfRule>
  </conditionalFormatting>
  <conditionalFormatting sqref="DJ13:DR13">
    <cfRule type="cellIs" dxfId="930" priority="842" stopIfTrue="1" operator="equal">
      <formula>"Not Met"</formula>
    </cfRule>
    <cfRule type="cellIs" dxfId="929" priority="843" stopIfTrue="1" operator="equal">
      <formula>"N/A"</formula>
    </cfRule>
  </conditionalFormatting>
  <conditionalFormatting sqref="DJ13:DR19">
    <cfRule type="cellIs" dxfId="928" priority="840" stopIfTrue="1" operator="equal">
      <formula>"Not Met"</formula>
    </cfRule>
    <cfRule type="cellIs" dxfId="927" priority="841" stopIfTrue="1" operator="equal">
      <formula>"N/A"</formula>
    </cfRule>
  </conditionalFormatting>
  <conditionalFormatting sqref="DJ13:DR19">
    <cfRule type="cellIs" dxfId="926" priority="838" operator="equal">
      <formula>"NO"</formula>
    </cfRule>
    <cfRule type="cellIs" dxfId="925" priority="839" operator="equal">
      <formula>"MET"</formula>
    </cfRule>
  </conditionalFormatting>
  <conditionalFormatting sqref="DI13:DI19">
    <cfRule type="cellIs" dxfId="924" priority="836" stopIfTrue="1" operator="equal">
      <formula>"Not Met"</formula>
    </cfRule>
    <cfRule type="cellIs" dxfId="923" priority="837" stopIfTrue="1" operator="equal">
      <formula>"N/A"</formula>
    </cfRule>
  </conditionalFormatting>
  <conditionalFormatting sqref="DI22:DI26">
    <cfRule type="cellIs" dxfId="922" priority="822" operator="equal">
      <formula>"NO"</formula>
    </cfRule>
    <cfRule type="cellIs" dxfId="921" priority="823" operator="equal">
      <formula>"MET"</formula>
    </cfRule>
  </conditionalFormatting>
  <conditionalFormatting sqref="DJ23:DR26">
    <cfRule type="cellIs" dxfId="920" priority="832" stopIfTrue="1" operator="equal">
      <formula>"Not Met"</formula>
    </cfRule>
    <cfRule type="cellIs" dxfId="919" priority="833" stopIfTrue="1" operator="equal">
      <formula>"N/A"</formula>
    </cfRule>
  </conditionalFormatting>
  <conditionalFormatting sqref="DJ22:DR22 DJ23:DJ26">
    <cfRule type="cellIs" dxfId="918" priority="830" stopIfTrue="1" operator="equal">
      <formula>"Not Met"</formula>
    </cfRule>
    <cfRule type="cellIs" dxfId="917" priority="831" stopIfTrue="1" operator="equal">
      <formula>"N/A"</formula>
    </cfRule>
  </conditionalFormatting>
  <conditionalFormatting sqref="DJ22:DR26">
    <cfRule type="cellIs" dxfId="916" priority="828" stopIfTrue="1" operator="equal">
      <formula>"Not Met"</formula>
    </cfRule>
    <cfRule type="cellIs" dxfId="915" priority="829" stopIfTrue="1" operator="equal">
      <formula>"N/A"</formula>
    </cfRule>
  </conditionalFormatting>
  <conditionalFormatting sqref="DJ22:DR26">
    <cfRule type="cellIs" dxfId="914" priority="826" operator="equal">
      <formula>"NO"</formula>
    </cfRule>
    <cfRule type="cellIs" dxfId="913" priority="827" operator="equal">
      <formula>"MET"</formula>
    </cfRule>
  </conditionalFormatting>
  <conditionalFormatting sqref="DI22:DI26">
    <cfRule type="cellIs" dxfId="912" priority="824" stopIfTrue="1" operator="equal">
      <formula>"Not Met"</formula>
    </cfRule>
    <cfRule type="cellIs" dxfId="911" priority="825" stopIfTrue="1" operator="equal">
      <formula>"N/A"</formula>
    </cfRule>
  </conditionalFormatting>
  <conditionalFormatting sqref="DI28:DI33 DI35:DI37">
    <cfRule type="cellIs" dxfId="910" priority="799" operator="equal">
      <formula>"NO"</formula>
    </cfRule>
    <cfRule type="cellIs" dxfId="909" priority="800" operator="equal">
      <formula>"MET"</formula>
    </cfRule>
  </conditionalFormatting>
  <conditionalFormatting sqref="DJ29:DR33 DJ36:DR37">
    <cfRule type="cellIs" dxfId="908" priority="809" stopIfTrue="1" operator="equal">
      <formula>"Not Met"</formula>
    </cfRule>
    <cfRule type="cellIs" dxfId="907" priority="810" stopIfTrue="1" operator="equal">
      <formula>"N/A"</formula>
    </cfRule>
  </conditionalFormatting>
  <conditionalFormatting sqref="DJ28:DR28 DJ35:DR35">
    <cfRule type="cellIs" dxfId="906" priority="807" stopIfTrue="1" operator="equal">
      <formula>"Not Met"</formula>
    </cfRule>
    <cfRule type="cellIs" dxfId="905" priority="808" stopIfTrue="1" operator="equal">
      <formula>"N/A"</formula>
    </cfRule>
  </conditionalFormatting>
  <conditionalFormatting sqref="DJ28:DR33 DJ35:DR37">
    <cfRule type="cellIs" dxfId="904" priority="805" stopIfTrue="1" operator="equal">
      <formula>"Not Met"</formula>
    </cfRule>
    <cfRule type="cellIs" dxfId="903" priority="806" stopIfTrue="1" operator="equal">
      <formula>"N/A"</formula>
    </cfRule>
  </conditionalFormatting>
  <conditionalFormatting sqref="DJ28:DR33 DJ35:DR37">
    <cfRule type="cellIs" dxfId="902" priority="803" operator="equal">
      <formula>"NO"</formula>
    </cfRule>
    <cfRule type="cellIs" dxfId="901" priority="804" operator="equal">
      <formula>"MET"</formula>
    </cfRule>
  </conditionalFormatting>
  <conditionalFormatting sqref="DI28:DI33 DI35:DI37">
    <cfRule type="cellIs" dxfId="900" priority="801" stopIfTrue="1" operator="equal">
      <formula>"Not Met"</formula>
    </cfRule>
    <cfRule type="cellIs" dxfId="899" priority="802" stopIfTrue="1" operator="equal">
      <formula>"N/A"</formula>
    </cfRule>
  </conditionalFormatting>
  <conditionalFormatting sqref="DI38">
    <cfRule type="cellIs" dxfId="898" priority="797" stopIfTrue="1" operator="equal">
      <formula>"Not Met"</formula>
    </cfRule>
  </conditionalFormatting>
  <conditionalFormatting sqref="DI38">
    <cfRule type="cellIs" dxfId="897" priority="798" stopIfTrue="1" operator="equal">
      <formula>"N/A"</formula>
    </cfRule>
  </conditionalFormatting>
  <conditionalFormatting sqref="DI38">
    <cfRule type="cellIs" dxfId="896" priority="796" operator="equal">
      <formula>"No"</formula>
    </cfRule>
  </conditionalFormatting>
  <conditionalFormatting sqref="DI38">
    <cfRule type="cellIs" dxfId="895" priority="795" operator="equal">
      <formula>"MET"</formula>
    </cfRule>
  </conditionalFormatting>
  <conditionalFormatting sqref="DI38">
    <cfRule type="expression" dxfId="894" priority="794">
      <formula>AND(DI$12&lt;&gt;"",DI38="")</formula>
    </cfRule>
  </conditionalFormatting>
  <conditionalFormatting sqref="DI20">
    <cfRule type="cellIs" dxfId="893" priority="792" stopIfTrue="1" operator="equal">
      <formula>"Not Met"</formula>
    </cfRule>
  </conditionalFormatting>
  <conditionalFormatting sqref="DI20">
    <cfRule type="cellIs" dxfId="892" priority="793" stopIfTrue="1" operator="equal">
      <formula>"N/A"</formula>
    </cfRule>
  </conditionalFormatting>
  <conditionalFormatting sqref="DI20">
    <cfRule type="cellIs" dxfId="891" priority="791" operator="equal">
      <formula>"No"</formula>
    </cfRule>
  </conditionalFormatting>
  <conditionalFormatting sqref="DI20">
    <cfRule type="cellIs" dxfId="890" priority="790" operator="equal">
      <formula>"MET"</formula>
    </cfRule>
  </conditionalFormatting>
  <conditionalFormatting sqref="DI20">
    <cfRule type="expression" dxfId="889" priority="789">
      <formula>AND(DI$12&lt;&gt;"",DI20="")</formula>
    </cfRule>
  </conditionalFormatting>
  <conditionalFormatting sqref="DI2:DR2">
    <cfRule type="cellIs" dxfId="888" priority="787" operator="equal">
      <formula>"NO"</formula>
    </cfRule>
    <cfRule type="cellIs" dxfId="887" priority="788" operator="equal">
      <formula>"MET"</formula>
    </cfRule>
  </conditionalFormatting>
  <conditionalFormatting sqref="DI3:DR4">
    <cfRule type="cellIs" dxfId="886" priority="785" operator="equal">
      <formula>"NO"</formula>
    </cfRule>
    <cfRule type="cellIs" dxfId="885" priority="786" operator="equal">
      <formula>"MET"</formula>
    </cfRule>
  </conditionalFormatting>
  <conditionalFormatting sqref="CE27:CN27 CE21:CN21 CF20:CN20">
    <cfRule type="cellIs" dxfId="884" priority="783" stopIfTrue="1" operator="equal">
      <formula>"Not Met"</formula>
    </cfRule>
  </conditionalFormatting>
  <conditionalFormatting sqref="CE21:CN21 CE27:CN27 CF20:CN20">
    <cfRule type="cellIs" dxfId="883" priority="784" stopIfTrue="1" operator="equal">
      <formula>"N/A"</formula>
    </cfRule>
  </conditionalFormatting>
  <conditionalFormatting sqref="CE21:CN21 CE27:CN27 CF20:CN20">
    <cfRule type="cellIs" dxfId="882" priority="782" operator="equal">
      <formula>"No"</formula>
    </cfRule>
  </conditionalFormatting>
  <conditionalFormatting sqref="CE1:CN1 CE7 CE8:CN11 CE40:CN47 CE21:CN21 CE27:CN27 CF20:CN20 CE5:CN5">
    <cfRule type="cellIs" dxfId="881" priority="781" operator="equal">
      <formula>"MET"</formula>
    </cfRule>
  </conditionalFormatting>
  <conditionalFormatting sqref="CN20:CN21 CN27">
    <cfRule type="expression" dxfId="880" priority="780">
      <formula>OR(CN$9="CHILD",CN$9="N/A")</formula>
    </cfRule>
  </conditionalFormatting>
  <conditionalFormatting sqref="CE21:CN21 CE27:CN27 CF20:CN20">
    <cfRule type="expression" dxfId="879" priority="779">
      <formula>AND(CE$12&lt;&gt;"",CE20="")</formula>
    </cfRule>
  </conditionalFormatting>
  <conditionalFormatting sqref="CN20">
    <cfRule type="expression" dxfId="878" priority="778">
      <formula>OR(CN$9="ADULT",CN$9="N/A")</formula>
    </cfRule>
  </conditionalFormatting>
  <conditionalFormatting sqref="CN20">
    <cfRule type="expression" dxfId="877" priority="777">
      <formula>OR(CN$9="ADULT",CN$9="N/A")</formula>
    </cfRule>
  </conditionalFormatting>
  <conditionalFormatting sqref="CM20">
    <cfRule type="expression" dxfId="876" priority="776">
      <formula>OR(CM$9="ADULT",CM$9="N/A")</formula>
    </cfRule>
  </conditionalFormatting>
  <conditionalFormatting sqref="CM20">
    <cfRule type="expression" dxfId="875" priority="775">
      <formula>OR(CM$9="ADULT",CM$9="N/A")</formula>
    </cfRule>
  </conditionalFormatting>
  <conditionalFormatting sqref="CN20">
    <cfRule type="expression" dxfId="874" priority="774">
      <formula>OR(CN$9="ADULT",CN$9="N/A")</formula>
    </cfRule>
  </conditionalFormatting>
  <conditionalFormatting sqref="CE6">
    <cfRule type="cellIs" dxfId="873" priority="772" operator="equal">
      <formula>"NO"</formula>
    </cfRule>
    <cfRule type="cellIs" dxfId="872" priority="773" operator="equal">
      <formula>"MET"</formula>
    </cfRule>
  </conditionalFormatting>
  <conditionalFormatting sqref="CE39:CN39 CF38:CN38">
    <cfRule type="cellIs" dxfId="871" priority="770" stopIfTrue="1" operator="equal">
      <formula>"Not Met"</formula>
    </cfRule>
  </conditionalFormatting>
  <conditionalFormatting sqref="CE39:CN39 CF38:CN38">
    <cfRule type="cellIs" dxfId="870" priority="771" stopIfTrue="1" operator="equal">
      <formula>"N/A"</formula>
    </cfRule>
  </conditionalFormatting>
  <conditionalFormatting sqref="CE39:CN39 CF38:CN38">
    <cfRule type="cellIs" dxfId="869" priority="769" operator="equal">
      <formula>"No"</formula>
    </cfRule>
  </conditionalFormatting>
  <conditionalFormatting sqref="CE39:CN39 CF38:CN38">
    <cfRule type="cellIs" dxfId="868" priority="768" operator="equal">
      <formula>"MET"</formula>
    </cfRule>
  </conditionalFormatting>
  <conditionalFormatting sqref="CE39:CN39 CF38:CN38">
    <cfRule type="expression" dxfId="867" priority="767">
      <formula>AND(CE$12&lt;&gt;"",CE38="")</formula>
    </cfRule>
  </conditionalFormatting>
  <conditionalFormatting sqref="CE13:CE19">
    <cfRule type="cellIs" dxfId="866" priority="755" operator="equal">
      <formula>"NO"</formula>
    </cfRule>
    <cfRule type="cellIs" dxfId="865" priority="756" operator="equal">
      <formula>"MET"</formula>
    </cfRule>
  </conditionalFormatting>
  <conditionalFormatting sqref="CF14:CN19">
    <cfRule type="cellIs" dxfId="864" priority="765" stopIfTrue="1" operator="equal">
      <formula>"Not Met"</formula>
    </cfRule>
    <cfRule type="cellIs" dxfId="863" priority="766" stopIfTrue="1" operator="equal">
      <formula>"N/A"</formula>
    </cfRule>
  </conditionalFormatting>
  <conditionalFormatting sqref="CF13:CN13">
    <cfRule type="cellIs" dxfId="862" priority="763" stopIfTrue="1" operator="equal">
      <formula>"Not Met"</formula>
    </cfRule>
    <cfRule type="cellIs" dxfId="861" priority="764" stopIfTrue="1" operator="equal">
      <formula>"N/A"</formula>
    </cfRule>
  </conditionalFormatting>
  <conditionalFormatting sqref="CF13:CN19">
    <cfRule type="cellIs" dxfId="860" priority="761" stopIfTrue="1" operator="equal">
      <formula>"Not Met"</formula>
    </cfRule>
    <cfRule type="cellIs" dxfId="859" priority="762" stopIfTrue="1" operator="equal">
      <formula>"N/A"</formula>
    </cfRule>
  </conditionalFormatting>
  <conditionalFormatting sqref="CF13:CN19">
    <cfRule type="cellIs" dxfId="858" priority="759" operator="equal">
      <formula>"NO"</formula>
    </cfRule>
    <cfRule type="cellIs" dxfId="857" priority="760" operator="equal">
      <formula>"MET"</formula>
    </cfRule>
  </conditionalFormatting>
  <conditionalFormatting sqref="CE13:CE19">
    <cfRule type="cellIs" dxfId="856" priority="757" stopIfTrue="1" operator="equal">
      <formula>"Not Met"</formula>
    </cfRule>
    <cfRule type="cellIs" dxfId="855" priority="758" stopIfTrue="1" operator="equal">
      <formula>"N/A"</formula>
    </cfRule>
  </conditionalFormatting>
  <conditionalFormatting sqref="CE22:CE26">
    <cfRule type="cellIs" dxfId="854" priority="743" operator="equal">
      <formula>"NO"</formula>
    </cfRule>
    <cfRule type="cellIs" dxfId="853" priority="744" operator="equal">
      <formula>"MET"</formula>
    </cfRule>
  </conditionalFormatting>
  <conditionalFormatting sqref="CF23:CN26">
    <cfRule type="cellIs" dxfId="852" priority="753" stopIfTrue="1" operator="equal">
      <formula>"Not Met"</formula>
    </cfRule>
    <cfRule type="cellIs" dxfId="851" priority="754" stopIfTrue="1" operator="equal">
      <formula>"N/A"</formula>
    </cfRule>
  </conditionalFormatting>
  <conditionalFormatting sqref="CF22:CN22 CF23:CF26">
    <cfRule type="cellIs" dxfId="850" priority="751" stopIfTrue="1" operator="equal">
      <formula>"Not Met"</formula>
    </cfRule>
    <cfRule type="cellIs" dxfId="849" priority="752" stopIfTrue="1" operator="equal">
      <formula>"N/A"</formula>
    </cfRule>
  </conditionalFormatting>
  <conditionalFormatting sqref="CF22:CN26">
    <cfRule type="cellIs" dxfId="848" priority="749" stopIfTrue="1" operator="equal">
      <formula>"Not Met"</formula>
    </cfRule>
    <cfRule type="cellIs" dxfId="847" priority="750" stopIfTrue="1" operator="equal">
      <formula>"N/A"</formula>
    </cfRule>
  </conditionalFormatting>
  <conditionalFormatting sqref="CF22:CN26">
    <cfRule type="cellIs" dxfId="846" priority="747" operator="equal">
      <formula>"NO"</formula>
    </cfRule>
    <cfRule type="cellIs" dxfId="845" priority="748" operator="equal">
      <formula>"MET"</formula>
    </cfRule>
  </conditionalFormatting>
  <conditionalFormatting sqref="CE22:CE26">
    <cfRule type="cellIs" dxfId="844" priority="745" stopIfTrue="1" operator="equal">
      <formula>"Not Met"</formula>
    </cfRule>
    <cfRule type="cellIs" dxfId="843" priority="746" stopIfTrue="1" operator="equal">
      <formula>"N/A"</formula>
    </cfRule>
  </conditionalFormatting>
  <conditionalFormatting sqref="CE28:CE33 CE35:CE37">
    <cfRule type="cellIs" dxfId="842" priority="720" operator="equal">
      <formula>"NO"</formula>
    </cfRule>
    <cfRule type="cellIs" dxfId="841" priority="721" operator="equal">
      <formula>"MET"</formula>
    </cfRule>
  </conditionalFormatting>
  <conditionalFormatting sqref="CF29:CN33 CF36:CN37">
    <cfRule type="cellIs" dxfId="840" priority="730" stopIfTrue="1" operator="equal">
      <formula>"Not Met"</formula>
    </cfRule>
    <cfRule type="cellIs" dxfId="839" priority="731" stopIfTrue="1" operator="equal">
      <formula>"N/A"</formula>
    </cfRule>
  </conditionalFormatting>
  <conditionalFormatting sqref="CF28:CN28 CF35:CN35">
    <cfRule type="cellIs" dxfId="838" priority="728" stopIfTrue="1" operator="equal">
      <formula>"Not Met"</formula>
    </cfRule>
    <cfRule type="cellIs" dxfId="837" priority="729" stopIfTrue="1" operator="equal">
      <formula>"N/A"</formula>
    </cfRule>
  </conditionalFormatting>
  <conditionalFormatting sqref="CF28:CN33 CF35:CN37">
    <cfRule type="cellIs" dxfId="836" priority="726" stopIfTrue="1" operator="equal">
      <formula>"Not Met"</formula>
    </cfRule>
    <cfRule type="cellIs" dxfId="835" priority="727" stopIfTrue="1" operator="equal">
      <formula>"N/A"</formula>
    </cfRule>
  </conditionalFormatting>
  <conditionalFormatting sqref="CF28:CN33 CF35:CN37">
    <cfRule type="cellIs" dxfId="834" priority="724" operator="equal">
      <formula>"NO"</formula>
    </cfRule>
    <cfRule type="cellIs" dxfId="833" priority="725" operator="equal">
      <formula>"MET"</formula>
    </cfRule>
  </conditionalFormatting>
  <conditionalFormatting sqref="CE28:CE33 CE35:CE37">
    <cfRule type="cellIs" dxfId="832" priority="722" stopIfTrue="1" operator="equal">
      <formula>"Not Met"</formula>
    </cfRule>
    <cfRule type="cellIs" dxfId="831" priority="723" stopIfTrue="1" operator="equal">
      <formula>"N/A"</formula>
    </cfRule>
  </conditionalFormatting>
  <conditionalFormatting sqref="CE38">
    <cfRule type="cellIs" dxfId="830" priority="718" stopIfTrue="1" operator="equal">
      <formula>"Not Met"</formula>
    </cfRule>
  </conditionalFormatting>
  <conditionalFormatting sqref="CE38">
    <cfRule type="cellIs" dxfId="829" priority="719" stopIfTrue="1" operator="equal">
      <formula>"N/A"</formula>
    </cfRule>
  </conditionalFormatting>
  <conditionalFormatting sqref="CE38">
    <cfRule type="cellIs" dxfId="828" priority="717" operator="equal">
      <formula>"No"</formula>
    </cfRule>
  </conditionalFormatting>
  <conditionalFormatting sqref="CE38">
    <cfRule type="cellIs" dxfId="827" priority="716" operator="equal">
      <formula>"MET"</formula>
    </cfRule>
  </conditionalFormatting>
  <conditionalFormatting sqref="CE38">
    <cfRule type="expression" dxfId="826" priority="715">
      <formula>AND(CE$12&lt;&gt;"",CE38="")</formula>
    </cfRule>
  </conditionalFormatting>
  <conditionalFormatting sqref="CE20">
    <cfRule type="cellIs" dxfId="825" priority="713" stopIfTrue="1" operator="equal">
      <formula>"Not Met"</formula>
    </cfRule>
  </conditionalFormatting>
  <conditionalFormatting sqref="CE20">
    <cfRule type="cellIs" dxfId="824" priority="714" stopIfTrue="1" operator="equal">
      <formula>"N/A"</formula>
    </cfRule>
  </conditionalFormatting>
  <conditionalFormatting sqref="CE20">
    <cfRule type="cellIs" dxfId="823" priority="712" operator="equal">
      <formula>"No"</formula>
    </cfRule>
  </conditionalFormatting>
  <conditionalFormatting sqref="CE20">
    <cfRule type="cellIs" dxfId="822" priority="711" operator="equal">
      <formula>"MET"</formula>
    </cfRule>
  </conditionalFormatting>
  <conditionalFormatting sqref="CE20">
    <cfRule type="expression" dxfId="821" priority="710">
      <formula>AND(CE$12&lt;&gt;"",CE20="")</formula>
    </cfRule>
  </conditionalFormatting>
  <conditionalFormatting sqref="CE2:CN2">
    <cfRule type="cellIs" dxfId="820" priority="708" operator="equal">
      <formula>"NO"</formula>
    </cfRule>
    <cfRule type="cellIs" dxfId="819" priority="709" operator="equal">
      <formula>"MET"</formula>
    </cfRule>
  </conditionalFormatting>
  <conditionalFormatting sqref="CE3:CN4">
    <cfRule type="cellIs" dxfId="818" priority="706" operator="equal">
      <formula>"NO"</formula>
    </cfRule>
    <cfRule type="cellIs" dxfId="817" priority="707" operator="equal">
      <formula>"MET"</formula>
    </cfRule>
  </conditionalFormatting>
  <conditionalFormatting sqref="CO27:CX27 CO21:CX21 CP20:CX20">
    <cfRule type="cellIs" dxfId="816" priority="704" stopIfTrue="1" operator="equal">
      <formula>"Not Met"</formula>
    </cfRule>
  </conditionalFormatting>
  <conditionalFormatting sqref="CO21:CX21 CO27:CX27 CP20:CX20">
    <cfRule type="cellIs" dxfId="815" priority="705" stopIfTrue="1" operator="equal">
      <formula>"N/A"</formula>
    </cfRule>
  </conditionalFormatting>
  <conditionalFormatting sqref="CO21:CX21 CO27:CX27 CP20:CX20">
    <cfRule type="cellIs" dxfId="814" priority="703" operator="equal">
      <formula>"No"</formula>
    </cfRule>
  </conditionalFormatting>
  <conditionalFormatting sqref="CO1:CX1 CO7 CO8:CX11 CO40:CX47 CO21:CX21 CO27:CX27 CP20:CX20 CO5:CX5">
    <cfRule type="cellIs" dxfId="813" priority="702" operator="equal">
      <formula>"MET"</formula>
    </cfRule>
  </conditionalFormatting>
  <conditionalFormatting sqref="CX20:CX21 CX27">
    <cfRule type="expression" dxfId="812" priority="701">
      <formula>OR(CX$9="CHILD",CX$9="N/A")</formula>
    </cfRule>
  </conditionalFormatting>
  <conditionalFormatting sqref="CO21:CX21 CO27:CX27 CP20:CX20">
    <cfRule type="expression" dxfId="811" priority="700">
      <formula>AND(CO$12&lt;&gt;"",CO20="")</formula>
    </cfRule>
  </conditionalFormatting>
  <conditionalFormatting sqref="CX20">
    <cfRule type="expression" dxfId="810" priority="699">
      <formula>OR(CX$9="ADULT",CX$9="N/A")</formula>
    </cfRule>
  </conditionalFormatting>
  <conditionalFormatting sqref="CX20">
    <cfRule type="expression" dxfId="809" priority="698">
      <formula>OR(CX$9="ADULT",CX$9="N/A")</formula>
    </cfRule>
  </conditionalFormatting>
  <conditionalFormatting sqref="CW20">
    <cfRule type="expression" dxfId="808" priority="697">
      <formula>OR(CW$9="ADULT",CW$9="N/A")</formula>
    </cfRule>
  </conditionalFormatting>
  <conditionalFormatting sqref="CW20">
    <cfRule type="expression" dxfId="807" priority="696">
      <formula>OR(CW$9="ADULT",CW$9="N/A")</formula>
    </cfRule>
  </conditionalFormatting>
  <conditionalFormatting sqref="CX20">
    <cfRule type="expression" dxfId="806" priority="695">
      <formula>OR(CX$9="ADULT",CX$9="N/A")</formula>
    </cfRule>
  </conditionalFormatting>
  <conditionalFormatting sqref="CO6">
    <cfRule type="cellIs" dxfId="805" priority="693" operator="equal">
      <formula>"NO"</formula>
    </cfRule>
    <cfRule type="cellIs" dxfId="804" priority="694" operator="equal">
      <formula>"MET"</formula>
    </cfRule>
  </conditionalFormatting>
  <conditionalFormatting sqref="CO39:CX39 CP38:CX38">
    <cfRule type="cellIs" dxfId="803" priority="691" stopIfTrue="1" operator="equal">
      <formula>"Not Met"</formula>
    </cfRule>
  </conditionalFormatting>
  <conditionalFormatting sqref="CO39:CX39 CP38:CX38">
    <cfRule type="cellIs" dxfId="802" priority="692" stopIfTrue="1" operator="equal">
      <formula>"N/A"</formula>
    </cfRule>
  </conditionalFormatting>
  <conditionalFormatting sqref="CO39:CX39 CP38:CX38">
    <cfRule type="cellIs" dxfId="801" priority="690" operator="equal">
      <formula>"No"</formula>
    </cfRule>
  </conditionalFormatting>
  <conditionalFormatting sqref="CO39:CX39 CP38:CX38">
    <cfRule type="cellIs" dxfId="800" priority="689" operator="equal">
      <formula>"MET"</formula>
    </cfRule>
  </conditionalFormatting>
  <conditionalFormatting sqref="CO39:CX39 CP38:CX38">
    <cfRule type="expression" dxfId="799" priority="688">
      <formula>AND(CO$12&lt;&gt;"",CO38="")</formula>
    </cfRule>
  </conditionalFormatting>
  <conditionalFormatting sqref="CO13:CO19">
    <cfRule type="cellIs" dxfId="798" priority="676" operator="equal">
      <formula>"NO"</formula>
    </cfRule>
    <cfRule type="cellIs" dxfId="797" priority="677" operator="equal">
      <formula>"MET"</formula>
    </cfRule>
  </conditionalFormatting>
  <conditionalFormatting sqref="CP14:CX19">
    <cfRule type="cellIs" dxfId="796" priority="686" stopIfTrue="1" operator="equal">
      <formula>"Not Met"</formula>
    </cfRule>
    <cfRule type="cellIs" dxfId="795" priority="687" stopIfTrue="1" operator="equal">
      <formula>"N/A"</formula>
    </cfRule>
  </conditionalFormatting>
  <conditionalFormatting sqref="CP13:CX13">
    <cfRule type="cellIs" dxfId="794" priority="684" stopIfTrue="1" operator="equal">
      <formula>"Not Met"</formula>
    </cfRule>
    <cfRule type="cellIs" dxfId="793" priority="685" stopIfTrue="1" operator="equal">
      <formula>"N/A"</formula>
    </cfRule>
  </conditionalFormatting>
  <conditionalFormatting sqref="CP13:CX19">
    <cfRule type="cellIs" dxfId="792" priority="682" stopIfTrue="1" operator="equal">
      <formula>"Not Met"</formula>
    </cfRule>
    <cfRule type="cellIs" dxfId="791" priority="683" stopIfTrue="1" operator="equal">
      <formula>"N/A"</formula>
    </cfRule>
  </conditionalFormatting>
  <conditionalFormatting sqref="CP13:CX19">
    <cfRule type="cellIs" dxfId="790" priority="680" operator="equal">
      <formula>"NO"</formula>
    </cfRule>
    <cfRule type="cellIs" dxfId="789" priority="681" operator="equal">
      <formula>"MET"</formula>
    </cfRule>
  </conditionalFormatting>
  <conditionalFormatting sqref="CO13:CO19">
    <cfRule type="cellIs" dxfId="788" priority="678" stopIfTrue="1" operator="equal">
      <formula>"Not Met"</formula>
    </cfRule>
    <cfRule type="cellIs" dxfId="787" priority="679" stopIfTrue="1" operator="equal">
      <formula>"N/A"</formula>
    </cfRule>
  </conditionalFormatting>
  <conditionalFormatting sqref="CO22:CO26">
    <cfRule type="cellIs" dxfId="786" priority="664" operator="equal">
      <formula>"NO"</formula>
    </cfRule>
    <cfRule type="cellIs" dxfId="785" priority="665" operator="equal">
      <formula>"MET"</formula>
    </cfRule>
  </conditionalFormatting>
  <conditionalFormatting sqref="CP23:CX26">
    <cfRule type="cellIs" dxfId="784" priority="674" stopIfTrue="1" operator="equal">
      <formula>"Not Met"</formula>
    </cfRule>
    <cfRule type="cellIs" dxfId="783" priority="675" stopIfTrue="1" operator="equal">
      <formula>"N/A"</formula>
    </cfRule>
  </conditionalFormatting>
  <conditionalFormatting sqref="CP22:CX22 CP23:CP26">
    <cfRule type="cellIs" dxfId="782" priority="672" stopIfTrue="1" operator="equal">
      <formula>"Not Met"</formula>
    </cfRule>
    <cfRule type="cellIs" dxfId="781" priority="673" stopIfTrue="1" operator="equal">
      <formula>"N/A"</formula>
    </cfRule>
  </conditionalFormatting>
  <conditionalFormatting sqref="CP22:CX26">
    <cfRule type="cellIs" dxfId="780" priority="670" stopIfTrue="1" operator="equal">
      <formula>"Not Met"</formula>
    </cfRule>
    <cfRule type="cellIs" dxfId="779" priority="671" stopIfTrue="1" operator="equal">
      <formula>"N/A"</formula>
    </cfRule>
  </conditionalFormatting>
  <conditionalFormatting sqref="CP22:CX26">
    <cfRule type="cellIs" dxfId="778" priority="668" operator="equal">
      <formula>"NO"</formula>
    </cfRule>
    <cfRule type="cellIs" dxfId="777" priority="669" operator="equal">
      <formula>"MET"</formula>
    </cfRule>
  </conditionalFormatting>
  <conditionalFormatting sqref="CO22:CO26">
    <cfRule type="cellIs" dxfId="776" priority="666" stopIfTrue="1" operator="equal">
      <formula>"Not Met"</formula>
    </cfRule>
    <cfRule type="cellIs" dxfId="775" priority="667" stopIfTrue="1" operator="equal">
      <formula>"N/A"</formula>
    </cfRule>
  </conditionalFormatting>
  <conditionalFormatting sqref="CO28:CO33 CO35:CO37">
    <cfRule type="cellIs" dxfId="774" priority="641" operator="equal">
      <formula>"NO"</formula>
    </cfRule>
    <cfRule type="cellIs" dxfId="773" priority="642" operator="equal">
      <formula>"MET"</formula>
    </cfRule>
  </conditionalFormatting>
  <conditionalFormatting sqref="CP29:CX33 CP36:CX37">
    <cfRule type="cellIs" dxfId="772" priority="651" stopIfTrue="1" operator="equal">
      <formula>"Not Met"</formula>
    </cfRule>
    <cfRule type="cellIs" dxfId="771" priority="652" stopIfTrue="1" operator="equal">
      <formula>"N/A"</formula>
    </cfRule>
  </conditionalFormatting>
  <conditionalFormatting sqref="CP28:CX28 CP35:CX35">
    <cfRule type="cellIs" dxfId="770" priority="649" stopIfTrue="1" operator="equal">
      <formula>"Not Met"</formula>
    </cfRule>
    <cfRule type="cellIs" dxfId="769" priority="650" stopIfTrue="1" operator="equal">
      <formula>"N/A"</formula>
    </cfRule>
  </conditionalFormatting>
  <conditionalFormatting sqref="CP28:CX33 CP35:CX37">
    <cfRule type="cellIs" dxfId="768" priority="647" stopIfTrue="1" operator="equal">
      <formula>"Not Met"</formula>
    </cfRule>
    <cfRule type="cellIs" dxfId="767" priority="648" stopIfTrue="1" operator="equal">
      <formula>"N/A"</formula>
    </cfRule>
  </conditionalFormatting>
  <conditionalFormatting sqref="CP28:CX33 CP35:CX37">
    <cfRule type="cellIs" dxfId="766" priority="645" operator="equal">
      <formula>"NO"</formula>
    </cfRule>
    <cfRule type="cellIs" dxfId="765" priority="646" operator="equal">
      <formula>"MET"</formula>
    </cfRule>
  </conditionalFormatting>
  <conditionalFormatting sqref="CO28:CO33 CO35:CO37">
    <cfRule type="cellIs" dxfId="764" priority="643" stopIfTrue="1" operator="equal">
      <formula>"Not Met"</formula>
    </cfRule>
    <cfRule type="cellIs" dxfId="763" priority="644" stopIfTrue="1" operator="equal">
      <formula>"N/A"</formula>
    </cfRule>
  </conditionalFormatting>
  <conditionalFormatting sqref="CO38">
    <cfRule type="cellIs" dxfId="762" priority="639" stopIfTrue="1" operator="equal">
      <formula>"Not Met"</formula>
    </cfRule>
  </conditionalFormatting>
  <conditionalFormatting sqref="CO38">
    <cfRule type="cellIs" dxfId="761" priority="640" stopIfTrue="1" operator="equal">
      <formula>"N/A"</formula>
    </cfRule>
  </conditionalFormatting>
  <conditionalFormatting sqref="CO38">
    <cfRule type="cellIs" dxfId="760" priority="638" operator="equal">
      <formula>"No"</formula>
    </cfRule>
  </conditionalFormatting>
  <conditionalFormatting sqref="CO38">
    <cfRule type="cellIs" dxfId="759" priority="637" operator="equal">
      <formula>"MET"</formula>
    </cfRule>
  </conditionalFormatting>
  <conditionalFormatting sqref="CO38">
    <cfRule type="expression" dxfId="758" priority="636">
      <formula>AND(CO$12&lt;&gt;"",CO38="")</formula>
    </cfRule>
  </conditionalFormatting>
  <conditionalFormatting sqref="CO20">
    <cfRule type="cellIs" dxfId="757" priority="634" stopIfTrue="1" operator="equal">
      <formula>"Not Met"</formula>
    </cfRule>
  </conditionalFormatting>
  <conditionalFormatting sqref="CO20">
    <cfRule type="cellIs" dxfId="756" priority="635" stopIfTrue="1" operator="equal">
      <formula>"N/A"</formula>
    </cfRule>
  </conditionalFormatting>
  <conditionalFormatting sqref="CO20">
    <cfRule type="cellIs" dxfId="755" priority="633" operator="equal">
      <formula>"No"</formula>
    </cfRule>
  </conditionalFormatting>
  <conditionalFormatting sqref="CO20">
    <cfRule type="cellIs" dxfId="754" priority="632" operator="equal">
      <formula>"MET"</formula>
    </cfRule>
  </conditionalFormatting>
  <conditionalFormatting sqref="CO20">
    <cfRule type="expression" dxfId="753" priority="631">
      <formula>AND(CO$12&lt;&gt;"",CO20="")</formula>
    </cfRule>
  </conditionalFormatting>
  <conditionalFormatting sqref="CO2:CX2">
    <cfRule type="cellIs" dxfId="752" priority="629" operator="equal">
      <formula>"NO"</formula>
    </cfRule>
    <cfRule type="cellIs" dxfId="751" priority="630" operator="equal">
      <formula>"MET"</formula>
    </cfRule>
  </conditionalFormatting>
  <conditionalFormatting sqref="CO3:CX4">
    <cfRule type="cellIs" dxfId="750" priority="627" operator="equal">
      <formula>"NO"</formula>
    </cfRule>
    <cfRule type="cellIs" dxfId="749" priority="628" operator="equal">
      <formula>"MET"</formula>
    </cfRule>
  </conditionalFormatting>
  <conditionalFormatting sqref="BK27:BT27 BK21:BT21 BL20:BT20">
    <cfRule type="cellIs" dxfId="748" priority="625" stopIfTrue="1" operator="equal">
      <formula>"Not Met"</formula>
    </cfRule>
  </conditionalFormatting>
  <conditionalFormatting sqref="BK21:BT21 BK27:BT27 BL20:BT20">
    <cfRule type="cellIs" dxfId="747" priority="626" stopIfTrue="1" operator="equal">
      <formula>"N/A"</formula>
    </cfRule>
  </conditionalFormatting>
  <conditionalFormatting sqref="BK21:BT21 BK27:BT27 BL20:BT20">
    <cfRule type="cellIs" dxfId="746" priority="624" operator="equal">
      <formula>"No"</formula>
    </cfRule>
  </conditionalFormatting>
  <conditionalFormatting sqref="BK1:BT1 BK7 BK8:BT11 BK40:BT47 BK21:BT21 BK27:BT27 BL20:BT20 BK5:BT5">
    <cfRule type="cellIs" dxfId="745" priority="623" operator="equal">
      <formula>"MET"</formula>
    </cfRule>
  </conditionalFormatting>
  <conditionalFormatting sqref="BT20:BT21 BT27">
    <cfRule type="expression" dxfId="744" priority="622">
      <formula>OR(BT$9="CHILD",BT$9="N/A")</formula>
    </cfRule>
  </conditionalFormatting>
  <conditionalFormatting sqref="BK21:BT21 BK27:BT27 BL20:BT20">
    <cfRule type="expression" dxfId="743" priority="621">
      <formula>AND(BK$12&lt;&gt;"",BK20="")</formula>
    </cfRule>
  </conditionalFormatting>
  <conditionalFormatting sqref="BT20">
    <cfRule type="expression" dxfId="742" priority="620">
      <formula>OR(BT$9="ADULT",BT$9="N/A")</formula>
    </cfRule>
  </conditionalFormatting>
  <conditionalFormatting sqref="BT20">
    <cfRule type="expression" dxfId="741" priority="619">
      <formula>OR(BT$9="ADULT",BT$9="N/A")</formula>
    </cfRule>
  </conditionalFormatting>
  <conditionalFormatting sqref="BS20">
    <cfRule type="expression" dxfId="740" priority="618">
      <formula>OR(BS$9="ADULT",BS$9="N/A")</formula>
    </cfRule>
  </conditionalFormatting>
  <conditionalFormatting sqref="BS20">
    <cfRule type="expression" dxfId="739" priority="617">
      <formula>OR(BS$9="ADULT",BS$9="N/A")</formula>
    </cfRule>
  </conditionalFormatting>
  <conditionalFormatting sqref="BT20">
    <cfRule type="expression" dxfId="738" priority="616">
      <formula>OR(BT$9="ADULT",BT$9="N/A")</formula>
    </cfRule>
  </conditionalFormatting>
  <conditionalFormatting sqref="BK6">
    <cfRule type="cellIs" dxfId="737" priority="614" operator="equal">
      <formula>"NO"</formula>
    </cfRule>
    <cfRule type="cellIs" dxfId="736" priority="615" operator="equal">
      <formula>"MET"</formula>
    </cfRule>
  </conditionalFormatting>
  <conditionalFormatting sqref="BK39:BT39 BL38:BT38">
    <cfRule type="cellIs" dxfId="735" priority="612" stopIfTrue="1" operator="equal">
      <formula>"Not Met"</formula>
    </cfRule>
  </conditionalFormatting>
  <conditionalFormatting sqref="BK39:BT39 BL38:BT38">
    <cfRule type="cellIs" dxfId="734" priority="613" stopIfTrue="1" operator="equal">
      <formula>"N/A"</formula>
    </cfRule>
  </conditionalFormatting>
  <conditionalFormatting sqref="BK39:BT39 BL38:BT38">
    <cfRule type="cellIs" dxfId="733" priority="611" operator="equal">
      <formula>"No"</formula>
    </cfRule>
  </conditionalFormatting>
  <conditionalFormatting sqref="BK39:BT39 BL38:BT38">
    <cfRule type="cellIs" dxfId="732" priority="610" operator="equal">
      <formula>"MET"</formula>
    </cfRule>
  </conditionalFormatting>
  <conditionalFormatting sqref="BK39:BT39 BL38:BT38">
    <cfRule type="expression" dxfId="731" priority="609">
      <formula>AND(BK$12&lt;&gt;"",BK38="")</formula>
    </cfRule>
  </conditionalFormatting>
  <conditionalFormatting sqref="BK13:BK19">
    <cfRule type="cellIs" dxfId="730" priority="597" operator="equal">
      <formula>"NO"</formula>
    </cfRule>
    <cfRule type="cellIs" dxfId="729" priority="598" operator="equal">
      <formula>"MET"</formula>
    </cfRule>
  </conditionalFormatting>
  <conditionalFormatting sqref="BL14:BT19">
    <cfRule type="cellIs" dxfId="728" priority="607" stopIfTrue="1" operator="equal">
      <formula>"Not Met"</formula>
    </cfRule>
    <cfRule type="cellIs" dxfId="727" priority="608" stopIfTrue="1" operator="equal">
      <formula>"N/A"</formula>
    </cfRule>
  </conditionalFormatting>
  <conditionalFormatting sqref="BL13:BT13">
    <cfRule type="cellIs" dxfId="726" priority="605" stopIfTrue="1" operator="equal">
      <formula>"Not Met"</formula>
    </cfRule>
    <cfRule type="cellIs" dxfId="725" priority="606" stopIfTrue="1" operator="equal">
      <formula>"N/A"</formula>
    </cfRule>
  </conditionalFormatting>
  <conditionalFormatting sqref="BL13:BT19">
    <cfRule type="cellIs" dxfId="724" priority="603" stopIfTrue="1" operator="equal">
      <formula>"Not Met"</formula>
    </cfRule>
    <cfRule type="cellIs" dxfId="723" priority="604" stopIfTrue="1" operator="equal">
      <formula>"N/A"</formula>
    </cfRule>
  </conditionalFormatting>
  <conditionalFormatting sqref="BL13:BT19">
    <cfRule type="cellIs" dxfId="722" priority="601" operator="equal">
      <formula>"NO"</formula>
    </cfRule>
    <cfRule type="cellIs" dxfId="721" priority="602" operator="equal">
      <formula>"MET"</formula>
    </cfRule>
  </conditionalFormatting>
  <conditionalFormatting sqref="BK13:BK19">
    <cfRule type="cellIs" dxfId="720" priority="599" stopIfTrue="1" operator="equal">
      <formula>"Not Met"</formula>
    </cfRule>
    <cfRule type="cellIs" dxfId="719" priority="600" stopIfTrue="1" operator="equal">
      <formula>"N/A"</formula>
    </cfRule>
  </conditionalFormatting>
  <conditionalFormatting sqref="BK22:BK26">
    <cfRule type="cellIs" dxfId="718" priority="585" operator="equal">
      <formula>"NO"</formula>
    </cfRule>
    <cfRule type="cellIs" dxfId="717" priority="586" operator="equal">
      <formula>"MET"</formula>
    </cfRule>
  </conditionalFormatting>
  <conditionalFormatting sqref="BL23:BT26">
    <cfRule type="cellIs" dxfId="716" priority="595" stopIfTrue="1" operator="equal">
      <formula>"Not Met"</formula>
    </cfRule>
    <cfRule type="cellIs" dxfId="715" priority="596" stopIfTrue="1" operator="equal">
      <formula>"N/A"</formula>
    </cfRule>
  </conditionalFormatting>
  <conditionalFormatting sqref="BL22:BT22 BL23:BL26">
    <cfRule type="cellIs" dxfId="714" priority="593" stopIfTrue="1" operator="equal">
      <formula>"Not Met"</formula>
    </cfRule>
    <cfRule type="cellIs" dxfId="713" priority="594" stopIfTrue="1" operator="equal">
      <formula>"N/A"</formula>
    </cfRule>
  </conditionalFormatting>
  <conditionalFormatting sqref="BL22:BT26">
    <cfRule type="cellIs" dxfId="712" priority="591" stopIfTrue="1" operator="equal">
      <formula>"Not Met"</formula>
    </cfRule>
    <cfRule type="cellIs" dxfId="711" priority="592" stopIfTrue="1" operator="equal">
      <formula>"N/A"</formula>
    </cfRule>
  </conditionalFormatting>
  <conditionalFormatting sqref="BL22:BT26">
    <cfRule type="cellIs" dxfId="710" priority="589" operator="equal">
      <formula>"NO"</formula>
    </cfRule>
    <cfRule type="cellIs" dxfId="709" priority="590" operator="equal">
      <formula>"MET"</formula>
    </cfRule>
  </conditionalFormatting>
  <conditionalFormatting sqref="BK22:BK26">
    <cfRule type="cellIs" dxfId="708" priority="587" stopIfTrue="1" operator="equal">
      <formula>"Not Met"</formula>
    </cfRule>
    <cfRule type="cellIs" dxfId="707" priority="588" stopIfTrue="1" operator="equal">
      <formula>"N/A"</formula>
    </cfRule>
  </conditionalFormatting>
  <conditionalFormatting sqref="BK28:BK33 BK35:BK37">
    <cfRule type="cellIs" dxfId="706" priority="562" operator="equal">
      <formula>"NO"</formula>
    </cfRule>
    <cfRule type="cellIs" dxfId="705" priority="563" operator="equal">
      <formula>"MET"</formula>
    </cfRule>
  </conditionalFormatting>
  <conditionalFormatting sqref="BL29:BT33 BL36:BT37">
    <cfRule type="cellIs" dxfId="704" priority="572" stopIfTrue="1" operator="equal">
      <formula>"Not Met"</formula>
    </cfRule>
    <cfRule type="cellIs" dxfId="703" priority="573" stopIfTrue="1" operator="equal">
      <formula>"N/A"</formula>
    </cfRule>
  </conditionalFormatting>
  <conditionalFormatting sqref="BL28:BT28 BL35:BT35">
    <cfRule type="cellIs" dxfId="702" priority="570" stopIfTrue="1" operator="equal">
      <formula>"Not Met"</formula>
    </cfRule>
    <cfRule type="cellIs" dxfId="701" priority="571" stopIfTrue="1" operator="equal">
      <formula>"N/A"</formula>
    </cfRule>
  </conditionalFormatting>
  <conditionalFormatting sqref="BL28:BT33 BL35:BT37">
    <cfRule type="cellIs" dxfId="700" priority="568" stopIfTrue="1" operator="equal">
      <formula>"Not Met"</formula>
    </cfRule>
    <cfRule type="cellIs" dxfId="699" priority="569" stopIfTrue="1" operator="equal">
      <formula>"N/A"</formula>
    </cfRule>
  </conditionalFormatting>
  <conditionalFormatting sqref="BL28:BT33 BL35:BT37">
    <cfRule type="cellIs" dxfId="698" priority="566" operator="equal">
      <formula>"NO"</formula>
    </cfRule>
    <cfRule type="cellIs" dxfId="697" priority="567" operator="equal">
      <formula>"MET"</formula>
    </cfRule>
  </conditionalFormatting>
  <conditionalFormatting sqref="BK28:BK33 BK35:BK37">
    <cfRule type="cellIs" dxfId="696" priority="564" stopIfTrue="1" operator="equal">
      <formula>"Not Met"</formula>
    </cfRule>
    <cfRule type="cellIs" dxfId="695" priority="565" stopIfTrue="1" operator="equal">
      <formula>"N/A"</formula>
    </cfRule>
  </conditionalFormatting>
  <conditionalFormatting sqref="BK38">
    <cfRule type="cellIs" dxfId="694" priority="560" stopIfTrue="1" operator="equal">
      <formula>"Not Met"</formula>
    </cfRule>
  </conditionalFormatting>
  <conditionalFormatting sqref="BK38">
    <cfRule type="cellIs" dxfId="693" priority="561" stopIfTrue="1" operator="equal">
      <formula>"N/A"</formula>
    </cfRule>
  </conditionalFormatting>
  <conditionalFormatting sqref="BK38">
    <cfRule type="cellIs" dxfId="692" priority="559" operator="equal">
      <formula>"No"</formula>
    </cfRule>
  </conditionalFormatting>
  <conditionalFormatting sqref="BK38">
    <cfRule type="cellIs" dxfId="691" priority="558" operator="equal">
      <formula>"MET"</formula>
    </cfRule>
  </conditionalFormatting>
  <conditionalFormatting sqref="BK38">
    <cfRule type="expression" dxfId="690" priority="557">
      <formula>AND(BK$12&lt;&gt;"",BK38="")</formula>
    </cfRule>
  </conditionalFormatting>
  <conditionalFormatting sqref="BK20">
    <cfRule type="cellIs" dxfId="689" priority="555" stopIfTrue="1" operator="equal">
      <formula>"Not Met"</formula>
    </cfRule>
  </conditionalFormatting>
  <conditionalFormatting sqref="BK20">
    <cfRule type="cellIs" dxfId="688" priority="556" stopIfTrue="1" operator="equal">
      <formula>"N/A"</formula>
    </cfRule>
  </conditionalFormatting>
  <conditionalFormatting sqref="BK20">
    <cfRule type="cellIs" dxfId="687" priority="554" operator="equal">
      <formula>"No"</formula>
    </cfRule>
  </conditionalFormatting>
  <conditionalFormatting sqref="BK20">
    <cfRule type="cellIs" dxfId="686" priority="553" operator="equal">
      <formula>"MET"</formula>
    </cfRule>
  </conditionalFormatting>
  <conditionalFormatting sqref="BK20">
    <cfRule type="expression" dxfId="685" priority="552">
      <formula>AND(BK$12&lt;&gt;"",BK20="")</formula>
    </cfRule>
  </conditionalFormatting>
  <conditionalFormatting sqref="BK2:BT2">
    <cfRule type="cellIs" dxfId="684" priority="550" operator="equal">
      <formula>"NO"</formula>
    </cfRule>
    <cfRule type="cellIs" dxfId="683" priority="551" operator="equal">
      <formula>"MET"</formula>
    </cfRule>
  </conditionalFormatting>
  <conditionalFormatting sqref="BK3:BT4">
    <cfRule type="cellIs" dxfId="682" priority="548" operator="equal">
      <formula>"NO"</formula>
    </cfRule>
    <cfRule type="cellIs" dxfId="681" priority="549" operator="equal">
      <formula>"MET"</formula>
    </cfRule>
  </conditionalFormatting>
  <conditionalFormatting sqref="BU27:CD27 BU21:CD21 BV20:CD20">
    <cfRule type="cellIs" dxfId="680" priority="546" stopIfTrue="1" operator="equal">
      <formula>"Not Met"</formula>
    </cfRule>
  </conditionalFormatting>
  <conditionalFormatting sqref="BU21:CD21 BU27:CD27 BV20:CD20">
    <cfRule type="cellIs" dxfId="679" priority="547" stopIfTrue="1" operator="equal">
      <formula>"N/A"</formula>
    </cfRule>
  </conditionalFormatting>
  <conditionalFormatting sqref="BU21:CD21 BU27:CD27 BV20:CD20">
    <cfRule type="cellIs" dxfId="678" priority="545" operator="equal">
      <formula>"No"</formula>
    </cfRule>
  </conditionalFormatting>
  <conditionalFormatting sqref="BU1:CD1 BU7 BU8:CD11 BU40:CD47 BU21:CD21 BU27:CD27 BV20:CD20 BU5:CD5">
    <cfRule type="cellIs" dxfId="677" priority="544" operator="equal">
      <formula>"MET"</formula>
    </cfRule>
  </conditionalFormatting>
  <conditionalFormatting sqref="CD20:CD21 CD27">
    <cfRule type="expression" dxfId="676" priority="543">
      <formula>OR(CD$9="CHILD",CD$9="N/A")</formula>
    </cfRule>
  </conditionalFormatting>
  <conditionalFormatting sqref="BU21:CD21 BU27:CD27 BV20:CD20">
    <cfRule type="expression" dxfId="675" priority="542">
      <formula>AND(BU$12&lt;&gt;"",BU20="")</formula>
    </cfRule>
  </conditionalFormatting>
  <conditionalFormatting sqref="CD20">
    <cfRule type="expression" dxfId="674" priority="541">
      <formula>OR(CD$9="ADULT",CD$9="N/A")</formula>
    </cfRule>
  </conditionalFormatting>
  <conditionalFormatting sqref="CD20">
    <cfRule type="expression" dxfId="673" priority="540">
      <formula>OR(CD$9="ADULT",CD$9="N/A")</formula>
    </cfRule>
  </conditionalFormatting>
  <conditionalFormatting sqref="CC20">
    <cfRule type="expression" dxfId="672" priority="539">
      <formula>OR(CC$9="ADULT",CC$9="N/A")</formula>
    </cfRule>
  </conditionalFormatting>
  <conditionalFormatting sqref="CC20">
    <cfRule type="expression" dxfId="671" priority="538">
      <formula>OR(CC$9="ADULT",CC$9="N/A")</formula>
    </cfRule>
  </conditionalFormatting>
  <conditionalFormatting sqref="CD20">
    <cfRule type="expression" dxfId="670" priority="537">
      <formula>OR(CD$9="ADULT",CD$9="N/A")</formula>
    </cfRule>
  </conditionalFormatting>
  <conditionalFormatting sqref="BU6">
    <cfRule type="cellIs" dxfId="669" priority="535" operator="equal">
      <formula>"NO"</formula>
    </cfRule>
    <cfRule type="cellIs" dxfId="668" priority="536" operator="equal">
      <formula>"MET"</formula>
    </cfRule>
  </conditionalFormatting>
  <conditionalFormatting sqref="BU39:CD39 BV38:CD38">
    <cfRule type="cellIs" dxfId="667" priority="533" stopIfTrue="1" operator="equal">
      <formula>"Not Met"</formula>
    </cfRule>
  </conditionalFormatting>
  <conditionalFormatting sqref="BU39:CD39 BV38:CD38">
    <cfRule type="cellIs" dxfId="666" priority="534" stopIfTrue="1" operator="equal">
      <formula>"N/A"</formula>
    </cfRule>
  </conditionalFormatting>
  <conditionalFormatting sqref="BU39:CD39 BV38:CD38">
    <cfRule type="cellIs" dxfId="665" priority="532" operator="equal">
      <formula>"No"</formula>
    </cfRule>
  </conditionalFormatting>
  <conditionalFormatting sqref="BU39:CD39 BV38:CD38">
    <cfRule type="cellIs" dxfId="664" priority="531" operator="equal">
      <formula>"MET"</formula>
    </cfRule>
  </conditionalFormatting>
  <conditionalFormatting sqref="BU39:CD39 BV38:CD38">
    <cfRule type="expression" dxfId="663" priority="530">
      <formula>AND(BU$12&lt;&gt;"",BU38="")</formula>
    </cfRule>
  </conditionalFormatting>
  <conditionalFormatting sqref="BU13:BU19">
    <cfRule type="cellIs" dxfId="662" priority="518" operator="equal">
      <formula>"NO"</formula>
    </cfRule>
    <cfRule type="cellIs" dxfId="661" priority="519" operator="equal">
      <formula>"MET"</formula>
    </cfRule>
  </conditionalFormatting>
  <conditionalFormatting sqref="BV14:CD19">
    <cfRule type="cellIs" dxfId="660" priority="528" stopIfTrue="1" operator="equal">
      <formula>"Not Met"</formula>
    </cfRule>
    <cfRule type="cellIs" dxfId="659" priority="529" stopIfTrue="1" operator="equal">
      <formula>"N/A"</formula>
    </cfRule>
  </conditionalFormatting>
  <conditionalFormatting sqref="BV13:CD13">
    <cfRule type="cellIs" dxfId="658" priority="526" stopIfTrue="1" operator="equal">
      <formula>"Not Met"</formula>
    </cfRule>
    <cfRule type="cellIs" dxfId="657" priority="527" stopIfTrue="1" operator="equal">
      <formula>"N/A"</formula>
    </cfRule>
  </conditionalFormatting>
  <conditionalFormatting sqref="BV13:CD19">
    <cfRule type="cellIs" dxfId="656" priority="524" stopIfTrue="1" operator="equal">
      <formula>"Not Met"</formula>
    </cfRule>
    <cfRule type="cellIs" dxfId="655" priority="525" stopIfTrue="1" operator="equal">
      <formula>"N/A"</formula>
    </cfRule>
  </conditionalFormatting>
  <conditionalFormatting sqref="BV13:CD19">
    <cfRule type="cellIs" dxfId="654" priority="522" operator="equal">
      <formula>"NO"</formula>
    </cfRule>
    <cfRule type="cellIs" dxfId="653" priority="523" operator="equal">
      <formula>"MET"</formula>
    </cfRule>
  </conditionalFormatting>
  <conditionalFormatting sqref="BU13:BU19">
    <cfRule type="cellIs" dxfId="652" priority="520" stopIfTrue="1" operator="equal">
      <formula>"Not Met"</formula>
    </cfRule>
    <cfRule type="cellIs" dxfId="651" priority="521" stopIfTrue="1" operator="equal">
      <formula>"N/A"</formula>
    </cfRule>
  </conditionalFormatting>
  <conditionalFormatting sqref="BU22:BU26">
    <cfRule type="cellIs" dxfId="650" priority="506" operator="equal">
      <formula>"NO"</formula>
    </cfRule>
    <cfRule type="cellIs" dxfId="649" priority="507" operator="equal">
      <formula>"MET"</formula>
    </cfRule>
  </conditionalFormatting>
  <conditionalFormatting sqref="BV23:CD26">
    <cfRule type="cellIs" dxfId="648" priority="516" stopIfTrue="1" operator="equal">
      <formula>"Not Met"</formula>
    </cfRule>
    <cfRule type="cellIs" dxfId="647" priority="517" stopIfTrue="1" operator="equal">
      <formula>"N/A"</formula>
    </cfRule>
  </conditionalFormatting>
  <conditionalFormatting sqref="BV22:CD22 BV23:BV26">
    <cfRule type="cellIs" dxfId="646" priority="514" stopIfTrue="1" operator="equal">
      <formula>"Not Met"</formula>
    </cfRule>
    <cfRule type="cellIs" dxfId="645" priority="515" stopIfTrue="1" operator="equal">
      <formula>"N/A"</formula>
    </cfRule>
  </conditionalFormatting>
  <conditionalFormatting sqref="BV22:CD26">
    <cfRule type="cellIs" dxfId="644" priority="512" stopIfTrue="1" operator="equal">
      <formula>"Not Met"</formula>
    </cfRule>
    <cfRule type="cellIs" dxfId="643" priority="513" stopIfTrue="1" operator="equal">
      <formula>"N/A"</formula>
    </cfRule>
  </conditionalFormatting>
  <conditionalFormatting sqref="BV22:CD26">
    <cfRule type="cellIs" dxfId="642" priority="510" operator="equal">
      <formula>"NO"</formula>
    </cfRule>
    <cfRule type="cellIs" dxfId="641" priority="511" operator="equal">
      <formula>"MET"</formula>
    </cfRule>
  </conditionalFormatting>
  <conditionalFormatting sqref="BU22:BU26">
    <cfRule type="cellIs" dxfId="640" priority="508" stopIfTrue="1" operator="equal">
      <formula>"Not Met"</formula>
    </cfRule>
    <cfRule type="cellIs" dxfId="639" priority="509" stopIfTrue="1" operator="equal">
      <formula>"N/A"</formula>
    </cfRule>
  </conditionalFormatting>
  <conditionalFormatting sqref="BU28:BU33 BU35:BU37">
    <cfRule type="cellIs" dxfId="638" priority="483" operator="equal">
      <formula>"NO"</formula>
    </cfRule>
    <cfRule type="cellIs" dxfId="637" priority="484" operator="equal">
      <formula>"MET"</formula>
    </cfRule>
  </conditionalFormatting>
  <conditionalFormatting sqref="BV29:CD33 BV36:CD37">
    <cfRule type="cellIs" dxfId="636" priority="493" stopIfTrue="1" operator="equal">
      <formula>"Not Met"</formula>
    </cfRule>
    <cfRule type="cellIs" dxfId="635" priority="494" stopIfTrue="1" operator="equal">
      <formula>"N/A"</formula>
    </cfRule>
  </conditionalFormatting>
  <conditionalFormatting sqref="BV28:CD28 BV35:CD35">
    <cfRule type="cellIs" dxfId="634" priority="491" stopIfTrue="1" operator="equal">
      <formula>"Not Met"</formula>
    </cfRule>
    <cfRule type="cellIs" dxfId="633" priority="492" stopIfTrue="1" operator="equal">
      <formula>"N/A"</formula>
    </cfRule>
  </conditionalFormatting>
  <conditionalFormatting sqref="BV28:CD33 BV35:CD37">
    <cfRule type="cellIs" dxfId="632" priority="489" stopIfTrue="1" operator="equal">
      <formula>"Not Met"</formula>
    </cfRule>
    <cfRule type="cellIs" dxfId="631" priority="490" stopIfTrue="1" operator="equal">
      <formula>"N/A"</formula>
    </cfRule>
  </conditionalFormatting>
  <conditionalFormatting sqref="BV28:CD33 BV35:CD37">
    <cfRule type="cellIs" dxfId="630" priority="487" operator="equal">
      <formula>"NO"</formula>
    </cfRule>
    <cfRule type="cellIs" dxfId="629" priority="488" operator="equal">
      <formula>"MET"</formula>
    </cfRule>
  </conditionalFormatting>
  <conditionalFormatting sqref="BU28:BU33 BU35:BU37">
    <cfRule type="cellIs" dxfId="628" priority="485" stopIfTrue="1" operator="equal">
      <formula>"Not Met"</formula>
    </cfRule>
    <cfRule type="cellIs" dxfId="627" priority="486" stopIfTrue="1" operator="equal">
      <formula>"N/A"</formula>
    </cfRule>
  </conditionalFormatting>
  <conditionalFormatting sqref="BU38">
    <cfRule type="cellIs" dxfId="626" priority="481" stopIfTrue="1" operator="equal">
      <formula>"Not Met"</formula>
    </cfRule>
  </conditionalFormatting>
  <conditionalFormatting sqref="BU38">
    <cfRule type="cellIs" dxfId="625" priority="482" stopIfTrue="1" operator="equal">
      <formula>"N/A"</formula>
    </cfRule>
  </conditionalFormatting>
  <conditionalFormatting sqref="BU38">
    <cfRule type="cellIs" dxfId="624" priority="480" operator="equal">
      <formula>"No"</formula>
    </cfRule>
  </conditionalFormatting>
  <conditionalFormatting sqref="BU38">
    <cfRule type="cellIs" dxfId="623" priority="479" operator="equal">
      <formula>"MET"</formula>
    </cfRule>
  </conditionalFormatting>
  <conditionalFormatting sqref="BU38">
    <cfRule type="expression" dxfId="622" priority="478">
      <formula>AND(BU$12&lt;&gt;"",BU38="")</formula>
    </cfRule>
  </conditionalFormatting>
  <conditionalFormatting sqref="BU20">
    <cfRule type="cellIs" dxfId="621" priority="476" stopIfTrue="1" operator="equal">
      <formula>"Not Met"</formula>
    </cfRule>
  </conditionalFormatting>
  <conditionalFormatting sqref="BU20">
    <cfRule type="cellIs" dxfId="620" priority="477" stopIfTrue="1" operator="equal">
      <formula>"N/A"</formula>
    </cfRule>
  </conditionalFormatting>
  <conditionalFormatting sqref="BU20">
    <cfRule type="cellIs" dxfId="619" priority="475" operator="equal">
      <formula>"No"</formula>
    </cfRule>
  </conditionalFormatting>
  <conditionalFormatting sqref="BU20">
    <cfRule type="cellIs" dxfId="618" priority="474" operator="equal">
      <formula>"MET"</formula>
    </cfRule>
  </conditionalFormatting>
  <conditionalFormatting sqref="BU20">
    <cfRule type="expression" dxfId="617" priority="473">
      <formula>AND(BU$12&lt;&gt;"",BU20="")</formula>
    </cfRule>
  </conditionalFormatting>
  <conditionalFormatting sqref="BU2:CD2">
    <cfRule type="cellIs" dxfId="616" priority="471" operator="equal">
      <formula>"NO"</formula>
    </cfRule>
    <cfRule type="cellIs" dxfId="615" priority="472" operator="equal">
      <formula>"MET"</formula>
    </cfRule>
  </conditionalFormatting>
  <conditionalFormatting sqref="BU3:CD4">
    <cfRule type="cellIs" dxfId="614" priority="469" operator="equal">
      <formula>"NO"</formula>
    </cfRule>
    <cfRule type="cellIs" dxfId="613" priority="470" operator="equal">
      <formula>"MET"</formula>
    </cfRule>
  </conditionalFormatting>
  <conditionalFormatting sqref="AQ27:AZ27 AQ21:AZ21 AR20:AZ20">
    <cfRule type="cellIs" dxfId="612" priority="467" stopIfTrue="1" operator="equal">
      <formula>"Not Met"</formula>
    </cfRule>
  </conditionalFormatting>
  <conditionalFormatting sqref="AQ21:AZ21 AQ27:AZ27 AR20:AZ20">
    <cfRule type="cellIs" dxfId="611" priority="468" stopIfTrue="1" operator="equal">
      <formula>"N/A"</formula>
    </cfRule>
  </conditionalFormatting>
  <conditionalFormatting sqref="AQ21:AZ21 AQ27:AZ27 AR20:AZ20">
    <cfRule type="cellIs" dxfId="610" priority="466" operator="equal">
      <formula>"No"</formula>
    </cfRule>
  </conditionalFormatting>
  <conditionalFormatting sqref="AQ1:AZ1 AQ7 AQ8:AZ11 AQ40:AZ47 AQ21:AZ21 AQ27:AZ27 AR20:AZ20 AQ5:AZ5">
    <cfRule type="cellIs" dxfId="609" priority="465" operator="equal">
      <formula>"MET"</formula>
    </cfRule>
  </conditionalFormatting>
  <conditionalFormatting sqref="AZ20:AZ21 AZ27">
    <cfRule type="expression" dxfId="608" priority="464">
      <formula>OR(AZ$9="CHILD",AZ$9="N/A")</formula>
    </cfRule>
  </conditionalFormatting>
  <conditionalFormatting sqref="AQ21:AZ21 AQ27:AZ27 AR20:AZ20">
    <cfRule type="expression" dxfId="607" priority="463">
      <formula>AND(AQ$12&lt;&gt;"",AQ20="")</formula>
    </cfRule>
  </conditionalFormatting>
  <conditionalFormatting sqref="AZ20">
    <cfRule type="expression" dxfId="606" priority="462">
      <formula>OR(AZ$9="ADULT",AZ$9="N/A")</formula>
    </cfRule>
  </conditionalFormatting>
  <conditionalFormatting sqref="AZ20">
    <cfRule type="expression" dxfId="605" priority="461">
      <formula>OR(AZ$9="ADULT",AZ$9="N/A")</formula>
    </cfRule>
  </conditionalFormatting>
  <conditionalFormatting sqref="AY20">
    <cfRule type="expression" dxfId="604" priority="460">
      <formula>OR(AY$9="ADULT",AY$9="N/A")</formula>
    </cfRule>
  </conditionalFormatting>
  <conditionalFormatting sqref="AY20">
    <cfRule type="expression" dxfId="603" priority="459">
      <formula>OR(AY$9="ADULT",AY$9="N/A")</formula>
    </cfRule>
  </conditionalFormatting>
  <conditionalFormatting sqref="AZ20">
    <cfRule type="expression" dxfId="602" priority="458">
      <formula>OR(AZ$9="ADULT",AZ$9="N/A")</formula>
    </cfRule>
  </conditionalFormatting>
  <conditionalFormatting sqref="AQ6">
    <cfRule type="cellIs" dxfId="601" priority="456" operator="equal">
      <formula>"NO"</formula>
    </cfRule>
    <cfRule type="cellIs" dxfId="600" priority="457" operator="equal">
      <formula>"MET"</formula>
    </cfRule>
  </conditionalFormatting>
  <conditionalFormatting sqref="AQ39:AZ39 AR38:AZ38">
    <cfRule type="cellIs" dxfId="599" priority="454" stopIfTrue="1" operator="equal">
      <formula>"Not Met"</formula>
    </cfRule>
  </conditionalFormatting>
  <conditionalFormatting sqref="AQ39:AZ39 AR38:AZ38">
    <cfRule type="cellIs" dxfId="598" priority="455" stopIfTrue="1" operator="equal">
      <formula>"N/A"</formula>
    </cfRule>
  </conditionalFormatting>
  <conditionalFormatting sqref="AQ39:AZ39 AR38:AZ38">
    <cfRule type="cellIs" dxfId="597" priority="453" operator="equal">
      <formula>"No"</formula>
    </cfRule>
  </conditionalFormatting>
  <conditionalFormatting sqref="AQ39:AZ39 AR38:AZ38">
    <cfRule type="cellIs" dxfId="596" priority="452" operator="equal">
      <formula>"MET"</formula>
    </cfRule>
  </conditionalFormatting>
  <conditionalFormatting sqref="AQ39:AZ39 AR38:AZ38">
    <cfRule type="expression" dxfId="595" priority="451">
      <formula>AND(AQ$12&lt;&gt;"",AQ38="")</formula>
    </cfRule>
  </conditionalFormatting>
  <conditionalFormatting sqref="AQ13:AQ19">
    <cfRule type="cellIs" dxfId="594" priority="439" operator="equal">
      <formula>"NO"</formula>
    </cfRule>
    <cfRule type="cellIs" dxfId="593" priority="440" operator="equal">
      <formula>"MET"</formula>
    </cfRule>
  </conditionalFormatting>
  <conditionalFormatting sqref="AR14:AZ19">
    <cfRule type="cellIs" dxfId="592" priority="449" stopIfTrue="1" operator="equal">
      <formula>"Not Met"</formula>
    </cfRule>
    <cfRule type="cellIs" dxfId="591" priority="450" stopIfTrue="1" operator="equal">
      <formula>"N/A"</formula>
    </cfRule>
  </conditionalFormatting>
  <conditionalFormatting sqref="AR13:AZ13">
    <cfRule type="cellIs" dxfId="590" priority="447" stopIfTrue="1" operator="equal">
      <formula>"Not Met"</formula>
    </cfRule>
    <cfRule type="cellIs" dxfId="589" priority="448" stopIfTrue="1" operator="equal">
      <formula>"N/A"</formula>
    </cfRule>
  </conditionalFormatting>
  <conditionalFormatting sqref="AR13:AZ19">
    <cfRule type="cellIs" dxfId="588" priority="445" stopIfTrue="1" operator="equal">
      <formula>"Not Met"</formula>
    </cfRule>
    <cfRule type="cellIs" dxfId="587" priority="446" stopIfTrue="1" operator="equal">
      <formula>"N/A"</formula>
    </cfRule>
  </conditionalFormatting>
  <conditionalFormatting sqref="AR13:AZ19">
    <cfRule type="cellIs" dxfId="586" priority="443" operator="equal">
      <formula>"NO"</formula>
    </cfRule>
    <cfRule type="cellIs" dxfId="585" priority="444" operator="equal">
      <formula>"MET"</formula>
    </cfRule>
  </conditionalFormatting>
  <conditionalFormatting sqref="AQ13:AQ19">
    <cfRule type="cellIs" dxfId="584" priority="441" stopIfTrue="1" operator="equal">
      <formula>"Not Met"</formula>
    </cfRule>
    <cfRule type="cellIs" dxfId="583" priority="442" stopIfTrue="1" operator="equal">
      <formula>"N/A"</formula>
    </cfRule>
  </conditionalFormatting>
  <conditionalFormatting sqref="AQ22:AQ26">
    <cfRule type="cellIs" dxfId="582" priority="427" operator="equal">
      <formula>"NO"</formula>
    </cfRule>
    <cfRule type="cellIs" dxfId="581" priority="428" operator="equal">
      <formula>"MET"</formula>
    </cfRule>
  </conditionalFormatting>
  <conditionalFormatting sqref="AR23:AZ26">
    <cfRule type="cellIs" dxfId="580" priority="437" stopIfTrue="1" operator="equal">
      <formula>"Not Met"</formula>
    </cfRule>
    <cfRule type="cellIs" dxfId="579" priority="438" stopIfTrue="1" operator="equal">
      <formula>"N/A"</formula>
    </cfRule>
  </conditionalFormatting>
  <conditionalFormatting sqref="AR22:AZ22 AR23:AR26">
    <cfRule type="cellIs" dxfId="578" priority="435" stopIfTrue="1" operator="equal">
      <formula>"Not Met"</formula>
    </cfRule>
    <cfRule type="cellIs" dxfId="577" priority="436" stopIfTrue="1" operator="equal">
      <formula>"N/A"</formula>
    </cfRule>
  </conditionalFormatting>
  <conditionalFormatting sqref="AR22:AZ26">
    <cfRule type="cellIs" dxfId="576" priority="433" stopIfTrue="1" operator="equal">
      <formula>"Not Met"</formula>
    </cfRule>
    <cfRule type="cellIs" dxfId="575" priority="434" stopIfTrue="1" operator="equal">
      <formula>"N/A"</formula>
    </cfRule>
  </conditionalFormatting>
  <conditionalFormatting sqref="AR22:AZ26">
    <cfRule type="cellIs" dxfId="574" priority="431" operator="equal">
      <formula>"NO"</formula>
    </cfRule>
    <cfRule type="cellIs" dxfId="573" priority="432" operator="equal">
      <formula>"MET"</formula>
    </cfRule>
  </conditionalFormatting>
  <conditionalFormatting sqref="AQ22:AQ26">
    <cfRule type="cellIs" dxfId="572" priority="429" stopIfTrue="1" operator="equal">
      <formula>"Not Met"</formula>
    </cfRule>
    <cfRule type="cellIs" dxfId="571" priority="430" stopIfTrue="1" operator="equal">
      <formula>"N/A"</formula>
    </cfRule>
  </conditionalFormatting>
  <conditionalFormatting sqref="AQ28:AQ33 AQ35:AQ37">
    <cfRule type="cellIs" dxfId="570" priority="404" operator="equal">
      <formula>"NO"</formula>
    </cfRule>
    <cfRule type="cellIs" dxfId="569" priority="405" operator="equal">
      <formula>"MET"</formula>
    </cfRule>
  </conditionalFormatting>
  <conditionalFormatting sqref="AR29:AZ33 AR36:AZ37">
    <cfRule type="cellIs" dxfId="568" priority="414" stopIfTrue="1" operator="equal">
      <formula>"Not Met"</formula>
    </cfRule>
    <cfRule type="cellIs" dxfId="567" priority="415" stopIfTrue="1" operator="equal">
      <formula>"N/A"</formula>
    </cfRule>
  </conditionalFormatting>
  <conditionalFormatting sqref="AR28:AZ28 AR35:AZ35">
    <cfRule type="cellIs" dxfId="566" priority="412" stopIfTrue="1" operator="equal">
      <formula>"Not Met"</formula>
    </cfRule>
    <cfRule type="cellIs" dxfId="565" priority="413" stopIfTrue="1" operator="equal">
      <formula>"N/A"</formula>
    </cfRule>
  </conditionalFormatting>
  <conditionalFormatting sqref="AR28:AZ33 AR35:AZ37">
    <cfRule type="cellIs" dxfId="564" priority="410" stopIfTrue="1" operator="equal">
      <formula>"Not Met"</formula>
    </cfRule>
    <cfRule type="cellIs" dxfId="563" priority="411" stopIfTrue="1" operator="equal">
      <formula>"N/A"</formula>
    </cfRule>
  </conditionalFormatting>
  <conditionalFormatting sqref="AR28:AZ33 AR35:AZ37">
    <cfRule type="cellIs" dxfId="562" priority="408" operator="equal">
      <formula>"NO"</formula>
    </cfRule>
    <cfRule type="cellIs" dxfId="561" priority="409" operator="equal">
      <formula>"MET"</formula>
    </cfRule>
  </conditionalFormatting>
  <conditionalFormatting sqref="AQ28:AQ33 AQ35:AQ37">
    <cfRule type="cellIs" dxfId="560" priority="406" stopIfTrue="1" operator="equal">
      <formula>"Not Met"</formula>
    </cfRule>
    <cfRule type="cellIs" dxfId="559" priority="407" stopIfTrue="1" operator="equal">
      <formula>"N/A"</formula>
    </cfRule>
  </conditionalFormatting>
  <conditionalFormatting sqref="AQ38">
    <cfRule type="cellIs" dxfId="558" priority="402" stopIfTrue="1" operator="equal">
      <formula>"Not Met"</formula>
    </cfRule>
  </conditionalFormatting>
  <conditionalFormatting sqref="AQ38">
    <cfRule type="cellIs" dxfId="557" priority="403" stopIfTrue="1" operator="equal">
      <formula>"N/A"</formula>
    </cfRule>
  </conditionalFormatting>
  <conditionalFormatting sqref="AQ38">
    <cfRule type="cellIs" dxfId="556" priority="401" operator="equal">
      <formula>"No"</formula>
    </cfRule>
  </conditionalFormatting>
  <conditionalFormatting sqref="AQ38">
    <cfRule type="cellIs" dxfId="555" priority="400" operator="equal">
      <formula>"MET"</formula>
    </cfRule>
  </conditionalFormatting>
  <conditionalFormatting sqref="AQ38">
    <cfRule type="expression" dxfId="554" priority="399">
      <formula>AND(AQ$12&lt;&gt;"",AQ38="")</formula>
    </cfRule>
  </conditionalFormatting>
  <conditionalFormatting sqref="AQ20">
    <cfRule type="cellIs" dxfId="553" priority="397" stopIfTrue="1" operator="equal">
      <formula>"Not Met"</formula>
    </cfRule>
  </conditionalFormatting>
  <conditionalFormatting sqref="AQ20">
    <cfRule type="cellIs" dxfId="552" priority="398" stopIfTrue="1" operator="equal">
      <formula>"N/A"</formula>
    </cfRule>
  </conditionalFormatting>
  <conditionalFormatting sqref="AQ20">
    <cfRule type="cellIs" dxfId="551" priority="396" operator="equal">
      <formula>"No"</formula>
    </cfRule>
  </conditionalFormatting>
  <conditionalFormatting sqref="AQ20">
    <cfRule type="cellIs" dxfId="550" priority="395" operator="equal">
      <formula>"MET"</formula>
    </cfRule>
  </conditionalFormatting>
  <conditionalFormatting sqref="AQ20">
    <cfRule type="expression" dxfId="549" priority="394">
      <formula>AND(AQ$12&lt;&gt;"",AQ20="")</formula>
    </cfRule>
  </conditionalFormatting>
  <conditionalFormatting sqref="AQ2:AZ2">
    <cfRule type="cellIs" dxfId="548" priority="392" operator="equal">
      <formula>"NO"</formula>
    </cfRule>
    <cfRule type="cellIs" dxfId="547" priority="393" operator="equal">
      <formula>"MET"</formula>
    </cfRule>
  </conditionalFormatting>
  <conditionalFormatting sqref="AQ3:AZ4">
    <cfRule type="cellIs" dxfId="546" priority="390" operator="equal">
      <formula>"NO"</formula>
    </cfRule>
    <cfRule type="cellIs" dxfId="545" priority="391" operator="equal">
      <formula>"MET"</formula>
    </cfRule>
  </conditionalFormatting>
  <conditionalFormatting sqref="BA27:BJ27 BA21:BJ21 BB20:BJ20">
    <cfRule type="cellIs" dxfId="544" priority="388" stopIfTrue="1" operator="equal">
      <formula>"Not Met"</formula>
    </cfRule>
  </conditionalFormatting>
  <conditionalFormatting sqref="BA21:BJ21 BA27:BJ27 BB20:BJ20">
    <cfRule type="cellIs" dxfId="543" priority="389" stopIfTrue="1" operator="equal">
      <formula>"N/A"</formula>
    </cfRule>
  </conditionalFormatting>
  <conditionalFormatting sqref="BA21:BJ21 BA27:BJ27 BB20:BJ20">
    <cfRule type="cellIs" dxfId="542" priority="387" operator="equal">
      <formula>"No"</formula>
    </cfRule>
  </conditionalFormatting>
  <conditionalFormatting sqref="BA1:BJ1 BA7 BA8:BJ11 BA40:BJ47 BA21:BJ21 BA27:BJ27 BB20:BJ20 BA5:BJ5">
    <cfRule type="cellIs" dxfId="541" priority="386" operator="equal">
      <formula>"MET"</formula>
    </cfRule>
  </conditionalFormatting>
  <conditionalFormatting sqref="BJ20:BJ21 BJ27">
    <cfRule type="expression" dxfId="540" priority="385">
      <formula>OR(BJ$9="CHILD",BJ$9="N/A")</formula>
    </cfRule>
  </conditionalFormatting>
  <conditionalFormatting sqref="BA21:BJ21 BA27:BJ27 BB20:BJ20">
    <cfRule type="expression" dxfId="539" priority="384">
      <formula>AND(BA$12&lt;&gt;"",BA20="")</formula>
    </cfRule>
  </conditionalFormatting>
  <conditionalFormatting sqref="BJ20">
    <cfRule type="expression" dxfId="538" priority="383">
      <formula>OR(BJ$9="ADULT",BJ$9="N/A")</formula>
    </cfRule>
  </conditionalFormatting>
  <conditionalFormatting sqref="BJ20">
    <cfRule type="expression" dxfId="537" priority="382">
      <formula>OR(BJ$9="ADULT",BJ$9="N/A")</formula>
    </cfRule>
  </conditionalFormatting>
  <conditionalFormatting sqref="BI20">
    <cfRule type="expression" dxfId="536" priority="381">
      <formula>OR(BI$9="ADULT",BI$9="N/A")</formula>
    </cfRule>
  </conditionalFormatting>
  <conditionalFormatting sqref="BI20">
    <cfRule type="expression" dxfId="535" priority="380">
      <formula>OR(BI$9="ADULT",BI$9="N/A")</formula>
    </cfRule>
  </conditionalFormatting>
  <conditionalFormatting sqref="BJ20">
    <cfRule type="expression" dxfId="534" priority="379">
      <formula>OR(BJ$9="ADULT",BJ$9="N/A")</formula>
    </cfRule>
  </conditionalFormatting>
  <conditionalFormatting sqref="BA6">
    <cfRule type="cellIs" dxfId="533" priority="377" operator="equal">
      <formula>"NO"</formula>
    </cfRule>
    <cfRule type="cellIs" dxfId="532" priority="378" operator="equal">
      <formula>"MET"</formula>
    </cfRule>
  </conditionalFormatting>
  <conditionalFormatting sqref="BA39:BJ39 BB38:BJ38">
    <cfRule type="cellIs" dxfId="531" priority="375" stopIfTrue="1" operator="equal">
      <formula>"Not Met"</formula>
    </cfRule>
  </conditionalFormatting>
  <conditionalFormatting sqref="BA39:BJ39 BB38:BJ38">
    <cfRule type="cellIs" dxfId="530" priority="376" stopIfTrue="1" operator="equal">
      <formula>"N/A"</formula>
    </cfRule>
  </conditionalFormatting>
  <conditionalFormatting sqref="BA39:BJ39 BB38:BJ38">
    <cfRule type="cellIs" dxfId="529" priority="374" operator="equal">
      <formula>"No"</formula>
    </cfRule>
  </conditionalFormatting>
  <conditionalFormatting sqref="BA39:BJ39 BB38:BJ38">
    <cfRule type="cellIs" dxfId="528" priority="373" operator="equal">
      <formula>"MET"</formula>
    </cfRule>
  </conditionalFormatting>
  <conditionalFormatting sqref="BA39:BJ39 BB38:BJ38">
    <cfRule type="expression" dxfId="527" priority="372">
      <formula>AND(BA$12&lt;&gt;"",BA38="")</formula>
    </cfRule>
  </conditionalFormatting>
  <conditionalFormatting sqref="BA13:BA19">
    <cfRule type="cellIs" dxfId="526" priority="360" operator="equal">
      <formula>"NO"</formula>
    </cfRule>
    <cfRule type="cellIs" dxfId="525" priority="361" operator="equal">
      <formula>"MET"</formula>
    </cfRule>
  </conditionalFormatting>
  <conditionalFormatting sqref="BB14:BJ19">
    <cfRule type="cellIs" dxfId="524" priority="370" stopIfTrue="1" operator="equal">
      <formula>"Not Met"</formula>
    </cfRule>
    <cfRule type="cellIs" dxfId="523" priority="371" stopIfTrue="1" operator="equal">
      <formula>"N/A"</formula>
    </cfRule>
  </conditionalFormatting>
  <conditionalFormatting sqref="BB13:BJ13">
    <cfRule type="cellIs" dxfId="522" priority="368" stopIfTrue="1" operator="equal">
      <formula>"Not Met"</formula>
    </cfRule>
    <cfRule type="cellIs" dxfId="521" priority="369" stopIfTrue="1" operator="equal">
      <formula>"N/A"</formula>
    </cfRule>
  </conditionalFormatting>
  <conditionalFormatting sqref="BB13:BJ19">
    <cfRule type="cellIs" dxfId="520" priority="366" stopIfTrue="1" operator="equal">
      <formula>"Not Met"</formula>
    </cfRule>
    <cfRule type="cellIs" dxfId="519" priority="367" stopIfTrue="1" operator="equal">
      <formula>"N/A"</formula>
    </cfRule>
  </conditionalFormatting>
  <conditionalFormatting sqref="BB13:BJ19">
    <cfRule type="cellIs" dxfId="518" priority="364" operator="equal">
      <formula>"NO"</formula>
    </cfRule>
    <cfRule type="cellIs" dxfId="517" priority="365" operator="equal">
      <formula>"MET"</formula>
    </cfRule>
  </conditionalFormatting>
  <conditionalFormatting sqref="BA13:BA19">
    <cfRule type="cellIs" dxfId="516" priority="362" stopIfTrue="1" operator="equal">
      <formula>"Not Met"</formula>
    </cfRule>
    <cfRule type="cellIs" dxfId="515" priority="363" stopIfTrue="1" operator="equal">
      <formula>"N/A"</formula>
    </cfRule>
  </conditionalFormatting>
  <conditionalFormatting sqref="BA22:BA26">
    <cfRule type="cellIs" dxfId="514" priority="348" operator="equal">
      <formula>"NO"</formula>
    </cfRule>
    <cfRule type="cellIs" dxfId="513" priority="349" operator="equal">
      <formula>"MET"</formula>
    </cfRule>
  </conditionalFormatting>
  <conditionalFormatting sqref="BB23:BJ26">
    <cfRule type="cellIs" dxfId="512" priority="358" stopIfTrue="1" operator="equal">
      <formula>"Not Met"</formula>
    </cfRule>
    <cfRule type="cellIs" dxfId="511" priority="359" stopIfTrue="1" operator="equal">
      <formula>"N/A"</formula>
    </cfRule>
  </conditionalFormatting>
  <conditionalFormatting sqref="BB22:BJ22 BB23:BB26">
    <cfRule type="cellIs" dxfId="510" priority="356" stopIfTrue="1" operator="equal">
      <formula>"Not Met"</formula>
    </cfRule>
    <cfRule type="cellIs" dxfId="509" priority="357" stopIfTrue="1" operator="equal">
      <formula>"N/A"</formula>
    </cfRule>
  </conditionalFormatting>
  <conditionalFormatting sqref="BB22:BJ26">
    <cfRule type="cellIs" dxfId="508" priority="354" stopIfTrue="1" operator="equal">
      <formula>"Not Met"</formula>
    </cfRule>
    <cfRule type="cellIs" dxfId="507" priority="355" stopIfTrue="1" operator="equal">
      <formula>"N/A"</formula>
    </cfRule>
  </conditionalFormatting>
  <conditionalFormatting sqref="BB22:BJ26">
    <cfRule type="cellIs" dxfId="506" priority="352" operator="equal">
      <formula>"NO"</formula>
    </cfRule>
    <cfRule type="cellIs" dxfId="505" priority="353" operator="equal">
      <formula>"MET"</formula>
    </cfRule>
  </conditionalFormatting>
  <conditionalFormatting sqref="BA22:BA26">
    <cfRule type="cellIs" dxfId="504" priority="350" stopIfTrue="1" operator="equal">
      <formula>"Not Met"</formula>
    </cfRule>
    <cfRule type="cellIs" dxfId="503" priority="351" stopIfTrue="1" operator="equal">
      <formula>"N/A"</formula>
    </cfRule>
  </conditionalFormatting>
  <conditionalFormatting sqref="BA28:BA33 BA35:BA37">
    <cfRule type="cellIs" dxfId="502" priority="325" operator="equal">
      <formula>"NO"</formula>
    </cfRule>
    <cfRule type="cellIs" dxfId="501" priority="326" operator="equal">
      <formula>"MET"</formula>
    </cfRule>
  </conditionalFormatting>
  <conditionalFormatting sqref="BB29:BJ33 BB36:BJ37">
    <cfRule type="cellIs" dxfId="500" priority="335" stopIfTrue="1" operator="equal">
      <formula>"Not Met"</formula>
    </cfRule>
    <cfRule type="cellIs" dxfId="499" priority="336" stopIfTrue="1" operator="equal">
      <formula>"N/A"</formula>
    </cfRule>
  </conditionalFormatting>
  <conditionalFormatting sqref="BB28:BJ28 BB35:BJ35">
    <cfRule type="cellIs" dxfId="498" priority="333" stopIfTrue="1" operator="equal">
      <formula>"Not Met"</formula>
    </cfRule>
    <cfRule type="cellIs" dxfId="497" priority="334" stopIfTrue="1" operator="equal">
      <formula>"N/A"</formula>
    </cfRule>
  </conditionalFormatting>
  <conditionalFormatting sqref="BB28:BJ33 BB35:BJ37">
    <cfRule type="cellIs" dxfId="496" priority="331" stopIfTrue="1" operator="equal">
      <formula>"Not Met"</formula>
    </cfRule>
    <cfRule type="cellIs" dxfId="495" priority="332" stopIfTrue="1" operator="equal">
      <formula>"N/A"</formula>
    </cfRule>
  </conditionalFormatting>
  <conditionalFormatting sqref="BB28:BJ33 BB35:BJ37">
    <cfRule type="cellIs" dxfId="494" priority="329" operator="equal">
      <formula>"NO"</formula>
    </cfRule>
    <cfRule type="cellIs" dxfId="493" priority="330" operator="equal">
      <formula>"MET"</formula>
    </cfRule>
  </conditionalFormatting>
  <conditionalFormatting sqref="BA28:BA33 BA35:BA37">
    <cfRule type="cellIs" dxfId="492" priority="327" stopIfTrue="1" operator="equal">
      <formula>"Not Met"</formula>
    </cfRule>
    <cfRule type="cellIs" dxfId="491" priority="328" stopIfTrue="1" operator="equal">
      <formula>"N/A"</formula>
    </cfRule>
  </conditionalFormatting>
  <conditionalFormatting sqref="BA38">
    <cfRule type="cellIs" dxfId="490" priority="323" stopIfTrue="1" operator="equal">
      <formula>"Not Met"</formula>
    </cfRule>
  </conditionalFormatting>
  <conditionalFormatting sqref="BA38">
    <cfRule type="cellIs" dxfId="489" priority="324" stopIfTrue="1" operator="equal">
      <formula>"N/A"</formula>
    </cfRule>
  </conditionalFormatting>
  <conditionalFormatting sqref="BA38">
    <cfRule type="cellIs" dxfId="488" priority="322" operator="equal">
      <formula>"No"</formula>
    </cfRule>
  </conditionalFormatting>
  <conditionalFormatting sqref="BA38">
    <cfRule type="cellIs" dxfId="487" priority="321" operator="equal">
      <formula>"MET"</formula>
    </cfRule>
  </conditionalFormatting>
  <conditionalFormatting sqref="BA38">
    <cfRule type="expression" dxfId="486" priority="320">
      <formula>AND(BA$12&lt;&gt;"",BA38="")</formula>
    </cfRule>
  </conditionalFormatting>
  <conditionalFormatting sqref="BA20">
    <cfRule type="cellIs" dxfId="485" priority="318" stopIfTrue="1" operator="equal">
      <formula>"Not Met"</formula>
    </cfRule>
  </conditionalFormatting>
  <conditionalFormatting sqref="BA20">
    <cfRule type="cellIs" dxfId="484" priority="319" stopIfTrue="1" operator="equal">
      <formula>"N/A"</formula>
    </cfRule>
  </conditionalFormatting>
  <conditionalFormatting sqref="BA20">
    <cfRule type="cellIs" dxfId="483" priority="317" operator="equal">
      <formula>"No"</formula>
    </cfRule>
  </conditionalFormatting>
  <conditionalFormatting sqref="BA20">
    <cfRule type="cellIs" dxfId="482" priority="316" operator="equal">
      <formula>"MET"</formula>
    </cfRule>
  </conditionalFormatting>
  <conditionalFormatting sqref="BA20">
    <cfRule type="expression" dxfId="481" priority="315">
      <formula>AND(BA$12&lt;&gt;"",BA20="")</formula>
    </cfRule>
  </conditionalFormatting>
  <conditionalFormatting sqref="BA2:BJ2">
    <cfRule type="cellIs" dxfId="480" priority="313" operator="equal">
      <formula>"NO"</formula>
    </cfRule>
    <cfRule type="cellIs" dxfId="479" priority="314" operator="equal">
      <formula>"MET"</formula>
    </cfRule>
  </conditionalFormatting>
  <conditionalFormatting sqref="BA3:BJ4">
    <cfRule type="cellIs" dxfId="478" priority="311" operator="equal">
      <formula>"NO"</formula>
    </cfRule>
    <cfRule type="cellIs" dxfId="477" priority="312" operator="equal">
      <formula>"MET"</formula>
    </cfRule>
  </conditionalFormatting>
  <conditionalFormatting sqref="W27:AF27 W21:AF21 X20:AF20">
    <cfRule type="cellIs" dxfId="476" priority="309" stopIfTrue="1" operator="equal">
      <formula>"Not Met"</formula>
    </cfRule>
  </conditionalFormatting>
  <conditionalFormatting sqref="W21:AF21 W27:AF27 X20:AF20">
    <cfRule type="cellIs" dxfId="475" priority="310" stopIfTrue="1" operator="equal">
      <formula>"N/A"</formula>
    </cfRule>
  </conditionalFormatting>
  <conditionalFormatting sqref="W21:AF21 W27:AF27 X20:AF20">
    <cfRule type="cellIs" dxfId="474" priority="308" operator="equal">
      <formula>"No"</formula>
    </cfRule>
  </conditionalFormatting>
  <conditionalFormatting sqref="W1:AF1 W7 W8:AF11 W40:AF47 W21:AF21 W27:AF27 X20:AF20 W5:AF5">
    <cfRule type="cellIs" dxfId="473" priority="307" operator="equal">
      <formula>"MET"</formula>
    </cfRule>
  </conditionalFormatting>
  <conditionalFormatting sqref="AF20:AF21 AF27">
    <cfRule type="expression" dxfId="472" priority="306">
      <formula>OR(AF$9="CHILD",AF$9="N/A")</formula>
    </cfRule>
  </conditionalFormatting>
  <conditionalFormatting sqref="W21:AF21 W27:AF27 X20:AF20">
    <cfRule type="expression" dxfId="471" priority="305">
      <formula>AND(W$12&lt;&gt;"",W20="")</formula>
    </cfRule>
  </conditionalFormatting>
  <conditionalFormatting sqref="AF20">
    <cfRule type="expression" dxfId="470" priority="304">
      <formula>OR(AF$9="ADULT",AF$9="N/A")</formula>
    </cfRule>
  </conditionalFormatting>
  <conditionalFormatting sqref="AF20">
    <cfRule type="expression" dxfId="469" priority="303">
      <formula>OR(AF$9="ADULT",AF$9="N/A")</formula>
    </cfRule>
  </conditionalFormatting>
  <conditionalFormatting sqref="AE20">
    <cfRule type="expression" dxfId="468" priority="302">
      <formula>OR(AE$9="ADULT",AE$9="N/A")</formula>
    </cfRule>
  </conditionalFormatting>
  <conditionalFormatting sqref="AE20">
    <cfRule type="expression" dxfId="467" priority="301">
      <formula>OR(AE$9="ADULT",AE$9="N/A")</formula>
    </cfRule>
  </conditionalFormatting>
  <conditionalFormatting sqref="AF20">
    <cfRule type="expression" dxfId="466" priority="300">
      <formula>OR(AF$9="ADULT",AF$9="N/A")</formula>
    </cfRule>
  </conditionalFormatting>
  <conditionalFormatting sqref="W6">
    <cfRule type="cellIs" dxfId="465" priority="298" operator="equal">
      <formula>"NO"</formula>
    </cfRule>
    <cfRule type="cellIs" dxfId="464" priority="299" operator="equal">
      <formula>"MET"</formula>
    </cfRule>
  </conditionalFormatting>
  <conditionalFormatting sqref="W39:AF39 X38:AF38">
    <cfRule type="cellIs" dxfId="463" priority="296" stopIfTrue="1" operator="equal">
      <formula>"Not Met"</formula>
    </cfRule>
  </conditionalFormatting>
  <conditionalFormatting sqref="W39:AF39 X38:AF38">
    <cfRule type="cellIs" dxfId="462" priority="297" stopIfTrue="1" operator="equal">
      <formula>"N/A"</formula>
    </cfRule>
  </conditionalFormatting>
  <conditionalFormatting sqref="W39:AF39 X38:AF38">
    <cfRule type="cellIs" dxfId="461" priority="295" operator="equal">
      <formula>"No"</formula>
    </cfRule>
  </conditionalFormatting>
  <conditionalFormatting sqref="W39:AF39 X38:AF38">
    <cfRule type="cellIs" dxfId="460" priority="294" operator="equal">
      <formula>"MET"</formula>
    </cfRule>
  </conditionalFormatting>
  <conditionalFormatting sqref="W39:AF39 X38:AF38">
    <cfRule type="expression" dxfId="459" priority="293">
      <formula>AND(W$12&lt;&gt;"",W38="")</formula>
    </cfRule>
  </conditionalFormatting>
  <conditionalFormatting sqref="W13:W19">
    <cfRule type="cellIs" dxfId="458" priority="281" operator="equal">
      <formula>"NO"</formula>
    </cfRule>
    <cfRule type="cellIs" dxfId="457" priority="282" operator="equal">
      <formula>"MET"</formula>
    </cfRule>
  </conditionalFormatting>
  <conditionalFormatting sqref="X14:AF19">
    <cfRule type="cellIs" dxfId="456" priority="291" stopIfTrue="1" operator="equal">
      <formula>"Not Met"</formula>
    </cfRule>
    <cfRule type="cellIs" dxfId="455" priority="292" stopIfTrue="1" operator="equal">
      <formula>"N/A"</formula>
    </cfRule>
  </conditionalFormatting>
  <conditionalFormatting sqref="X13:AF13">
    <cfRule type="cellIs" dxfId="454" priority="289" stopIfTrue="1" operator="equal">
      <formula>"Not Met"</formula>
    </cfRule>
    <cfRule type="cellIs" dxfId="453" priority="290" stopIfTrue="1" operator="equal">
      <formula>"N/A"</formula>
    </cfRule>
  </conditionalFormatting>
  <conditionalFormatting sqref="X13:AF19">
    <cfRule type="cellIs" dxfId="452" priority="287" stopIfTrue="1" operator="equal">
      <formula>"Not Met"</formula>
    </cfRule>
    <cfRule type="cellIs" dxfId="451" priority="288" stopIfTrue="1" operator="equal">
      <formula>"N/A"</formula>
    </cfRule>
  </conditionalFormatting>
  <conditionalFormatting sqref="X13:AF19">
    <cfRule type="cellIs" dxfId="450" priority="285" operator="equal">
      <formula>"NO"</formula>
    </cfRule>
    <cfRule type="cellIs" dxfId="449" priority="286" operator="equal">
      <formula>"MET"</formula>
    </cfRule>
  </conditionalFormatting>
  <conditionalFormatting sqref="W13:W19">
    <cfRule type="cellIs" dxfId="448" priority="283" stopIfTrue="1" operator="equal">
      <formula>"Not Met"</formula>
    </cfRule>
    <cfRule type="cellIs" dxfId="447" priority="284" stopIfTrue="1" operator="equal">
      <formula>"N/A"</formula>
    </cfRule>
  </conditionalFormatting>
  <conditionalFormatting sqref="W22:W26">
    <cfRule type="cellIs" dxfId="446" priority="269" operator="equal">
      <formula>"NO"</formula>
    </cfRule>
    <cfRule type="cellIs" dxfId="445" priority="270" operator="equal">
      <formula>"MET"</formula>
    </cfRule>
  </conditionalFormatting>
  <conditionalFormatting sqref="X23:AF26">
    <cfRule type="cellIs" dxfId="444" priority="279" stopIfTrue="1" operator="equal">
      <formula>"Not Met"</formula>
    </cfRule>
    <cfRule type="cellIs" dxfId="443" priority="280" stopIfTrue="1" operator="equal">
      <formula>"N/A"</formula>
    </cfRule>
  </conditionalFormatting>
  <conditionalFormatting sqref="X22:AF22 X23:X26">
    <cfRule type="cellIs" dxfId="442" priority="277" stopIfTrue="1" operator="equal">
      <formula>"Not Met"</formula>
    </cfRule>
    <cfRule type="cellIs" dxfId="441" priority="278" stopIfTrue="1" operator="equal">
      <formula>"N/A"</formula>
    </cfRule>
  </conditionalFormatting>
  <conditionalFormatting sqref="X22:AF26">
    <cfRule type="cellIs" dxfId="440" priority="275" stopIfTrue="1" operator="equal">
      <formula>"Not Met"</formula>
    </cfRule>
    <cfRule type="cellIs" dxfId="439" priority="276" stopIfTrue="1" operator="equal">
      <formula>"N/A"</formula>
    </cfRule>
  </conditionalFormatting>
  <conditionalFormatting sqref="X22:AF26">
    <cfRule type="cellIs" dxfId="438" priority="273" operator="equal">
      <formula>"NO"</formula>
    </cfRule>
    <cfRule type="cellIs" dxfId="437" priority="274" operator="equal">
      <formula>"MET"</formula>
    </cfRule>
  </conditionalFormatting>
  <conditionalFormatting sqref="W22:W26">
    <cfRule type="cellIs" dxfId="436" priority="271" stopIfTrue="1" operator="equal">
      <formula>"Not Met"</formula>
    </cfRule>
    <cfRule type="cellIs" dxfId="435" priority="272" stopIfTrue="1" operator="equal">
      <formula>"N/A"</formula>
    </cfRule>
  </conditionalFormatting>
  <conditionalFormatting sqref="W28:W33 W35:W37">
    <cfRule type="cellIs" dxfId="434" priority="246" operator="equal">
      <formula>"NO"</formula>
    </cfRule>
    <cfRule type="cellIs" dxfId="433" priority="247" operator="equal">
      <formula>"MET"</formula>
    </cfRule>
  </conditionalFormatting>
  <conditionalFormatting sqref="X29:AF33 X36:AF37">
    <cfRule type="cellIs" dxfId="432" priority="256" stopIfTrue="1" operator="equal">
      <formula>"Not Met"</formula>
    </cfRule>
    <cfRule type="cellIs" dxfId="431" priority="257" stopIfTrue="1" operator="equal">
      <formula>"N/A"</formula>
    </cfRule>
  </conditionalFormatting>
  <conditionalFormatting sqref="X28:AF28 X35:AF35">
    <cfRule type="cellIs" dxfId="430" priority="254" stopIfTrue="1" operator="equal">
      <formula>"Not Met"</formula>
    </cfRule>
    <cfRule type="cellIs" dxfId="429" priority="255" stopIfTrue="1" operator="equal">
      <formula>"N/A"</formula>
    </cfRule>
  </conditionalFormatting>
  <conditionalFormatting sqref="X28:AF33 X35:AF37">
    <cfRule type="cellIs" dxfId="428" priority="252" stopIfTrue="1" operator="equal">
      <formula>"Not Met"</formula>
    </cfRule>
    <cfRule type="cellIs" dxfId="427" priority="253" stopIfTrue="1" operator="equal">
      <formula>"N/A"</formula>
    </cfRule>
  </conditionalFormatting>
  <conditionalFormatting sqref="X28:AF33 X35:AF37">
    <cfRule type="cellIs" dxfId="426" priority="250" operator="equal">
      <formula>"NO"</formula>
    </cfRule>
    <cfRule type="cellIs" dxfId="425" priority="251" operator="equal">
      <formula>"MET"</formula>
    </cfRule>
  </conditionalFormatting>
  <conditionalFormatting sqref="W28:W33 W35:W37">
    <cfRule type="cellIs" dxfId="424" priority="248" stopIfTrue="1" operator="equal">
      <formula>"Not Met"</formula>
    </cfRule>
    <cfRule type="cellIs" dxfId="423" priority="249" stopIfTrue="1" operator="equal">
      <formula>"N/A"</formula>
    </cfRule>
  </conditionalFormatting>
  <conditionalFormatting sqref="W38">
    <cfRule type="cellIs" dxfId="422" priority="244" stopIfTrue="1" operator="equal">
      <formula>"Not Met"</formula>
    </cfRule>
  </conditionalFormatting>
  <conditionalFormatting sqref="W38">
    <cfRule type="cellIs" dxfId="421" priority="245" stopIfTrue="1" operator="equal">
      <formula>"N/A"</formula>
    </cfRule>
  </conditionalFormatting>
  <conditionalFormatting sqref="W38">
    <cfRule type="cellIs" dxfId="420" priority="243" operator="equal">
      <formula>"No"</formula>
    </cfRule>
  </conditionalFormatting>
  <conditionalFormatting sqref="W38">
    <cfRule type="cellIs" dxfId="419" priority="242" operator="equal">
      <formula>"MET"</formula>
    </cfRule>
  </conditionalFormatting>
  <conditionalFormatting sqref="W38">
    <cfRule type="expression" dxfId="418" priority="241">
      <formula>AND(W$12&lt;&gt;"",W38="")</formula>
    </cfRule>
  </conditionalFormatting>
  <conditionalFormatting sqref="W20">
    <cfRule type="cellIs" dxfId="417" priority="239" stopIfTrue="1" operator="equal">
      <formula>"Not Met"</formula>
    </cfRule>
  </conditionalFormatting>
  <conditionalFormatting sqref="W20">
    <cfRule type="cellIs" dxfId="416" priority="240" stopIfTrue="1" operator="equal">
      <formula>"N/A"</formula>
    </cfRule>
  </conditionalFormatting>
  <conditionalFormatting sqref="W20">
    <cfRule type="cellIs" dxfId="415" priority="238" operator="equal">
      <formula>"No"</formula>
    </cfRule>
  </conditionalFormatting>
  <conditionalFormatting sqref="W20">
    <cfRule type="cellIs" dxfId="414" priority="237" operator="equal">
      <formula>"MET"</formula>
    </cfRule>
  </conditionalFormatting>
  <conditionalFormatting sqref="W20">
    <cfRule type="expression" dxfId="413" priority="236">
      <formula>AND(W$12&lt;&gt;"",W20="")</formula>
    </cfRule>
  </conditionalFormatting>
  <conditionalFormatting sqref="W2:AF2">
    <cfRule type="cellIs" dxfId="412" priority="234" operator="equal">
      <formula>"NO"</formula>
    </cfRule>
    <cfRule type="cellIs" dxfId="411" priority="235" operator="equal">
      <formula>"MET"</formula>
    </cfRule>
  </conditionalFormatting>
  <conditionalFormatting sqref="W3:AF4">
    <cfRule type="cellIs" dxfId="410" priority="232" operator="equal">
      <formula>"NO"</formula>
    </cfRule>
    <cfRule type="cellIs" dxfId="409" priority="233" operator="equal">
      <formula>"MET"</formula>
    </cfRule>
  </conditionalFormatting>
  <conditionalFormatting sqref="AG27:AP27 AG21:AP21 AH20:AP20">
    <cfRule type="cellIs" dxfId="408" priority="230" stopIfTrue="1" operator="equal">
      <formula>"Not Met"</formula>
    </cfRule>
  </conditionalFormatting>
  <conditionalFormatting sqref="AG21:AP21 AG27:AP27 AH20:AP20">
    <cfRule type="cellIs" dxfId="407" priority="231" stopIfTrue="1" operator="equal">
      <formula>"N/A"</formula>
    </cfRule>
  </conditionalFormatting>
  <conditionalFormatting sqref="AG21:AP21 AG27:AP27 AH20:AP20">
    <cfRule type="cellIs" dxfId="406" priority="229" operator="equal">
      <formula>"No"</formula>
    </cfRule>
  </conditionalFormatting>
  <conditionalFormatting sqref="AG1:AP1 AG7 AG8:AP11 AG40:AP47 AG21:AP21 AG27:AP27 AH20:AP20 AG5:AP5">
    <cfRule type="cellIs" dxfId="405" priority="228" operator="equal">
      <formula>"MET"</formula>
    </cfRule>
  </conditionalFormatting>
  <conditionalFormatting sqref="AP20:AP21 AP27">
    <cfRule type="expression" dxfId="404" priority="227">
      <formula>OR(AP$9="CHILD",AP$9="N/A")</formula>
    </cfRule>
  </conditionalFormatting>
  <conditionalFormatting sqref="AG21:AP21 AG27:AP27 AH20:AP20">
    <cfRule type="expression" dxfId="403" priority="226">
      <formula>AND(AG$12&lt;&gt;"",AG20="")</formula>
    </cfRule>
  </conditionalFormatting>
  <conditionalFormatting sqref="AP20">
    <cfRule type="expression" dxfId="402" priority="225">
      <formula>OR(AP$9="ADULT",AP$9="N/A")</formula>
    </cfRule>
  </conditionalFormatting>
  <conditionalFormatting sqref="AP20">
    <cfRule type="expression" dxfId="401" priority="224">
      <formula>OR(AP$9="ADULT",AP$9="N/A")</formula>
    </cfRule>
  </conditionalFormatting>
  <conditionalFormatting sqref="AO20">
    <cfRule type="expression" dxfId="400" priority="223">
      <formula>OR(AO$9="ADULT",AO$9="N/A")</formula>
    </cfRule>
  </conditionalFormatting>
  <conditionalFormatting sqref="AO20">
    <cfRule type="expression" dxfId="399" priority="222">
      <formula>OR(AO$9="ADULT",AO$9="N/A")</formula>
    </cfRule>
  </conditionalFormatting>
  <conditionalFormatting sqref="AP20">
    <cfRule type="expression" dxfId="398" priority="221">
      <formula>OR(AP$9="ADULT",AP$9="N/A")</formula>
    </cfRule>
  </conditionalFormatting>
  <conditionalFormatting sqref="AG6">
    <cfRule type="cellIs" dxfId="397" priority="219" operator="equal">
      <formula>"NO"</formula>
    </cfRule>
    <cfRule type="cellIs" dxfId="396" priority="220" operator="equal">
      <formula>"MET"</formula>
    </cfRule>
  </conditionalFormatting>
  <conditionalFormatting sqref="AG39:AP39 AH38:AP38">
    <cfRule type="cellIs" dxfId="395" priority="217" stopIfTrue="1" operator="equal">
      <formula>"Not Met"</formula>
    </cfRule>
  </conditionalFormatting>
  <conditionalFormatting sqref="AG39:AP39 AH38:AP38">
    <cfRule type="cellIs" dxfId="394" priority="218" stopIfTrue="1" operator="equal">
      <formula>"N/A"</formula>
    </cfRule>
  </conditionalFormatting>
  <conditionalFormatting sqref="AG39:AP39 AH38:AP38">
    <cfRule type="cellIs" dxfId="393" priority="216" operator="equal">
      <formula>"No"</formula>
    </cfRule>
  </conditionalFormatting>
  <conditionalFormatting sqref="AG39:AP39 AH38:AP38">
    <cfRule type="cellIs" dxfId="392" priority="215" operator="equal">
      <formula>"MET"</formula>
    </cfRule>
  </conditionalFormatting>
  <conditionalFormatting sqref="AG39:AP39 AH38:AP38">
    <cfRule type="expression" dxfId="391" priority="214">
      <formula>AND(AG$12&lt;&gt;"",AG38="")</formula>
    </cfRule>
  </conditionalFormatting>
  <conditionalFormatting sqref="AG13:AG19">
    <cfRule type="cellIs" dxfId="390" priority="202" operator="equal">
      <formula>"NO"</formula>
    </cfRule>
    <cfRule type="cellIs" dxfId="389" priority="203" operator="equal">
      <formula>"MET"</formula>
    </cfRule>
  </conditionalFormatting>
  <conditionalFormatting sqref="AH14:AP19">
    <cfRule type="cellIs" dxfId="388" priority="212" stopIfTrue="1" operator="equal">
      <formula>"Not Met"</formula>
    </cfRule>
    <cfRule type="cellIs" dxfId="387" priority="213" stopIfTrue="1" operator="equal">
      <formula>"N/A"</formula>
    </cfRule>
  </conditionalFormatting>
  <conditionalFormatting sqref="AH13:AP13">
    <cfRule type="cellIs" dxfId="386" priority="210" stopIfTrue="1" operator="equal">
      <formula>"Not Met"</formula>
    </cfRule>
    <cfRule type="cellIs" dxfId="385" priority="211" stopIfTrue="1" operator="equal">
      <formula>"N/A"</formula>
    </cfRule>
  </conditionalFormatting>
  <conditionalFormatting sqref="AH13:AP19">
    <cfRule type="cellIs" dxfId="384" priority="208" stopIfTrue="1" operator="equal">
      <formula>"Not Met"</formula>
    </cfRule>
    <cfRule type="cellIs" dxfId="383" priority="209" stopIfTrue="1" operator="equal">
      <formula>"N/A"</formula>
    </cfRule>
  </conditionalFormatting>
  <conditionalFormatting sqref="AH13:AP19">
    <cfRule type="cellIs" dxfId="382" priority="206" operator="equal">
      <formula>"NO"</formula>
    </cfRule>
    <cfRule type="cellIs" dxfId="381" priority="207" operator="equal">
      <formula>"MET"</formula>
    </cfRule>
  </conditionalFormatting>
  <conditionalFormatting sqref="AG13:AG19">
    <cfRule type="cellIs" dxfId="380" priority="204" stopIfTrue="1" operator="equal">
      <formula>"Not Met"</formula>
    </cfRule>
    <cfRule type="cellIs" dxfId="379" priority="205" stopIfTrue="1" operator="equal">
      <formula>"N/A"</formula>
    </cfRule>
  </conditionalFormatting>
  <conditionalFormatting sqref="AG22:AG26">
    <cfRule type="cellIs" dxfId="378" priority="190" operator="equal">
      <formula>"NO"</formula>
    </cfRule>
    <cfRule type="cellIs" dxfId="377" priority="191" operator="equal">
      <formula>"MET"</formula>
    </cfRule>
  </conditionalFormatting>
  <conditionalFormatting sqref="AH23:AP26">
    <cfRule type="cellIs" dxfId="376" priority="200" stopIfTrue="1" operator="equal">
      <formula>"Not Met"</formula>
    </cfRule>
    <cfRule type="cellIs" dxfId="375" priority="201" stopIfTrue="1" operator="equal">
      <formula>"N/A"</formula>
    </cfRule>
  </conditionalFormatting>
  <conditionalFormatting sqref="AH22:AP22 AH23:AH26">
    <cfRule type="cellIs" dxfId="374" priority="198" stopIfTrue="1" operator="equal">
      <formula>"Not Met"</formula>
    </cfRule>
    <cfRule type="cellIs" dxfId="373" priority="199" stopIfTrue="1" operator="equal">
      <formula>"N/A"</formula>
    </cfRule>
  </conditionalFormatting>
  <conditionalFormatting sqref="AH22:AP26">
    <cfRule type="cellIs" dxfId="372" priority="196" stopIfTrue="1" operator="equal">
      <formula>"Not Met"</formula>
    </cfRule>
    <cfRule type="cellIs" dxfId="371" priority="197" stopIfTrue="1" operator="equal">
      <formula>"N/A"</formula>
    </cfRule>
  </conditionalFormatting>
  <conditionalFormatting sqref="AH22:AP26">
    <cfRule type="cellIs" dxfId="370" priority="194" operator="equal">
      <formula>"NO"</formula>
    </cfRule>
    <cfRule type="cellIs" dxfId="369" priority="195" operator="equal">
      <formula>"MET"</formula>
    </cfRule>
  </conditionalFormatting>
  <conditionalFormatting sqref="AG22:AG26">
    <cfRule type="cellIs" dxfId="368" priority="192" stopIfTrue="1" operator="equal">
      <formula>"Not Met"</formula>
    </cfRule>
    <cfRule type="cellIs" dxfId="367" priority="193" stopIfTrue="1" operator="equal">
      <formula>"N/A"</formula>
    </cfRule>
  </conditionalFormatting>
  <conditionalFormatting sqref="AG28:AG33 AG35:AG37">
    <cfRule type="cellIs" dxfId="366" priority="167" operator="equal">
      <formula>"NO"</formula>
    </cfRule>
    <cfRule type="cellIs" dxfId="365" priority="168" operator="equal">
      <formula>"MET"</formula>
    </cfRule>
  </conditionalFormatting>
  <conditionalFormatting sqref="AH29:AP33 AH36:AP37">
    <cfRule type="cellIs" dxfId="364" priority="177" stopIfTrue="1" operator="equal">
      <formula>"Not Met"</formula>
    </cfRule>
    <cfRule type="cellIs" dxfId="363" priority="178" stopIfTrue="1" operator="equal">
      <formula>"N/A"</formula>
    </cfRule>
  </conditionalFormatting>
  <conditionalFormatting sqref="AH28:AP28 AH35:AP35">
    <cfRule type="cellIs" dxfId="362" priority="175" stopIfTrue="1" operator="equal">
      <formula>"Not Met"</formula>
    </cfRule>
    <cfRule type="cellIs" dxfId="361" priority="176" stopIfTrue="1" operator="equal">
      <formula>"N/A"</formula>
    </cfRule>
  </conditionalFormatting>
  <conditionalFormatting sqref="AH28:AP33 AH35:AP37">
    <cfRule type="cellIs" dxfId="360" priority="173" stopIfTrue="1" operator="equal">
      <formula>"Not Met"</formula>
    </cfRule>
    <cfRule type="cellIs" dxfId="359" priority="174" stopIfTrue="1" operator="equal">
      <formula>"N/A"</formula>
    </cfRule>
  </conditionalFormatting>
  <conditionalFormatting sqref="AH28:AP33 AH35:AP37">
    <cfRule type="cellIs" dxfId="358" priority="171" operator="equal">
      <formula>"NO"</formula>
    </cfRule>
    <cfRule type="cellIs" dxfId="357" priority="172" operator="equal">
      <formula>"MET"</formula>
    </cfRule>
  </conditionalFormatting>
  <conditionalFormatting sqref="AG28:AG33 AG35:AG37">
    <cfRule type="cellIs" dxfId="356" priority="169" stopIfTrue="1" operator="equal">
      <formula>"Not Met"</formula>
    </cfRule>
    <cfRule type="cellIs" dxfId="355" priority="170" stopIfTrue="1" operator="equal">
      <formula>"N/A"</formula>
    </cfRule>
  </conditionalFormatting>
  <conditionalFormatting sqref="AG38">
    <cfRule type="cellIs" dxfId="354" priority="165" stopIfTrue="1" operator="equal">
      <formula>"Not Met"</formula>
    </cfRule>
  </conditionalFormatting>
  <conditionalFormatting sqref="AG38">
    <cfRule type="cellIs" dxfId="353" priority="166" stopIfTrue="1" operator="equal">
      <formula>"N/A"</formula>
    </cfRule>
  </conditionalFormatting>
  <conditionalFormatting sqref="AG38">
    <cfRule type="cellIs" dxfId="352" priority="164" operator="equal">
      <formula>"No"</formula>
    </cfRule>
  </conditionalFormatting>
  <conditionalFormatting sqref="AG38">
    <cfRule type="cellIs" dxfId="351" priority="163" operator="equal">
      <formula>"MET"</formula>
    </cfRule>
  </conditionalFormatting>
  <conditionalFormatting sqref="AG38">
    <cfRule type="expression" dxfId="350" priority="162">
      <formula>AND(AG$12&lt;&gt;"",AG38="")</formula>
    </cfRule>
  </conditionalFormatting>
  <conditionalFormatting sqref="AG20">
    <cfRule type="cellIs" dxfId="349" priority="160" stopIfTrue="1" operator="equal">
      <formula>"Not Met"</formula>
    </cfRule>
  </conditionalFormatting>
  <conditionalFormatting sqref="AG20">
    <cfRule type="cellIs" dxfId="348" priority="161" stopIfTrue="1" operator="equal">
      <formula>"N/A"</formula>
    </cfRule>
  </conditionalFormatting>
  <conditionalFormatting sqref="AG20">
    <cfRule type="cellIs" dxfId="347" priority="159" operator="equal">
      <formula>"No"</formula>
    </cfRule>
  </conditionalFormatting>
  <conditionalFormatting sqref="AG20">
    <cfRule type="cellIs" dxfId="346" priority="158" operator="equal">
      <formula>"MET"</formula>
    </cfRule>
  </conditionalFormatting>
  <conditionalFormatting sqref="AG20">
    <cfRule type="expression" dxfId="345" priority="157">
      <formula>AND(AG$12&lt;&gt;"",AG20="")</formula>
    </cfRule>
  </conditionalFormatting>
  <conditionalFormatting sqref="AG2:AP2">
    <cfRule type="cellIs" dxfId="344" priority="155" operator="equal">
      <formula>"NO"</formula>
    </cfRule>
    <cfRule type="cellIs" dxfId="343" priority="156" operator="equal">
      <formula>"MET"</formula>
    </cfRule>
  </conditionalFormatting>
  <conditionalFormatting sqref="AG3:AP4">
    <cfRule type="cellIs" dxfId="342" priority="153" operator="equal">
      <formula>"NO"</formula>
    </cfRule>
    <cfRule type="cellIs" dxfId="341" priority="154" operator="equal">
      <formula>"MET"</formula>
    </cfRule>
  </conditionalFormatting>
  <conditionalFormatting sqref="M12:V12">
    <cfRule type="cellIs" dxfId="340" priority="151" stopIfTrue="1" operator="equal">
      <formula>"Not Met"</formula>
    </cfRule>
  </conditionalFormatting>
  <conditionalFormatting sqref="M12:V12">
    <cfRule type="cellIs" dxfId="339" priority="152" stopIfTrue="1" operator="equal">
      <formula>"N/A"</formula>
    </cfRule>
  </conditionalFormatting>
  <conditionalFormatting sqref="M12:V12">
    <cfRule type="cellIs" dxfId="338" priority="150" operator="equal">
      <formula>"MET"</formula>
    </cfRule>
  </conditionalFormatting>
  <conditionalFormatting sqref="M12:V12">
    <cfRule type="expression" dxfId="337" priority="149">
      <formula>AND(M$12&lt;&gt;"",M12="")</formula>
    </cfRule>
  </conditionalFormatting>
  <conditionalFormatting sqref="W12:AF12">
    <cfRule type="cellIs" dxfId="336" priority="147" stopIfTrue="1" operator="equal">
      <formula>"Not Met"</formula>
    </cfRule>
  </conditionalFormatting>
  <conditionalFormatting sqref="W12:AF12">
    <cfRule type="cellIs" dxfId="335" priority="148" stopIfTrue="1" operator="equal">
      <formula>"N/A"</formula>
    </cfRule>
  </conditionalFormatting>
  <conditionalFormatting sqref="W12:AF12">
    <cfRule type="cellIs" dxfId="334" priority="146" operator="equal">
      <formula>"MET"</formula>
    </cfRule>
  </conditionalFormatting>
  <conditionalFormatting sqref="W12:AF12">
    <cfRule type="expression" dxfId="333" priority="145">
      <formula>AND(W$12&lt;&gt;"",W12="")</formula>
    </cfRule>
  </conditionalFormatting>
  <conditionalFormatting sqref="AG12:AP12">
    <cfRule type="cellIs" dxfId="332" priority="143" stopIfTrue="1" operator="equal">
      <formula>"Not Met"</formula>
    </cfRule>
  </conditionalFormatting>
  <conditionalFormatting sqref="AG12:AP12">
    <cfRule type="cellIs" dxfId="331" priority="144" stopIfTrue="1" operator="equal">
      <formula>"N/A"</formula>
    </cfRule>
  </conditionalFormatting>
  <conditionalFormatting sqref="AG12:AP12">
    <cfRule type="cellIs" dxfId="330" priority="142" operator="equal">
      <formula>"MET"</formula>
    </cfRule>
  </conditionalFormatting>
  <conditionalFormatting sqref="AG12:AP12">
    <cfRule type="expression" dxfId="329" priority="141">
      <formula>AND(AG$12&lt;&gt;"",AG12="")</formula>
    </cfRule>
  </conditionalFormatting>
  <conditionalFormatting sqref="AQ12:AZ12">
    <cfRule type="cellIs" dxfId="328" priority="139" stopIfTrue="1" operator="equal">
      <formula>"Not Met"</formula>
    </cfRule>
  </conditionalFormatting>
  <conditionalFormatting sqref="AQ12:AZ12">
    <cfRule type="cellIs" dxfId="327" priority="140" stopIfTrue="1" operator="equal">
      <formula>"N/A"</formula>
    </cfRule>
  </conditionalFormatting>
  <conditionalFormatting sqref="AQ12:AZ12">
    <cfRule type="cellIs" dxfId="326" priority="138" operator="equal">
      <formula>"MET"</formula>
    </cfRule>
  </conditionalFormatting>
  <conditionalFormatting sqref="AQ12:AZ12">
    <cfRule type="expression" dxfId="325" priority="137">
      <formula>AND(AQ$12&lt;&gt;"",AQ12="")</formula>
    </cfRule>
  </conditionalFormatting>
  <conditionalFormatting sqref="BA12:BJ12">
    <cfRule type="cellIs" dxfId="324" priority="135" stopIfTrue="1" operator="equal">
      <formula>"Not Met"</formula>
    </cfRule>
  </conditionalFormatting>
  <conditionalFormatting sqref="BA12:BJ12">
    <cfRule type="cellIs" dxfId="323" priority="136" stopIfTrue="1" operator="equal">
      <formula>"N/A"</formula>
    </cfRule>
  </conditionalFormatting>
  <conditionalFormatting sqref="BA12:BJ12">
    <cfRule type="cellIs" dxfId="322" priority="134" operator="equal">
      <formula>"MET"</formula>
    </cfRule>
  </conditionalFormatting>
  <conditionalFormatting sqref="BA12:BJ12">
    <cfRule type="expression" dxfId="321" priority="133">
      <formula>AND(BA$12&lt;&gt;"",BA12="")</formula>
    </cfRule>
  </conditionalFormatting>
  <conditionalFormatting sqref="BK12:BT12">
    <cfRule type="cellIs" dxfId="320" priority="131" stopIfTrue="1" operator="equal">
      <formula>"Not Met"</formula>
    </cfRule>
  </conditionalFormatting>
  <conditionalFormatting sqref="BK12:BT12">
    <cfRule type="cellIs" dxfId="319" priority="132" stopIfTrue="1" operator="equal">
      <formula>"N/A"</formula>
    </cfRule>
  </conditionalFormatting>
  <conditionalFormatting sqref="BK12:BT12">
    <cfRule type="cellIs" dxfId="318" priority="130" operator="equal">
      <formula>"MET"</formula>
    </cfRule>
  </conditionalFormatting>
  <conditionalFormatting sqref="BK12:BT12">
    <cfRule type="expression" dxfId="317" priority="129">
      <formula>AND(BK$12&lt;&gt;"",BK12="")</formula>
    </cfRule>
  </conditionalFormatting>
  <conditionalFormatting sqref="BU12:CD12">
    <cfRule type="cellIs" dxfId="316" priority="127" stopIfTrue="1" operator="equal">
      <formula>"Not Met"</formula>
    </cfRule>
  </conditionalFormatting>
  <conditionalFormatting sqref="BU12:CD12">
    <cfRule type="cellIs" dxfId="315" priority="128" stopIfTrue="1" operator="equal">
      <formula>"N/A"</formula>
    </cfRule>
  </conditionalFormatting>
  <conditionalFormatting sqref="BU12:CD12">
    <cfRule type="cellIs" dxfId="314" priority="126" operator="equal">
      <formula>"MET"</formula>
    </cfRule>
  </conditionalFormatting>
  <conditionalFormatting sqref="BU12:CD12">
    <cfRule type="expression" dxfId="313" priority="125">
      <formula>AND(BU$12&lt;&gt;"",BU12="")</formula>
    </cfRule>
  </conditionalFormatting>
  <conditionalFormatting sqref="CE12:CN12">
    <cfRule type="cellIs" dxfId="312" priority="123" stopIfTrue="1" operator="equal">
      <formula>"Not Met"</formula>
    </cfRule>
  </conditionalFormatting>
  <conditionalFormatting sqref="CE12:CN12">
    <cfRule type="cellIs" dxfId="311" priority="124" stopIfTrue="1" operator="equal">
      <formula>"N/A"</formula>
    </cfRule>
  </conditionalFormatting>
  <conditionalFormatting sqref="CE12:CN12">
    <cfRule type="cellIs" dxfId="310" priority="122" operator="equal">
      <formula>"MET"</formula>
    </cfRule>
  </conditionalFormatting>
  <conditionalFormatting sqref="CE12:CN12">
    <cfRule type="expression" dxfId="309" priority="121">
      <formula>AND(CE$12&lt;&gt;"",CE12="")</formula>
    </cfRule>
  </conditionalFormatting>
  <conditionalFormatting sqref="CO12:CX12">
    <cfRule type="cellIs" dxfId="308" priority="119" stopIfTrue="1" operator="equal">
      <formula>"Not Met"</formula>
    </cfRule>
  </conditionalFormatting>
  <conditionalFormatting sqref="CO12:CX12">
    <cfRule type="cellIs" dxfId="307" priority="120" stopIfTrue="1" operator="equal">
      <formula>"N/A"</formula>
    </cfRule>
  </conditionalFormatting>
  <conditionalFormatting sqref="CO12:CX12">
    <cfRule type="cellIs" dxfId="306" priority="118" operator="equal">
      <formula>"MET"</formula>
    </cfRule>
  </conditionalFormatting>
  <conditionalFormatting sqref="CO12:CX12">
    <cfRule type="expression" dxfId="305" priority="117">
      <formula>AND(CO$12&lt;&gt;"",CO12="")</formula>
    </cfRule>
  </conditionalFormatting>
  <conditionalFormatting sqref="CY12:DH12">
    <cfRule type="cellIs" dxfId="304" priority="115" stopIfTrue="1" operator="equal">
      <formula>"Not Met"</formula>
    </cfRule>
  </conditionalFormatting>
  <conditionalFormatting sqref="CY12:DH12">
    <cfRule type="cellIs" dxfId="303" priority="116" stopIfTrue="1" operator="equal">
      <formula>"N/A"</formula>
    </cfRule>
  </conditionalFormatting>
  <conditionalFormatting sqref="CY12:DH12">
    <cfRule type="cellIs" dxfId="302" priority="114" operator="equal">
      <formula>"MET"</formula>
    </cfRule>
  </conditionalFormatting>
  <conditionalFormatting sqref="CY12:DH12">
    <cfRule type="expression" dxfId="301" priority="113">
      <formula>AND(CY$12&lt;&gt;"",CY12="")</formula>
    </cfRule>
  </conditionalFormatting>
  <conditionalFormatting sqref="DI12:DR12">
    <cfRule type="cellIs" dxfId="300" priority="111" stopIfTrue="1" operator="equal">
      <formula>"Not Met"</formula>
    </cfRule>
  </conditionalFormatting>
  <conditionalFormatting sqref="DI12:DR12">
    <cfRule type="cellIs" dxfId="299" priority="112" stopIfTrue="1" operator="equal">
      <formula>"N/A"</formula>
    </cfRule>
  </conditionalFormatting>
  <conditionalFormatting sqref="DI12:DR12">
    <cfRule type="cellIs" dxfId="298" priority="110" operator="equal">
      <formula>"MET"</formula>
    </cfRule>
  </conditionalFormatting>
  <conditionalFormatting sqref="DI12:DR12">
    <cfRule type="expression" dxfId="297" priority="109">
      <formula>AND(DI$12&lt;&gt;"",DI12="")</formula>
    </cfRule>
  </conditionalFormatting>
  <conditionalFormatting sqref="DS12:EB12">
    <cfRule type="cellIs" dxfId="296" priority="107" stopIfTrue="1" operator="equal">
      <formula>"Not Met"</formula>
    </cfRule>
  </conditionalFormatting>
  <conditionalFormatting sqref="DS12:EB12">
    <cfRule type="cellIs" dxfId="295" priority="108" stopIfTrue="1" operator="equal">
      <formula>"N/A"</formula>
    </cfRule>
  </conditionalFormatting>
  <conditionalFormatting sqref="DS12:EB12">
    <cfRule type="cellIs" dxfId="294" priority="106" operator="equal">
      <formula>"MET"</formula>
    </cfRule>
  </conditionalFormatting>
  <conditionalFormatting sqref="DS12:EB12">
    <cfRule type="expression" dxfId="293" priority="105">
      <formula>AND(DS$12&lt;&gt;"",DS12="")</formula>
    </cfRule>
  </conditionalFormatting>
  <conditionalFormatting sqref="EC12:EL12">
    <cfRule type="cellIs" dxfId="292" priority="103" stopIfTrue="1" operator="equal">
      <formula>"Not Met"</formula>
    </cfRule>
  </conditionalFormatting>
  <conditionalFormatting sqref="EC12:EL12">
    <cfRule type="cellIs" dxfId="291" priority="104" stopIfTrue="1" operator="equal">
      <formula>"N/A"</formula>
    </cfRule>
  </conditionalFormatting>
  <conditionalFormatting sqref="EC12:EL12">
    <cfRule type="cellIs" dxfId="290" priority="102" operator="equal">
      <formula>"MET"</formula>
    </cfRule>
  </conditionalFormatting>
  <conditionalFormatting sqref="EC12:EL12">
    <cfRule type="expression" dxfId="289" priority="101">
      <formula>AND(EC$12&lt;&gt;"",EC12="")</formula>
    </cfRule>
  </conditionalFormatting>
  <conditionalFormatting sqref="EM12:EV12">
    <cfRule type="cellIs" dxfId="288" priority="99" stopIfTrue="1" operator="equal">
      <formula>"Not Met"</formula>
    </cfRule>
  </conditionalFormatting>
  <conditionalFormatting sqref="EM12:EV12">
    <cfRule type="cellIs" dxfId="287" priority="100" stopIfTrue="1" operator="equal">
      <formula>"N/A"</formula>
    </cfRule>
  </conditionalFormatting>
  <conditionalFormatting sqref="EM12:EV12">
    <cfRule type="cellIs" dxfId="286" priority="98" operator="equal">
      <formula>"MET"</formula>
    </cfRule>
  </conditionalFormatting>
  <conditionalFormatting sqref="EM12:EV12">
    <cfRule type="expression" dxfId="285" priority="97">
      <formula>AND(EM$12&lt;&gt;"",EM12="")</formula>
    </cfRule>
  </conditionalFormatting>
  <conditionalFormatting sqref="EW12:FF12">
    <cfRule type="cellIs" dxfId="284" priority="95" stopIfTrue="1" operator="equal">
      <formula>"Not Met"</formula>
    </cfRule>
  </conditionalFormatting>
  <conditionalFormatting sqref="EW12:FF12">
    <cfRule type="cellIs" dxfId="283" priority="96" stopIfTrue="1" operator="equal">
      <formula>"N/A"</formula>
    </cfRule>
  </conditionalFormatting>
  <conditionalFormatting sqref="EW12:FF12">
    <cfRule type="cellIs" dxfId="282" priority="94" operator="equal">
      <formula>"MET"</formula>
    </cfRule>
  </conditionalFormatting>
  <conditionalFormatting sqref="EW12:FF12">
    <cfRule type="expression" dxfId="281" priority="93">
      <formula>AND(EW$12&lt;&gt;"",EW12="")</formula>
    </cfRule>
  </conditionalFormatting>
  <conditionalFormatting sqref="FG12:FP12">
    <cfRule type="cellIs" dxfId="280" priority="91" stopIfTrue="1" operator="equal">
      <formula>"Not Met"</formula>
    </cfRule>
  </conditionalFormatting>
  <conditionalFormatting sqref="FG12:FP12">
    <cfRule type="cellIs" dxfId="279" priority="92" stopIfTrue="1" operator="equal">
      <formula>"N/A"</formula>
    </cfRule>
  </conditionalFormatting>
  <conditionalFormatting sqref="FG12:FP12">
    <cfRule type="cellIs" dxfId="278" priority="90" operator="equal">
      <formula>"MET"</formula>
    </cfRule>
  </conditionalFormatting>
  <conditionalFormatting sqref="FG12:FP12">
    <cfRule type="expression" dxfId="277" priority="89">
      <formula>AND(FG$12&lt;&gt;"",FG12="")</formula>
    </cfRule>
  </conditionalFormatting>
  <conditionalFormatting sqref="FQ12:FZ12">
    <cfRule type="cellIs" dxfId="276" priority="87" stopIfTrue="1" operator="equal">
      <formula>"Not Met"</formula>
    </cfRule>
  </conditionalFormatting>
  <conditionalFormatting sqref="FQ12:FZ12">
    <cfRule type="cellIs" dxfId="275" priority="88" stopIfTrue="1" operator="equal">
      <formula>"N/A"</formula>
    </cfRule>
  </conditionalFormatting>
  <conditionalFormatting sqref="FQ12:FZ12">
    <cfRule type="cellIs" dxfId="274" priority="86" operator="equal">
      <formula>"MET"</formula>
    </cfRule>
  </conditionalFormatting>
  <conditionalFormatting sqref="FQ12:FZ12">
    <cfRule type="expression" dxfId="273" priority="85">
      <formula>AND(FQ$12&lt;&gt;"",FQ12="")</formula>
    </cfRule>
  </conditionalFormatting>
  <conditionalFormatting sqref="GA12:GJ12">
    <cfRule type="cellIs" dxfId="272" priority="83" stopIfTrue="1" operator="equal">
      <formula>"Not Met"</formula>
    </cfRule>
  </conditionalFormatting>
  <conditionalFormatting sqref="GA12:GJ12">
    <cfRule type="cellIs" dxfId="271" priority="84" stopIfTrue="1" operator="equal">
      <formula>"N/A"</formula>
    </cfRule>
  </conditionalFormatting>
  <conditionalFormatting sqref="GA12:GJ12">
    <cfRule type="cellIs" dxfId="270" priority="82" operator="equal">
      <formula>"MET"</formula>
    </cfRule>
  </conditionalFormatting>
  <conditionalFormatting sqref="GA12:GJ12">
    <cfRule type="expression" dxfId="269" priority="81">
      <formula>AND(GA$12&lt;&gt;"",GA12="")</formula>
    </cfRule>
  </conditionalFormatting>
  <conditionalFormatting sqref="GK12:GT12">
    <cfRule type="cellIs" dxfId="268" priority="79" stopIfTrue="1" operator="equal">
      <formula>"Not Met"</formula>
    </cfRule>
  </conditionalFormatting>
  <conditionalFormatting sqref="GK12:GT12">
    <cfRule type="cellIs" dxfId="267" priority="80" stopIfTrue="1" operator="equal">
      <formula>"N/A"</formula>
    </cfRule>
  </conditionalFormatting>
  <conditionalFormatting sqref="GK12:GT12">
    <cfRule type="cellIs" dxfId="266" priority="78" operator="equal">
      <formula>"MET"</formula>
    </cfRule>
  </conditionalFormatting>
  <conditionalFormatting sqref="GK12:GT12">
    <cfRule type="expression" dxfId="265" priority="77">
      <formula>AND(GK$12&lt;&gt;"",GK12="")</formula>
    </cfRule>
  </conditionalFormatting>
  <conditionalFormatting sqref="M34:V34">
    <cfRule type="cellIs" dxfId="264" priority="73" operator="equal">
      <formula>"NO"</formula>
    </cfRule>
    <cfRule type="cellIs" dxfId="263" priority="74" operator="equal">
      <formula>"MET"</formula>
    </cfRule>
  </conditionalFormatting>
  <conditionalFormatting sqref="M34:V34">
    <cfRule type="cellIs" dxfId="262" priority="75" stopIfTrue="1" operator="equal">
      <formula>"Not Met"</formula>
    </cfRule>
    <cfRule type="cellIs" dxfId="261" priority="76" stopIfTrue="1" operator="equal">
      <formula>"N/A"</formula>
    </cfRule>
  </conditionalFormatting>
  <conditionalFormatting sqref="W34:AF34">
    <cfRule type="cellIs" dxfId="260" priority="69" operator="equal">
      <formula>"NO"</formula>
    </cfRule>
    <cfRule type="cellIs" dxfId="259" priority="70" operator="equal">
      <formula>"MET"</formula>
    </cfRule>
  </conditionalFormatting>
  <conditionalFormatting sqref="W34:AF34">
    <cfRule type="cellIs" dxfId="258" priority="71" stopIfTrue="1" operator="equal">
      <formula>"Not Met"</formula>
    </cfRule>
    <cfRule type="cellIs" dxfId="257" priority="72" stopIfTrue="1" operator="equal">
      <formula>"N/A"</formula>
    </cfRule>
  </conditionalFormatting>
  <conditionalFormatting sqref="AG34:AP34">
    <cfRule type="cellIs" dxfId="256" priority="65" operator="equal">
      <formula>"NO"</formula>
    </cfRule>
    <cfRule type="cellIs" dxfId="255" priority="66" operator="equal">
      <formula>"MET"</formula>
    </cfRule>
  </conditionalFormatting>
  <conditionalFormatting sqref="AG34:AP34">
    <cfRule type="cellIs" dxfId="254" priority="67" stopIfTrue="1" operator="equal">
      <formula>"Not Met"</formula>
    </cfRule>
    <cfRule type="cellIs" dxfId="253" priority="68" stopIfTrue="1" operator="equal">
      <formula>"N/A"</formula>
    </cfRule>
  </conditionalFormatting>
  <conditionalFormatting sqref="AQ34:AZ34">
    <cfRule type="cellIs" dxfId="252" priority="61" operator="equal">
      <formula>"NO"</formula>
    </cfRule>
    <cfRule type="cellIs" dxfId="251" priority="62" operator="equal">
      <formula>"MET"</formula>
    </cfRule>
  </conditionalFormatting>
  <conditionalFormatting sqref="AQ34:AZ34">
    <cfRule type="cellIs" dxfId="250" priority="63" stopIfTrue="1" operator="equal">
      <formula>"Not Met"</formula>
    </cfRule>
    <cfRule type="cellIs" dxfId="249" priority="64" stopIfTrue="1" operator="equal">
      <formula>"N/A"</formula>
    </cfRule>
  </conditionalFormatting>
  <conditionalFormatting sqref="BA34:BJ34">
    <cfRule type="cellIs" dxfId="248" priority="57" operator="equal">
      <formula>"NO"</formula>
    </cfRule>
    <cfRule type="cellIs" dxfId="247" priority="58" operator="equal">
      <formula>"MET"</formula>
    </cfRule>
  </conditionalFormatting>
  <conditionalFormatting sqref="BA34:BJ34">
    <cfRule type="cellIs" dxfId="246" priority="59" stopIfTrue="1" operator="equal">
      <formula>"Not Met"</formula>
    </cfRule>
    <cfRule type="cellIs" dxfId="245" priority="60" stopIfTrue="1" operator="equal">
      <formula>"N/A"</formula>
    </cfRule>
  </conditionalFormatting>
  <conditionalFormatting sqref="BK34:BT34">
    <cfRule type="cellIs" dxfId="244" priority="53" operator="equal">
      <formula>"NO"</formula>
    </cfRule>
    <cfRule type="cellIs" dxfId="243" priority="54" operator="equal">
      <formula>"MET"</formula>
    </cfRule>
  </conditionalFormatting>
  <conditionalFormatting sqref="BK34:BT34">
    <cfRule type="cellIs" dxfId="242" priority="55" stopIfTrue="1" operator="equal">
      <formula>"Not Met"</formula>
    </cfRule>
    <cfRule type="cellIs" dxfId="241" priority="56" stopIfTrue="1" operator="equal">
      <formula>"N/A"</formula>
    </cfRule>
  </conditionalFormatting>
  <conditionalFormatting sqref="BU34:CD34">
    <cfRule type="cellIs" dxfId="240" priority="49" operator="equal">
      <formula>"NO"</formula>
    </cfRule>
    <cfRule type="cellIs" dxfId="239" priority="50" operator="equal">
      <formula>"MET"</formula>
    </cfRule>
  </conditionalFormatting>
  <conditionalFormatting sqref="BU34:CD34">
    <cfRule type="cellIs" dxfId="238" priority="51" stopIfTrue="1" operator="equal">
      <formula>"Not Met"</formula>
    </cfRule>
    <cfRule type="cellIs" dxfId="237" priority="52" stopIfTrue="1" operator="equal">
      <formula>"N/A"</formula>
    </cfRule>
  </conditionalFormatting>
  <conditionalFormatting sqref="CE34:CN34">
    <cfRule type="cellIs" dxfId="236" priority="45" operator="equal">
      <formula>"NO"</formula>
    </cfRule>
    <cfRule type="cellIs" dxfId="235" priority="46" operator="equal">
      <formula>"MET"</formula>
    </cfRule>
  </conditionalFormatting>
  <conditionalFormatting sqref="CE34:CN34">
    <cfRule type="cellIs" dxfId="234" priority="47" stopIfTrue="1" operator="equal">
      <formula>"Not Met"</formula>
    </cfRule>
    <cfRule type="cellIs" dxfId="233" priority="48" stopIfTrue="1" operator="equal">
      <formula>"N/A"</formula>
    </cfRule>
  </conditionalFormatting>
  <conditionalFormatting sqref="CO34:CX34">
    <cfRule type="cellIs" dxfId="232" priority="41" operator="equal">
      <formula>"NO"</formula>
    </cfRule>
    <cfRule type="cellIs" dxfId="231" priority="42" operator="equal">
      <formula>"MET"</formula>
    </cfRule>
  </conditionalFormatting>
  <conditionalFormatting sqref="CO34:CX34">
    <cfRule type="cellIs" dxfId="230" priority="43" stopIfTrue="1" operator="equal">
      <formula>"Not Met"</formula>
    </cfRule>
    <cfRule type="cellIs" dxfId="229" priority="44" stopIfTrue="1" operator="equal">
      <formula>"N/A"</formula>
    </cfRule>
  </conditionalFormatting>
  <conditionalFormatting sqref="CY34:DH34">
    <cfRule type="cellIs" dxfId="228" priority="37" operator="equal">
      <formula>"NO"</formula>
    </cfRule>
    <cfRule type="cellIs" dxfId="227" priority="38" operator="equal">
      <formula>"MET"</formula>
    </cfRule>
  </conditionalFormatting>
  <conditionalFormatting sqref="CY34:DH34">
    <cfRule type="cellIs" dxfId="226" priority="39" stopIfTrue="1" operator="equal">
      <formula>"Not Met"</formula>
    </cfRule>
    <cfRule type="cellIs" dxfId="225" priority="40" stopIfTrue="1" operator="equal">
      <formula>"N/A"</formula>
    </cfRule>
  </conditionalFormatting>
  <conditionalFormatting sqref="DI34:DR34">
    <cfRule type="cellIs" dxfId="224" priority="33" operator="equal">
      <formula>"NO"</formula>
    </cfRule>
    <cfRule type="cellIs" dxfId="223" priority="34" operator="equal">
      <formula>"MET"</formula>
    </cfRule>
  </conditionalFormatting>
  <conditionalFormatting sqref="DI34:DR34">
    <cfRule type="cellIs" dxfId="222" priority="35" stopIfTrue="1" operator="equal">
      <formula>"Not Met"</formula>
    </cfRule>
    <cfRule type="cellIs" dxfId="221" priority="36" stopIfTrue="1" operator="equal">
      <formula>"N/A"</formula>
    </cfRule>
  </conditionalFormatting>
  <conditionalFormatting sqref="DS34:EB34">
    <cfRule type="cellIs" dxfId="220" priority="29" operator="equal">
      <formula>"NO"</formula>
    </cfRule>
    <cfRule type="cellIs" dxfId="219" priority="30" operator="equal">
      <formula>"MET"</formula>
    </cfRule>
  </conditionalFormatting>
  <conditionalFormatting sqref="DS34:EB34">
    <cfRule type="cellIs" dxfId="218" priority="31" stopIfTrue="1" operator="equal">
      <formula>"Not Met"</formula>
    </cfRule>
    <cfRule type="cellIs" dxfId="217" priority="32" stopIfTrue="1" operator="equal">
      <formula>"N/A"</formula>
    </cfRule>
  </conditionalFormatting>
  <conditionalFormatting sqref="EC34:EL34">
    <cfRule type="cellIs" dxfId="216" priority="25" operator="equal">
      <formula>"NO"</formula>
    </cfRule>
    <cfRule type="cellIs" dxfId="215" priority="26" operator="equal">
      <formula>"MET"</formula>
    </cfRule>
  </conditionalFormatting>
  <conditionalFormatting sqref="EC34:EL34">
    <cfRule type="cellIs" dxfId="214" priority="27" stopIfTrue="1" operator="equal">
      <formula>"Not Met"</formula>
    </cfRule>
    <cfRule type="cellIs" dxfId="213" priority="28" stopIfTrue="1" operator="equal">
      <formula>"N/A"</formula>
    </cfRule>
  </conditionalFormatting>
  <conditionalFormatting sqref="EM34:EV34">
    <cfRule type="cellIs" dxfId="212" priority="21" operator="equal">
      <formula>"NO"</formula>
    </cfRule>
    <cfRule type="cellIs" dxfId="211" priority="22" operator="equal">
      <formula>"MET"</formula>
    </cfRule>
  </conditionalFormatting>
  <conditionalFormatting sqref="EM34:EV34">
    <cfRule type="cellIs" dxfId="210" priority="23" stopIfTrue="1" operator="equal">
      <formula>"Not Met"</formula>
    </cfRule>
    <cfRule type="cellIs" dxfId="209" priority="24" stopIfTrue="1" operator="equal">
      <formula>"N/A"</formula>
    </cfRule>
  </conditionalFormatting>
  <conditionalFormatting sqref="EW34:FF34">
    <cfRule type="cellIs" dxfId="208" priority="17" operator="equal">
      <formula>"NO"</formula>
    </cfRule>
    <cfRule type="cellIs" dxfId="207" priority="18" operator="equal">
      <formula>"MET"</formula>
    </cfRule>
  </conditionalFormatting>
  <conditionalFormatting sqref="EW34:FF34">
    <cfRule type="cellIs" dxfId="206" priority="19" stopIfTrue="1" operator="equal">
      <formula>"Not Met"</formula>
    </cfRule>
    <cfRule type="cellIs" dxfId="205" priority="20" stopIfTrue="1" operator="equal">
      <formula>"N/A"</formula>
    </cfRule>
  </conditionalFormatting>
  <conditionalFormatting sqref="FG34:FP34">
    <cfRule type="cellIs" dxfId="204" priority="13" operator="equal">
      <formula>"NO"</formula>
    </cfRule>
    <cfRule type="cellIs" dxfId="203" priority="14" operator="equal">
      <formula>"MET"</formula>
    </cfRule>
  </conditionalFormatting>
  <conditionalFormatting sqref="FG34:FP34">
    <cfRule type="cellIs" dxfId="202" priority="15" stopIfTrue="1" operator="equal">
      <formula>"Not Met"</formula>
    </cfRule>
    <cfRule type="cellIs" dxfId="201" priority="16" stopIfTrue="1" operator="equal">
      <formula>"N/A"</formula>
    </cfRule>
  </conditionalFormatting>
  <conditionalFormatting sqref="FQ34:FZ34">
    <cfRule type="cellIs" dxfId="200" priority="9" operator="equal">
      <formula>"NO"</formula>
    </cfRule>
    <cfRule type="cellIs" dxfId="199" priority="10" operator="equal">
      <formula>"MET"</formula>
    </cfRule>
  </conditionalFormatting>
  <conditionalFormatting sqref="FQ34:FZ34">
    <cfRule type="cellIs" dxfId="198" priority="11" stopIfTrue="1" operator="equal">
      <formula>"Not Met"</formula>
    </cfRule>
    <cfRule type="cellIs" dxfId="197" priority="12" stopIfTrue="1" operator="equal">
      <formula>"N/A"</formula>
    </cfRule>
  </conditionalFormatting>
  <conditionalFormatting sqref="GA34:GJ34">
    <cfRule type="cellIs" dxfId="196" priority="5" operator="equal">
      <formula>"NO"</formula>
    </cfRule>
    <cfRule type="cellIs" dxfId="195" priority="6" operator="equal">
      <formula>"MET"</formula>
    </cfRule>
  </conditionalFormatting>
  <conditionalFormatting sqref="GA34:GJ34">
    <cfRule type="cellIs" dxfId="194" priority="7" stopIfTrue="1" operator="equal">
      <formula>"Not Met"</formula>
    </cfRule>
    <cfRule type="cellIs" dxfId="193" priority="8" stopIfTrue="1" operator="equal">
      <formula>"N/A"</formula>
    </cfRule>
  </conditionalFormatting>
  <conditionalFormatting sqref="GK34:GT34">
    <cfRule type="cellIs" dxfId="192" priority="1" operator="equal">
      <formula>"NO"</formula>
    </cfRule>
    <cfRule type="cellIs" dxfId="191" priority="2" operator="equal">
      <formula>"MET"</formula>
    </cfRule>
  </conditionalFormatting>
  <conditionalFormatting sqref="GK34:GT34">
    <cfRule type="cellIs" dxfId="190" priority="3" stopIfTrue="1" operator="equal">
      <formula>"Not Met"</formula>
    </cfRule>
    <cfRule type="cellIs" dxfId="189" priority="4" stopIfTrue="1" operator="equal">
      <formula>"N/A"</formula>
    </cfRule>
  </conditionalFormatting>
  <dataValidations count="4">
    <dataValidation type="list" allowBlank="1" showInputMessage="1" showErrorMessage="1" sqref="C9:GT9" xr:uid="{00000000-0002-0000-1000-000000000000}">
      <formula1>"Adult,Child"</formula1>
    </dataValidation>
    <dataValidation type="list" allowBlank="1" showInputMessage="1" showErrorMessage="1" sqref="C38:GT39 C20:GT20" xr:uid="{00000000-0002-0000-1000-000001000000}">
      <formula1>"Met, Not Met, N/A"</formula1>
    </dataValidation>
    <dataValidation type="list" allowBlank="1" showInputMessage="1" showErrorMessage="1" sqref="C22:GT26 C13:GT19 C28:GT37" xr:uid="{00000000-0002-0000-1000-000002000000}">
      <formula1>"YES,NO,N/A"</formula1>
    </dataValidation>
    <dataValidation type="list" allowBlank="1" showInputMessage="1" showErrorMessage="1" sqref="C5:GT5" xr:uid="{00000000-0002-0000-1000-000003000000}">
      <formula1>CMHBG2018</formula1>
    </dataValidation>
  </dataValidations>
  <printOptions horizontalCentered="1"/>
  <pageMargins left="0.2" right="0.2" top="0.3" bottom="0.25" header="0.25" footer="0"/>
  <pageSetup paperSize="5" scale="75" orientation="landscape" r:id="rId2"/>
  <headerFooter alignWithMargins="0">
    <oddFooter>&amp;LCOMMUNITY MENTAL HEALTH SERVICES BLOCK GRANT RECORD REVIEW&amp;R&amp;8&amp;K000000&amp;P</oddFooter>
  </headerFooter>
  <rowBreaks count="1" manualBreakCount="1">
    <brk id="41"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indexed="22"/>
  </sheetPr>
  <dimension ref="A1:J203"/>
  <sheetViews>
    <sheetView showGridLines="0" zoomScaleNormal="100" zoomScaleSheetLayoutView="80" workbookViewId="0">
      <pane ySplit="4" topLeftCell="A5" activePane="bottomLeft" state="frozen"/>
      <selection activeCell="G88" sqref="G88"/>
      <selection pane="bottomLeft" activeCell="B82" sqref="B82"/>
    </sheetView>
  </sheetViews>
  <sheetFormatPr defaultColWidth="9.140625" defaultRowHeight="12.75"/>
  <cols>
    <col min="1" max="1" width="3.28515625" style="70" customWidth="1"/>
    <col min="2" max="2" width="101.42578125" style="70" customWidth="1"/>
    <col min="3" max="3" width="10.7109375" style="70" customWidth="1"/>
    <col min="4" max="4" width="8.7109375" style="70" customWidth="1"/>
    <col min="5" max="6" width="9.42578125" style="70" bestFit="1" customWidth="1"/>
    <col min="7" max="7" width="8.7109375" style="70" customWidth="1"/>
    <col min="8" max="8" width="12.140625" style="70" customWidth="1"/>
    <col min="9" max="9" width="16.5703125" style="251" customWidth="1"/>
    <col min="10" max="16384" width="9.140625" style="70"/>
  </cols>
  <sheetData>
    <row r="1" spans="1:10" s="265" customFormat="1" ht="19.899999999999999" customHeight="1">
      <c r="A1" s="773" t="s">
        <v>210</v>
      </c>
      <c r="B1" s="774"/>
      <c r="C1" s="775"/>
      <c r="D1" s="775"/>
      <c r="E1" s="775"/>
      <c r="F1" s="775"/>
      <c r="G1" s="776"/>
      <c r="H1" s="777"/>
      <c r="I1" s="266"/>
    </row>
    <row r="2" spans="1:10" s="265" customFormat="1" ht="19.899999999999999" customHeight="1">
      <c r="A2" s="778" t="str">
        <f>IF('Workbook Set-up'!$B$4="","[Name of LME-MCO]",'Workbook Set-up'!$B$4)</f>
        <v>[Name of LME-MCO]</v>
      </c>
      <c r="B2" s="268"/>
      <c r="C2" s="267"/>
      <c r="D2" s="267"/>
      <c r="E2" s="267"/>
      <c r="F2" s="267"/>
      <c r="G2" s="268"/>
      <c r="H2" s="433"/>
      <c r="I2" s="266"/>
    </row>
    <row r="3" spans="1:10" s="265" customFormat="1" ht="19.899999999999999" customHeight="1">
      <c r="A3" s="77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268"/>
      <c r="C3" s="267"/>
      <c r="D3" s="267"/>
      <c r="E3" s="267"/>
      <c r="F3" s="267"/>
      <c r="G3" s="268"/>
      <c r="H3" s="433"/>
      <c r="I3" s="266"/>
    </row>
    <row r="4" spans="1:10" s="265" customFormat="1" ht="19.899999999999999" customHeight="1" thickBot="1">
      <c r="A4" s="779" t="str">
        <f>IF(AND('Workbook Set-up'!$B$14="",'Workbook Set-up'!$B$15=""),"",IF('Workbook Set-up'!$B$14='Workbook Set-up'!$B$15,TEXT('Workbook Set-up'!$B$14,"m/d/yyyy"),IF('Workbook Set-up'!$B$14&lt;&gt;'Workbook Set-up'!$B$15,TEXT('Workbook Set-up'!$B$14,"m/d/yyyy")&amp;" to "&amp;TEXT('Workbook Set-up'!$B$15,"m/d/yyyy"),"")))</f>
        <v/>
      </c>
      <c r="B4" s="780"/>
      <c r="C4" s="781"/>
      <c r="D4" s="781"/>
      <c r="E4" s="781"/>
      <c r="F4" s="781"/>
      <c r="G4" s="780"/>
      <c r="H4" s="782"/>
      <c r="I4" s="266"/>
    </row>
    <row r="5" spans="1:10" s="252" customFormat="1" ht="13.9" customHeight="1">
      <c r="A5" s="786"/>
      <c r="B5" s="264"/>
      <c r="C5" s="264"/>
      <c r="D5" s="264"/>
      <c r="E5" s="264"/>
      <c r="F5" s="264"/>
      <c r="G5" s="264"/>
      <c r="H5" s="772"/>
      <c r="I5" s="431" t="s">
        <v>43</v>
      </c>
      <c r="J5" s="261"/>
    </row>
    <row r="6" spans="1:10" s="252" customFormat="1" ht="13.9" customHeight="1">
      <c r="A6" s="784"/>
      <c r="B6" s="263" t="s">
        <v>265</v>
      </c>
      <c r="C6" s="262"/>
      <c r="D6" s="262"/>
      <c r="E6" s="262"/>
      <c r="F6" s="262"/>
      <c r="G6" s="262"/>
      <c r="H6" s="785"/>
      <c r="I6" s="432" t="s">
        <v>44</v>
      </c>
    </row>
    <row r="7" spans="1:10" s="160" customFormat="1">
      <c r="A7" s="763"/>
      <c r="B7" s="261"/>
      <c r="C7" s="261"/>
      <c r="D7" s="261"/>
      <c r="E7" s="261"/>
      <c r="F7" s="261"/>
      <c r="G7" s="261"/>
      <c r="H7" s="434"/>
      <c r="I7" s="169" t="s">
        <v>10</v>
      </c>
    </row>
    <row r="8" spans="1:10" s="252" customFormat="1" ht="52.5" customHeight="1" thickBot="1">
      <c r="A8" s="763"/>
      <c r="B8" s="261"/>
      <c r="C8" s="415" t="s">
        <v>47</v>
      </c>
      <c r="D8" s="416" t="s">
        <v>19</v>
      </c>
      <c r="E8" s="416" t="s">
        <v>41</v>
      </c>
      <c r="F8" s="416" t="s">
        <v>42</v>
      </c>
      <c r="G8" s="419" t="s">
        <v>46</v>
      </c>
      <c r="H8" s="435" t="s">
        <v>554</v>
      </c>
      <c r="I8" s="169" t="s">
        <v>10</v>
      </c>
    </row>
    <row r="9" spans="1:10" ht="24.95" customHeight="1" thickBot="1">
      <c r="A9" s="763"/>
      <c r="B9" s="783" t="s">
        <v>59</v>
      </c>
      <c r="C9" s="417">
        <f>C22+C35+C49+C66+C84+C102+C117+C131+C142+C154+C165+C179+C191</f>
        <v>0</v>
      </c>
      <c r="D9" s="418">
        <f>D22+D35+D49+D66+D84+D102+D117+D131+D142+D154+D165+D179+D191</f>
        <v>0</v>
      </c>
      <c r="E9" s="418">
        <f>E22+E35+E49+E66+E84+E102+E117+E131+E142+E154+E165+E179+E191</f>
        <v>0</v>
      </c>
      <c r="F9" s="418">
        <f>F22+F35+F49+F66+F84+F102+F117+F131+F142+F154+F165+F179+F191</f>
        <v>0</v>
      </c>
      <c r="G9" s="420">
        <f>IF(SUM(E9:F9)=0,0,E9/SUM(E9:F9))</f>
        <v>0</v>
      </c>
      <c r="H9" s="722" t="str">
        <f t="shared" ref="H9" si="0">IF(AND(C9=0,D9&gt;0),"N/A",IF(AND(G9=0,C9=0),"Item Not Scored",IF(G9&gt;=0.83,"",IF(G9&lt;0.83,"Required"))))</f>
        <v>Item Not Scored</v>
      </c>
      <c r="I9" s="169" t="s">
        <v>10</v>
      </c>
    </row>
    <row r="10" spans="1:10" s="252" customFormat="1" ht="20.100000000000001" customHeight="1">
      <c r="A10" s="763"/>
      <c r="B10" s="261"/>
      <c r="C10" s="261"/>
      <c r="D10" s="261"/>
      <c r="E10" s="261"/>
      <c r="F10" s="261"/>
      <c r="G10" s="261"/>
      <c r="H10" s="434"/>
      <c r="I10" s="169" t="s">
        <v>10</v>
      </c>
    </row>
    <row r="11" spans="1:10" s="252" customFormat="1">
      <c r="A11" s="763"/>
      <c r="B11" s="261"/>
      <c r="C11" s="261"/>
      <c r="D11" s="261"/>
      <c r="E11" s="261"/>
      <c r="F11" s="261"/>
      <c r="G11" s="261"/>
      <c r="H11" s="434"/>
      <c r="I11" s="169" t="s">
        <v>10</v>
      </c>
    </row>
    <row r="12" spans="1:10" s="252" customFormat="1" ht="13.5" thickBot="1">
      <c r="A12" s="765"/>
      <c r="B12" s="429"/>
      <c r="C12" s="429"/>
      <c r="D12" s="429"/>
      <c r="E12" s="429"/>
      <c r="F12" s="429"/>
      <c r="G12" s="429"/>
      <c r="H12" s="430"/>
      <c r="I12" s="169" t="s">
        <v>10</v>
      </c>
    </row>
    <row r="13" spans="1:10" s="252" customFormat="1" ht="16.5" thickBot="1">
      <c r="A13" s="920" t="s">
        <v>402</v>
      </c>
      <c r="B13" s="921"/>
      <c r="C13" s="921"/>
      <c r="D13" s="921"/>
      <c r="E13" s="921"/>
      <c r="F13" s="921"/>
      <c r="G13" s="921"/>
      <c r="H13" s="922"/>
      <c r="I13" s="253">
        <f>'Workbook Set-up'!$B$22</f>
        <v>0</v>
      </c>
    </row>
    <row r="14" spans="1:10" s="252" customFormat="1">
      <c r="A14" s="763"/>
      <c r="B14" s="261"/>
      <c r="C14" s="261"/>
      <c r="D14" s="261"/>
      <c r="E14" s="261"/>
      <c r="F14" s="261"/>
      <c r="G14" s="261"/>
      <c r="H14" s="434"/>
      <c r="I14" s="253">
        <f>'Workbook Set-up'!$B$22</f>
        <v>0</v>
      </c>
    </row>
    <row r="15" spans="1:10" s="252" customFormat="1" ht="37.5" customHeight="1" thickBot="1">
      <c r="A15" s="763"/>
      <c r="B15" s="261"/>
      <c r="C15" s="259" t="s">
        <v>45</v>
      </c>
      <c r="D15" s="258" t="s">
        <v>19</v>
      </c>
      <c r="E15" s="258" t="s">
        <v>41</v>
      </c>
      <c r="F15" s="258" t="s">
        <v>42</v>
      </c>
      <c r="G15" s="421" t="s">
        <v>46</v>
      </c>
      <c r="H15" s="436" t="s">
        <v>554</v>
      </c>
      <c r="I15" s="253">
        <f>'Workbook Set-up'!$B$22</f>
        <v>0</v>
      </c>
    </row>
    <row r="16" spans="1:10" s="252" customFormat="1" ht="24.95" customHeight="1" thickTop="1">
      <c r="A16" s="764">
        <v>1</v>
      </c>
      <c r="B16" s="408" t="s">
        <v>254</v>
      </c>
      <c r="C16" s="256">
        <f t="shared" ref="C16:C21" si="1">E16+F16</f>
        <v>0</v>
      </c>
      <c r="D16" s="256">
        <f>'SAPTBG-IV DRUG PROG.MONITORING'!FA10</f>
        <v>0</v>
      </c>
      <c r="E16" s="256">
        <f>'SAPTBG-IV DRUG PROG.MONITORING'!EW10</f>
        <v>0</v>
      </c>
      <c r="F16" s="256">
        <f>'SAPTBG-IV DRUG PROG.MONITORING'!EY10</f>
        <v>0</v>
      </c>
      <c r="G16" s="423">
        <f>'SAPTBG-IV DRUG PROG.MONITORING'!EX10</f>
        <v>0</v>
      </c>
      <c r="H16" s="437" t="str">
        <f t="shared" ref="H16:H22" si="2">IF(AND(C16=0,D16&gt;0),"N/A",IF(AND(G16=0,C16=0),"Item Not Scored",IF(G16&gt;=0.83,"",IF(G16&lt;0.83,"Required"))))</f>
        <v>Item Not Scored</v>
      </c>
      <c r="I16" s="253">
        <f>'Workbook Set-up'!$B$22</f>
        <v>0</v>
      </c>
    </row>
    <row r="17" spans="1:9" s="252" customFormat="1" ht="24.95" customHeight="1">
      <c r="A17" s="764">
        <v>2</v>
      </c>
      <c r="B17" s="409" t="s">
        <v>255</v>
      </c>
      <c r="C17" s="256">
        <f t="shared" si="1"/>
        <v>0</v>
      </c>
      <c r="D17" s="256">
        <f>'SAPTBG-IV DRUG PROG.MONITORING'!FA11</f>
        <v>0</v>
      </c>
      <c r="E17" s="256">
        <f>'SAPTBG-IV DRUG PROG.MONITORING'!EW11</f>
        <v>0</v>
      </c>
      <c r="F17" s="256">
        <f>'SAPTBG-IV DRUG PROG.MONITORING'!EY11</f>
        <v>0</v>
      </c>
      <c r="G17" s="424">
        <f>'SAPTBG-IV DRUG PROG.MONITORING'!EX11</f>
        <v>0</v>
      </c>
      <c r="H17" s="437" t="str">
        <f t="shared" si="2"/>
        <v>Item Not Scored</v>
      </c>
      <c r="I17" s="253">
        <f>'Workbook Set-up'!$B$22</f>
        <v>0</v>
      </c>
    </row>
    <row r="18" spans="1:9" s="252" customFormat="1" ht="24.95" customHeight="1">
      <c r="A18" s="764">
        <v>3</v>
      </c>
      <c r="B18" s="408" t="s">
        <v>743</v>
      </c>
      <c r="C18" s="256">
        <f t="shared" si="1"/>
        <v>0</v>
      </c>
      <c r="D18" s="256">
        <f>'SAPTBG-IV DRUG PROG.MONITORING'!FA12</f>
        <v>0</v>
      </c>
      <c r="E18" s="256">
        <f>'SAPTBG-IV DRUG PROG.MONITORING'!EW12</f>
        <v>0</v>
      </c>
      <c r="F18" s="256">
        <f>'SAPTBG-IV DRUG PROG.MONITORING'!EY12</f>
        <v>0</v>
      </c>
      <c r="G18" s="424">
        <f>'SAPTBG-IV DRUG PROG.MONITORING'!EX12</f>
        <v>0</v>
      </c>
      <c r="H18" s="437" t="str">
        <f t="shared" ref="H18" si="3">IF(AND(C18=0,D18&gt;0),"N/A",IF(AND(G18=0,C18=0),"Item Not Scored",IF(G18&gt;=0.83,"",IF(G18&lt;0.83,"Required"))))</f>
        <v>Item Not Scored</v>
      </c>
      <c r="I18" s="253">
        <f>'Workbook Set-up'!$B$22</f>
        <v>0</v>
      </c>
    </row>
    <row r="19" spans="1:9" s="252" customFormat="1" ht="24.95" customHeight="1">
      <c r="A19" s="764">
        <v>4</v>
      </c>
      <c r="B19" s="409" t="s">
        <v>349</v>
      </c>
      <c r="C19" s="256">
        <f t="shared" si="1"/>
        <v>0</v>
      </c>
      <c r="D19" s="256">
        <f>'SAPTBG-IV DRUG PROG.MONITORING'!FA13</f>
        <v>0</v>
      </c>
      <c r="E19" s="256">
        <f>'SAPTBG-IV DRUG PROG.MONITORING'!EW13</f>
        <v>0</v>
      </c>
      <c r="F19" s="256">
        <f>'SAPTBG-IV DRUG PROG.MONITORING'!EY13</f>
        <v>0</v>
      </c>
      <c r="G19" s="424">
        <f>'SAPTBG-IV DRUG PROG.MONITORING'!EX13</f>
        <v>0</v>
      </c>
      <c r="H19" s="437" t="str">
        <f t="shared" si="2"/>
        <v>Item Not Scored</v>
      </c>
      <c r="I19" s="253">
        <f>'Workbook Set-up'!$B$22</f>
        <v>0</v>
      </c>
    </row>
    <row r="20" spans="1:9" s="252" customFormat="1" ht="24.95" customHeight="1">
      <c r="A20" s="764">
        <v>5</v>
      </c>
      <c r="B20" s="409" t="s">
        <v>256</v>
      </c>
      <c r="C20" s="256">
        <f t="shared" si="1"/>
        <v>0</v>
      </c>
      <c r="D20" s="256">
        <f>'SAPTBG-IV DRUG PROG.MONITORING'!FA14</f>
        <v>0</v>
      </c>
      <c r="E20" s="256">
        <f>'SAPTBG-IV DRUG PROG.MONITORING'!EW14</f>
        <v>0</v>
      </c>
      <c r="F20" s="256">
        <f>'SAPTBG-IV DRUG PROG.MONITORING'!EY14</f>
        <v>0</v>
      </c>
      <c r="G20" s="424">
        <f>'SAPTBG-IV DRUG PROG.MONITORING'!EX14</f>
        <v>0</v>
      </c>
      <c r="H20" s="437" t="str">
        <f t="shared" si="2"/>
        <v>Item Not Scored</v>
      </c>
      <c r="I20" s="253">
        <f>'Workbook Set-up'!$B$22</f>
        <v>0</v>
      </c>
    </row>
    <row r="21" spans="1:9" s="252" customFormat="1" ht="24.95" customHeight="1" thickBot="1">
      <c r="A21" s="764">
        <v>6</v>
      </c>
      <c r="B21" s="410" t="s">
        <v>242</v>
      </c>
      <c r="C21" s="411">
        <f t="shared" si="1"/>
        <v>0</v>
      </c>
      <c r="D21" s="411">
        <f>'SAPTBG-IV DRUG PROG.MONITORING'!FA15</f>
        <v>0</v>
      </c>
      <c r="E21" s="411">
        <f>'SAPTBG-IV DRUG PROG.MONITORING'!EW15</f>
        <v>0</v>
      </c>
      <c r="F21" s="411">
        <f>'SAPTBG-IV DRUG PROG.MONITORING'!EY15</f>
        <v>0</v>
      </c>
      <c r="G21" s="425">
        <f>'SAPTBG-IV DRUG PROG.MONITORING'!EX15</f>
        <v>0</v>
      </c>
      <c r="H21" s="437" t="str">
        <f t="shared" si="2"/>
        <v>Item Not Scored</v>
      </c>
      <c r="I21" s="253">
        <f>'Workbook Set-up'!$B$22</f>
        <v>0</v>
      </c>
    </row>
    <row r="22" spans="1:9" s="252" customFormat="1" ht="26.25" thickBot="1">
      <c r="A22" s="763"/>
      <c r="B22" s="255" t="s">
        <v>276</v>
      </c>
      <c r="C22" s="414">
        <f>SUM(C16:C21)</f>
        <v>0</v>
      </c>
      <c r="D22" s="413">
        <f>SUM(D16:D21)</f>
        <v>0</v>
      </c>
      <c r="E22" s="413">
        <f>SUM(E16:E21)</f>
        <v>0</v>
      </c>
      <c r="F22" s="413">
        <f>SUM(F16:F21)</f>
        <v>0</v>
      </c>
      <c r="G22" s="422">
        <f>IF(SUM(E22:F22)=0,0,E22/SUM(E22:F22))</f>
        <v>0</v>
      </c>
      <c r="H22" s="428" t="str">
        <f t="shared" si="2"/>
        <v>Item Not Scored</v>
      </c>
      <c r="I22" s="253">
        <f>'Workbook Set-up'!$B$22</f>
        <v>0</v>
      </c>
    </row>
    <row r="23" spans="1:9" s="252" customFormat="1" ht="13.5" thickBot="1">
      <c r="A23" s="765"/>
      <c r="B23" s="429"/>
      <c r="C23" s="429"/>
      <c r="D23" s="429"/>
      <c r="E23" s="429"/>
      <c r="F23" s="429"/>
      <c r="G23" s="429"/>
      <c r="H23" s="766"/>
      <c r="I23" s="253">
        <f>'Workbook Set-up'!$B$22</f>
        <v>0</v>
      </c>
    </row>
    <row r="24" spans="1:9" s="252" customFormat="1" ht="13.5" thickBot="1">
      <c r="A24" s="767"/>
      <c r="B24" s="768"/>
      <c r="C24" s="768"/>
      <c r="D24" s="768"/>
      <c r="E24" s="768"/>
      <c r="F24" s="768"/>
      <c r="G24" s="768"/>
      <c r="H24" s="769"/>
      <c r="I24" s="253">
        <f>'Workbook Set-up'!$B$23</f>
        <v>0</v>
      </c>
    </row>
    <row r="25" spans="1:9" s="252" customFormat="1" ht="16.5" thickBot="1">
      <c r="A25" s="920" t="s">
        <v>384</v>
      </c>
      <c r="B25" s="921"/>
      <c r="C25" s="921"/>
      <c r="D25" s="921"/>
      <c r="E25" s="921"/>
      <c r="F25" s="921"/>
      <c r="G25" s="921"/>
      <c r="H25" s="922"/>
      <c r="I25" s="253">
        <f>'Workbook Set-up'!$B$23</f>
        <v>0</v>
      </c>
    </row>
    <row r="26" spans="1:9" s="252" customFormat="1" ht="13.9" customHeight="1">
      <c r="A26" s="763"/>
      <c r="B26" s="261"/>
      <c r="C26" s="261"/>
      <c r="D26" s="261"/>
      <c r="E26" s="261"/>
      <c r="F26" s="261"/>
      <c r="G26" s="261"/>
      <c r="H26" s="434"/>
      <c r="I26" s="253">
        <f>'Workbook Set-up'!$B$23</f>
        <v>0</v>
      </c>
    </row>
    <row r="27" spans="1:9" s="252" customFormat="1" ht="38.25" customHeight="1" thickBot="1">
      <c r="A27" s="763"/>
      <c r="B27" s="260"/>
      <c r="C27" s="259" t="s">
        <v>45</v>
      </c>
      <c r="D27" s="258" t="s">
        <v>19</v>
      </c>
      <c r="E27" s="258" t="s">
        <v>41</v>
      </c>
      <c r="F27" s="258" t="s">
        <v>42</v>
      </c>
      <c r="G27" s="426" t="s">
        <v>46</v>
      </c>
      <c r="H27" s="436" t="s">
        <v>554</v>
      </c>
      <c r="I27" s="253">
        <f>'Workbook Set-up'!$B$23</f>
        <v>0</v>
      </c>
    </row>
    <row r="28" spans="1:9" s="252" customFormat="1" ht="24.95" customHeight="1" thickTop="1">
      <c r="A28" s="764">
        <v>1</v>
      </c>
      <c r="B28" s="403" t="s">
        <v>259</v>
      </c>
      <c r="C28" s="256">
        <f t="shared" ref="C28:C34" si="4">E28+F28</f>
        <v>0</v>
      </c>
      <c r="D28" s="256">
        <f>'SAPTBG-IV USER RECORD REVIEW'!FA13</f>
        <v>0</v>
      </c>
      <c r="E28" s="256">
        <f>'SAPTBG-IV USER RECORD REVIEW'!EW13</f>
        <v>0</v>
      </c>
      <c r="F28" s="256">
        <f>'SAPTBG-IV USER RECORD REVIEW'!EY13</f>
        <v>0</v>
      </c>
      <c r="G28" s="423">
        <f>'SAPTBG-IV USER RECORD REVIEW'!EX13</f>
        <v>0</v>
      </c>
      <c r="H28" s="437" t="str">
        <f t="shared" ref="H28:H35" si="5">IF(AND(C28=0,D28&gt;0),"N/A",IF(AND(G28=0,C28=0),"Item Not Scored",IF(G28&gt;=0.83,"",IF(G28&lt;0.83,"Required"))))</f>
        <v>Item Not Scored</v>
      </c>
      <c r="I28" s="253">
        <f>'Workbook Set-up'!$B$23</f>
        <v>0</v>
      </c>
    </row>
    <row r="29" spans="1:9" s="252" customFormat="1" ht="24.95" customHeight="1">
      <c r="A29" s="764">
        <v>2</v>
      </c>
      <c r="B29" s="403" t="s">
        <v>168</v>
      </c>
      <c r="C29" s="256">
        <f t="shared" si="4"/>
        <v>0</v>
      </c>
      <c r="D29" s="256">
        <f>'SAPTBG-IV USER RECORD REVIEW'!FA18</f>
        <v>0</v>
      </c>
      <c r="E29" s="256">
        <f>'SAPTBG-IV USER RECORD REVIEW'!EW18</f>
        <v>0</v>
      </c>
      <c r="F29" s="256">
        <f>'SAPTBG-IV USER RECORD REVIEW'!EY18</f>
        <v>0</v>
      </c>
      <c r="G29" s="423">
        <f>'SAPTBG-IV USER RECORD REVIEW'!EX18</f>
        <v>0</v>
      </c>
      <c r="H29" s="437" t="str">
        <f t="shared" si="5"/>
        <v>Item Not Scored</v>
      </c>
      <c r="I29" s="253">
        <f>'Workbook Set-up'!$B$23</f>
        <v>0</v>
      </c>
    </row>
    <row r="30" spans="1:9" s="252" customFormat="1" ht="24.95" customHeight="1">
      <c r="A30" s="764">
        <v>3</v>
      </c>
      <c r="B30" s="403" t="s">
        <v>169</v>
      </c>
      <c r="C30" s="256">
        <f t="shared" si="4"/>
        <v>0</v>
      </c>
      <c r="D30" s="256">
        <f>'SAPTBG-IV USER RECORD REVIEW'!FA19</f>
        <v>0</v>
      </c>
      <c r="E30" s="256">
        <f>'SAPTBG-IV USER RECORD REVIEW'!EW19</f>
        <v>0</v>
      </c>
      <c r="F30" s="256">
        <f>'SAPTBG-IV USER RECORD REVIEW'!EY19</f>
        <v>0</v>
      </c>
      <c r="G30" s="423">
        <f>'SAPTBG-IV USER RECORD REVIEW'!EX19</f>
        <v>0</v>
      </c>
      <c r="H30" s="437" t="str">
        <f t="shared" si="5"/>
        <v>Item Not Scored</v>
      </c>
      <c r="I30" s="253">
        <f>'Workbook Set-up'!$B$23</f>
        <v>0</v>
      </c>
    </row>
    <row r="31" spans="1:9" s="252" customFormat="1" ht="24.95" customHeight="1">
      <c r="A31" s="764">
        <v>4</v>
      </c>
      <c r="B31" s="403" t="s">
        <v>238</v>
      </c>
      <c r="C31" s="256">
        <f t="shared" si="4"/>
        <v>0</v>
      </c>
      <c r="D31" s="256">
        <f>'SAPTBG-IV USER RECORD REVIEW'!FA20</f>
        <v>0</v>
      </c>
      <c r="E31" s="256">
        <f>'SAPTBG-IV USER RECORD REVIEW'!EW20</f>
        <v>0</v>
      </c>
      <c r="F31" s="256">
        <f>'SAPTBG-IV USER RECORD REVIEW'!EY20</f>
        <v>0</v>
      </c>
      <c r="G31" s="423">
        <f>'SAPTBG-IV USER RECORD REVIEW'!EX20</f>
        <v>0</v>
      </c>
      <c r="H31" s="437" t="str">
        <f t="shared" si="5"/>
        <v>Item Not Scored</v>
      </c>
      <c r="I31" s="253">
        <f>'Workbook Set-up'!$B$23</f>
        <v>0</v>
      </c>
    </row>
    <row r="32" spans="1:9" s="252" customFormat="1" ht="24.95" customHeight="1">
      <c r="A32" s="764">
        <v>5</v>
      </c>
      <c r="B32" s="402" t="s">
        <v>350</v>
      </c>
      <c r="C32" s="256">
        <f t="shared" si="4"/>
        <v>0</v>
      </c>
      <c r="D32" s="256">
        <f>'SAPTBG-IV USER RECORD REVIEW'!FA21</f>
        <v>0</v>
      </c>
      <c r="E32" s="256">
        <f>'SAPTBG-IV USER RECORD REVIEW'!EW21</f>
        <v>0</v>
      </c>
      <c r="F32" s="256">
        <f>'SAPTBG-IV USER RECORD REVIEW'!EY21</f>
        <v>0</v>
      </c>
      <c r="G32" s="423">
        <f>'SAPTBG-IV USER RECORD REVIEW'!EX21</f>
        <v>0</v>
      </c>
      <c r="H32" s="437" t="str">
        <f t="shared" si="5"/>
        <v>Item Not Scored</v>
      </c>
      <c r="I32" s="253">
        <f>'Workbook Set-up'!$B$23</f>
        <v>0</v>
      </c>
    </row>
    <row r="33" spans="1:9" s="252" customFormat="1" ht="24.95" customHeight="1">
      <c r="A33" s="764">
        <v>6</v>
      </c>
      <c r="B33" s="403" t="s">
        <v>217</v>
      </c>
      <c r="C33" s="256">
        <f t="shared" si="4"/>
        <v>0</v>
      </c>
      <c r="D33" s="256">
        <f>'SAPTBG-IV USER RECORD REVIEW'!FA32</f>
        <v>0</v>
      </c>
      <c r="E33" s="256">
        <f>'SAPTBG-IV USER RECORD REVIEW'!EW32</f>
        <v>0</v>
      </c>
      <c r="F33" s="256">
        <f>'SAPTBG-IV USER RECORD REVIEW'!EY32</f>
        <v>0</v>
      </c>
      <c r="G33" s="423">
        <f>'SAPTBG-IV USER RECORD REVIEW'!EX32</f>
        <v>0</v>
      </c>
      <c r="H33" s="437" t="str">
        <f t="shared" si="5"/>
        <v>Item Not Scored</v>
      </c>
      <c r="I33" s="253">
        <f>'Workbook Set-up'!$B$23</f>
        <v>0</v>
      </c>
    </row>
    <row r="34" spans="1:9" s="252" customFormat="1" ht="24.95" customHeight="1" thickBot="1">
      <c r="A34" s="764">
        <v>7</v>
      </c>
      <c r="B34" s="403" t="s">
        <v>199</v>
      </c>
      <c r="C34" s="412">
        <f t="shared" si="4"/>
        <v>0</v>
      </c>
      <c r="D34" s="412">
        <f>'SAPTBG-IV USER RECORD REVIEW'!FA33</f>
        <v>0</v>
      </c>
      <c r="E34" s="412">
        <f>'SAPTBG-IV USER RECORD REVIEW'!EW33</f>
        <v>0</v>
      </c>
      <c r="F34" s="412">
        <f>'SAPTBG-IV USER RECORD REVIEW'!EY33</f>
        <v>0</v>
      </c>
      <c r="G34" s="427">
        <f>'SAPTBG-IV USER RECORD REVIEW'!EX33</f>
        <v>0</v>
      </c>
      <c r="H34" s="437" t="str">
        <f t="shared" si="5"/>
        <v>Item Not Scored</v>
      </c>
      <c r="I34" s="253">
        <f>'Workbook Set-up'!$B$23</f>
        <v>0</v>
      </c>
    </row>
    <row r="35" spans="1:9" s="252" customFormat="1" ht="26.25" thickBot="1">
      <c r="A35" s="763"/>
      <c r="B35" s="255" t="s">
        <v>276</v>
      </c>
      <c r="C35" s="414">
        <f>SUM(C28:C34)</f>
        <v>0</v>
      </c>
      <c r="D35" s="413">
        <f>SUM(D28:D34)</f>
        <v>0</v>
      </c>
      <c r="E35" s="413">
        <f>SUM(E28:E34)</f>
        <v>0</v>
      </c>
      <c r="F35" s="413">
        <f>SUM(F28:F34)</f>
        <v>0</v>
      </c>
      <c r="G35" s="422">
        <f>IF(SUM(E35:F35)=0,0,E35/SUM(E35:F35))</f>
        <v>0</v>
      </c>
      <c r="H35" s="428" t="str">
        <f t="shared" si="5"/>
        <v>Item Not Scored</v>
      </c>
      <c r="I35" s="253">
        <f>'Workbook Set-up'!$B$23</f>
        <v>0</v>
      </c>
    </row>
    <row r="36" spans="1:9" s="252" customFormat="1" ht="13.5" thickBot="1">
      <c r="A36" s="765"/>
      <c r="B36" s="429"/>
      <c r="C36" s="429"/>
      <c r="D36" s="429"/>
      <c r="E36" s="429"/>
      <c r="F36" s="429"/>
      <c r="G36" s="429"/>
      <c r="H36" s="430"/>
      <c r="I36" s="253">
        <f>'Workbook Set-up'!$B$23</f>
        <v>0</v>
      </c>
    </row>
    <row r="37" spans="1:9" s="252" customFormat="1" ht="13.5" thickBot="1">
      <c r="A37" s="261"/>
      <c r="B37" s="261"/>
      <c r="C37" s="261"/>
      <c r="D37" s="261"/>
      <c r="E37" s="261"/>
      <c r="F37" s="261"/>
      <c r="G37" s="261"/>
      <c r="H37" s="434"/>
      <c r="I37" s="253">
        <f>'Workbook Set-up'!$B$24</f>
        <v>0</v>
      </c>
    </row>
    <row r="38" spans="1:9" s="252" customFormat="1" ht="16.5" thickBot="1">
      <c r="A38" s="920" t="s">
        <v>401</v>
      </c>
      <c r="B38" s="921"/>
      <c r="C38" s="921"/>
      <c r="D38" s="921"/>
      <c r="E38" s="921"/>
      <c r="F38" s="921"/>
      <c r="G38" s="921"/>
      <c r="H38" s="922"/>
      <c r="I38" s="253">
        <f>'Workbook Set-up'!$B$24</f>
        <v>0</v>
      </c>
    </row>
    <row r="39" spans="1:9" s="252" customFormat="1" ht="13.9" customHeight="1">
      <c r="A39" s="763"/>
      <c r="B39" s="261"/>
      <c r="C39" s="261"/>
      <c r="D39" s="261"/>
      <c r="E39" s="261"/>
      <c r="F39" s="261"/>
      <c r="G39" s="261"/>
      <c r="H39" s="434"/>
      <c r="I39" s="253">
        <f>'Workbook Set-up'!$B$24</f>
        <v>0</v>
      </c>
    </row>
    <row r="40" spans="1:9" s="252" customFormat="1" ht="39" customHeight="1" thickBot="1">
      <c r="A40" s="763"/>
      <c r="B40" s="260"/>
      <c r="C40" s="259" t="s">
        <v>45</v>
      </c>
      <c r="D40" s="258" t="s">
        <v>19</v>
      </c>
      <c r="E40" s="258" t="s">
        <v>41</v>
      </c>
      <c r="F40" s="258" t="s">
        <v>42</v>
      </c>
      <c r="G40" s="426" t="s">
        <v>46</v>
      </c>
      <c r="H40" s="436" t="s">
        <v>554</v>
      </c>
      <c r="I40" s="253">
        <f>'Workbook Set-up'!$B$24</f>
        <v>0</v>
      </c>
    </row>
    <row r="41" spans="1:9" s="252" customFormat="1" ht="24.95" customHeight="1" thickTop="1">
      <c r="A41" s="764">
        <v>1</v>
      </c>
      <c r="B41" s="403" t="s">
        <v>385</v>
      </c>
      <c r="C41" s="256">
        <f t="shared" ref="C41:C48" si="6">E41+F41</f>
        <v>0</v>
      </c>
      <c r="D41" s="256">
        <f>'SAPTBG-RECORD REVIEW'!HI14</f>
        <v>0</v>
      </c>
      <c r="E41" s="256">
        <f>'SAPTBG-RECORD REVIEW'!HE14</f>
        <v>0</v>
      </c>
      <c r="F41" s="256">
        <f>'SAPTBG-RECORD REVIEW'!HG14</f>
        <v>0</v>
      </c>
      <c r="G41" s="423">
        <f>'SAPTBG-RECORD REVIEW'!HF14</f>
        <v>0</v>
      </c>
      <c r="H41" s="437" t="str">
        <f t="shared" ref="H41:H49" si="7">IF(AND(C41=0,D41&gt;0),"N/A",IF(AND(G41=0,C41=0),"Item Not Scored",IF(G41&gt;=0.83,"",IF(G41&lt;0.83,"Required"))))</f>
        <v>Item Not Scored</v>
      </c>
      <c r="I41" s="253">
        <f>'Workbook Set-up'!$B$24</f>
        <v>0</v>
      </c>
    </row>
    <row r="42" spans="1:9" s="252" customFormat="1" ht="24.95" customHeight="1">
      <c r="A42" s="764">
        <v>2</v>
      </c>
      <c r="B42" s="403" t="s">
        <v>168</v>
      </c>
      <c r="C42" s="256">
        <f t="shared" si="6"/>
        <v>0</v>
      </c>
      <c r="D42" s="256">
        <f>'SAPTBG-RECORD REVIEW'!HI15</f>
        <v>0</v>
      </c>
      <c r="E42" s="256">
        <f>'SAPTBG-RECORD REVIEW'!HE15</f>
        <v>0</v>
      </c>
      <c r="F42" s="256">
        <f>'SAPTBG-RECORD REVIEW'!HG15</f>
        <v>0</v>
      </c>
      <c r="G42" s="423">
        <f>'SAPTBG-RECORD REVIEW'!HF15</f>
        <v>0</v>
      </c>
      <c r="H42" s="437" t="str">
        <f t="shared" si="7"/>
        <v>Item Not Scored</v>
      </c>
      <c r="I42" s="253">
        <f>'Workbook Set-up'!$B$24</f>
        <v>0</v>
      </c>
    </row>
    <row r="43" spans="1:9" s="252" customFormat="1" ht="24.95" customHeight="1">
      <c r="A43" s="764">
        <v>3</v>
      </c>
      <c r="B43" s="403" t="s">
        <v>169</v>
      </c>
      <c r="C43" s="256">
        <f t="shared" si="6"/>
        <v>0</v>
      </c>
      <c r="D43" s="256">
        <f>'SAPTBG-RECORD REVIEW'!HI16</f>
        <v>0</v>
      </c>
      <c r="E43" s="256">
        <f>'SAPTBG-RECORD REVIEW'!HE16</f>
        <v>0</v>
      </c>
      <c r="F43" s="256">
        <f>'SAPTBG-RECORD REVIEW'!HG16</f>
        <v>0</v>
      </c>
      <c r="G43" s="423">
        <f>'SAPTBG-RECORD REVIEW'!HF16</f>
        <v>0</v>
      </c>
      <c r="H43" s="437" t="str">
        <f t="shared" si="7"/>
        <v>Item Not Scored</v>
      </c>
      <c r="I43" s="253">
        <f>'Workbook Set-up'!$B$24</f>
        <v>0</v>
      </c>
    </row>
    <row r="44" spans="1:9" s="252" customFormat="1" ht="24.95" customHeight="1">
      <c r="A44" s="764">
        <v>4</v>
      </c>
      <c r="B44" s="403" t="s">
        <v>238</v>
      </c>
      <c r="C44" s="256">
        <f t="shared" si="6"/>
        <v>0</v>
      </c>
      <c r="D44" s="256">
        <f>'SAPTBG-RECORD REVIEW'!HI17</f>
        <v>0</v>
      </c>
      <c r="E44" s="256">
        <f>'SAPTBG-RECORD REVIEW'!HE17</f>
        <v>0</v>
      </c>
      <c r="F44" s="256">
        <f>'SAPTBG-RECORD REVIEW'!HG17</f>
        <v>0</v>
      </c>
      <c r="G44" s="423">
        <f>'SAPTBG-RECORD REVIEW'!HF17</f>
        <v>0</v>
      </c>
      <c r="H44" s="437" t="str">
        <f t="shared" si="7"/>
        <v>Item Not Scored</v>
      </c>
      <c r="I44" s="253">
        <f>'Workbook Set-up'!$B$24</f>
        <v>0</v>
      </c>
    </row>
    <row r="45" spans="1:9" s="252" customFormat="1" ht="24.95" customHeight="1">
      <c r="A45" s="764">
        <v>5</v>
      </c>
      <c r="B45" s="402" t="s">
        <v>669</v>
      </c>
      <c r="C45" s="256">
        <f t="shared" si="6"/>
        <v>0</v>
      </c>
      <c r="D45" s="256">
        <f>'SAPTBG-RECORD REVIEW'!HI18</f>
        <v>0</v>
      </c>
      <c r="E45" s="256">
        <f>'SAPTBG-RECORD REVIEW'!HE18</f>
        <v>0</v>
      </c>
      <c r="F45" s="256">
        <f>'SAPTBG-RECORD REVIEW'!HG18</f>
        <v>0</v>
      </c>
      <c r="G45" s="423">
        <f>'SAPTBG-RECORD REVIEW'!HF18</f>
        <v>0</v>
      </c>
      <c r="H45" s="437" t="str">
        <f t="shared" si="7"/>
        <v>Item Not Scored</v>
      </c>
      <c r="I45" s="253">
        <f>'Workbook Set-up'!$B$24</f>
        <v>0</v>
      </c>
    </row>
    <row r="46" spans="1:9" s="252" customFormat="1" ht="24.95" customHeight="1">
      <c r="A46" s="764">
        <v>6</v>
      </c>
      <c r="B46" s="403" t="s">
        <v>199</v>
      </c>
      <c r="C46" s="256">
        <f t="shared" si="6"/>
        <v>0</v>
      </c>
      <c r="D46" s="256">
        <f>'SAPTBG-RECORD REVIEW'!HI29</f>
        <v>0</v>
      </c>
      <c r="E46" s="256">
        <f>'SAPTBG-RECORD REVIEW'!HE29</f>
        <v>0</v>
      </c>
      <c r="F46" s="256">
        <f>'SAPTBG-RECORD REVIEW'!HG29</f>
        <v>0</v>
      </c>
      <c r="G46" s="423">
        <f>'SAPTBG-RECORD REVIEW'!HF29</f>
        <v>0</v>
      </c>
      <c r="H46" s="437" t="str">
        <f t="shared" si="7"/>
        <v>Item Not Scored</v>
      </c>
      <c r="I46" s="253">
        <f>'Workbook Set-up'!$B$24</f>
        <v>0</v>
      </c>
    </row>
    <row r="47" spans="1:9" s="252" customFormat="1" ht="24.95" customHeight="1">
      <c r="A47" s="764">
        <v>7</v>
      </c>
      <c r="B47" s="403" t="s">
        <v>241</v>
      </c>
      <c r="C47" s="256">
        <f t="shared" si="6"/>
        <v>0</v>
      </c>
      <c r="D47" s="256">
        <f>'SAPTBG-RECORD REVIEW'!HI35</f>
        <v>0</v>
      </c>
      <c r="E47" s="256">
        <f>'SAPTBG-RECORD REVIEW'!HE35</f>
        <v>0</v>
      </c>
      <c r="F47" s="256">
        <f>'SAPTBG-RECORD REVIEW'!HG35</f>
        <v>0</v>
      </c>
      <c r="G47" s="423">
        <f>'SAPTBG-RECORD REVIEW'!HF35</f>
        <v>0</v>
      </c>
      <c r="H47" s="437" t="str">
        <f t="shared" si="7"/>
        <v>Item Not Scored</v>
      </c>
      <c r="I47" s="253">
        <f>'Workbook Set-up'!$B$24</f>
        <v>0</v>
      </c>
    </row>
    <row r="48" spans="1:9" s="252" customFormat="1" ht="24.95" customHeight="1" thickBot="1">
      <c r="A48" s="764">
        <v>8</v>
      </c>
      <c r="B48" s="403" t="s">
        <v>257</v>
      </c>
      <c r="C48" s="411">
        <f t="shared" si="6"/>
        <v>0</v>
      </c>
      <c r="D48" s="411">
        <f>'SAPTBG-RECORD REVIEW'!HI36</f>
        <v>0</v>
      </c>
      <c r="E48" s="411">
        <f>'SAPTBG-RECORD REVIEW'!HE36</f>
        <v>0</v>
      </c>
      <c r="F48" s="411">
        <f>'SAPTBG-RECORD REVIEW'!HG36</f>
        <v>0</v>
      </c>
      <c r="G48" s="425">
        <f>'SAPTBG-RECORD REVIEW'!HF36</f>
        <v>0</v>
      </c>
      <c r="H48" s="437" t="str">
        <f t="shared" si="7"/>
        <v>Item Not Scored</v>
      </c>
      <c r="I48" s="253">
        <f>'Workbook Set-up'!$B$24</f>
        <v>0</v>
      </c>
    </row>
    <row r="49" spans="1:9" s="252" customFormat="1" ht="26.25" thickBot="1">
      <c r="A49" s="763"/>
      <c r="B49" s="255" t="s">
        <v>276</v>
      </c>
      <c r="C49" s="414">
        <f>SUM(C41:C48)</f>
        <v>0</v>
      </c>
      <c r="D49" s="413">
        <f>SUM(D41:D48)</f>
        <v>0</v>
      </c>
      <c r="E49" s="413">
        <f>SUM(E41:E48)</f>
        <v>0</v>
      </c>
      <c r="F49" s="413">
        <f>SUM(F41:F48)</f>
        <v>0</v>
      </c>
      <c r="G49" s="422">
        <f>IF(SUM(E49:F49)=0,0,E49/SUM(E49:F49))</f>
        <v>0</v>
      </c>
      <c r="H49" s="428" t="str">
        <f t="shared" si="7"/>
        <v>Item Not Scored</v>
      </c>
      <c r="I49" s="253">
        <f>'Workbook Set-up'!$B$24</f>
        <v>0</v>
      </c>
    </row>
    <row r="50" spans="1:9" s="252" customFormat="1">
      <c r="A50" s="770"/>
      <c r="B50" s="254"/>
      <c r="C50" s="254"/>
      <c r="D50" s="254"/>
      <c r="E50" s="254"/>
      <c r="F50" s="254"/>
      <c r="G50" s="254"/>
      <c r="H50" s="438"/>
      <c r="I50" s="253">
        <f>'Workbook Set-up'!$B$24</f>
        <v>0</v>
      </c>
    </row>
    <row r="51" spans="1:9" s="252" customFormat="1" ht="13.5" thickBot="1">
      <c r="A51" s="763"/>
      <c r="B51" s="261"/>
      <c r="C51" s="261"/>
      <c r="D51" s="261"/>
      <c r="E51" s="261"/>
      <c r="F51" s="261"/>
      <c r="G51" s="261"/>
      <c r="H51" s="434"/>
      <c r="I51" s="253">
        <f>'Workbook Set-up'!$B$25</f>
        <v>0</v>
      </c>
    </row>
    <row r="52" spans="1:9" s="252" customFormat="1" ht="16.5" thickBot="1">
      <c r="A52" s="920" t="s">
        <v>400</v>
      </c>
      <c r="B52" s="921"/>
      <c r="C52" s="921"/>
      <c r="D52" s="921"/>
      <c r="E52" s="921"/>
      <c r="F52" s="921"/>
      <c r="G52" s="921"/>
      <c r="H52" s="922"/>
      <c r="I52" s="253">
        <f>'Workbook Set-up'!$B$25</f>
        <v>0</v>
      </c>
    </row>
    <row r="53" spans="1:9" s="252" customFormat="1" ht="13.9" customHeight="1">
      <c r="A53" s="763"/>
      <c r="B53" s="261"/>
      <c r="C53" s="261"/>
      <c r="D53" s="261"/>
      <c r="E53" s="261"/>
      <c r="F53" s="261"/>
      <c r="G53" s="261"/>
      <c r="H53" s="434"/>
      <c r="I53" s="253">
        <f>'Workbook Set-up'!$B$25</f>
        <v>0</v>
      </c>
    </row>
    <row r="54" spans="1:9" s="252" customFormat="1" ht="38.25" customHeight="1" thickBot="1">
      <c r="A54" s="763"/>
      <c r="B54" s="260"/>
      <c r="C54" s="259" t="s">
        <v>45</v>
      </c>
      <c r="D54" s="258" t="s">
        <v>19</v>
      </c>
      <c r="E54" s="258" t="s">
        <v>41</v>
      </c>
      <c r="F54" s="258" t="s">
        <v>42</v>
      </c>
      <c r="G54" s="426" t="s">
        <v>46</v>
      </c>
      <c r="H54" s="436" t="s">
        <v>554</v>
      </c>
      <c r="I54" s="253">
        <f>'Workbook Set-up'!$B$25</f>
        <v>0</v>
      </c>
    </row>
    <row r="55" spans="1:9" s="252" customFormat="1" ht="24.95" customHeight="1" thickTop="1">
      <c r="A55" s="764">
        <v>1</v>
      </c>
      <c r="B55" s="402" t="s">
        <v>177</v>
      </c>
      <c r="C55" s="256">
        <f t="shared" ref="C55:C65" si="8">E55+F55</f>
        <v>0</v>
      </c>
      <c r="D55" s="256">
        <f>'SAPTBG-WSAF PROG.MONITORING'!FA10</f>
        <v>0</v>
      </c>
      <c r="E55" s="256">
        <f>'SAPTBG-WSAF PROG.MONITORING'!EW10</f>
        <v>0</v>
      </c>
      <c r="F55" s="256">
        <f>'SAPTBG-WSAF PROG.MONITORING'!EY10</f>
        <v>0</v>
      </c>
      <c r="G55" s="423">
        <f>'SAPTBG-WSAF PROG.MONITORING'!EX10</f>
        <v>0</v>
      </c>
      <c r="H55" s="437" t="str">
        <f t="shared" ref="H55:H66" si="9">IF(AND(C55=0,D55&gt;0),"N/A",IF(AND(G55=0,C55=0),"Item Not Scored",IF(G55&gt;=0.83,"",IF(G55&lt;0.83,"Required"))))</f>
        <v>Item Not Scored</v>
      </c>
      <c r="I55" s="253">
        <f>'Workbook Set-up'!$B$25</f>
        <v>0</v>
      </c>
    </row>
    <row r="56" spans="1:9" s="252" customFormat="1" ht="24.95" customHeight="1">
      <c r="A56" s="764">
        <v>2</v>
      </c>
      <c r="B56" s="402" t="s">
        <v>178</v>
      </c>
      <c r="C56" s="257">
        <f t="shared" si="8"/>
        <v>0</v>
      </c>
      <c r="D56" s="256">
        <f>'SAPTBG-WSAF PROG.MONITORING'!FA11</f>
        <v>0</v>
      </c>
      <c r="E56" s="256">
        <f>'SAPTBG-WSAF PROG.MONITORING'!EW11</f>
        <v>0</v>
      </c>
      <c r="F56" s="256">
        <f>'SAPTBG-WSAF PROG.MONITORING'!EY11</f>
        <v>0</v>
      </c>
      <c r="G56" s="423">
        <f>'SAPTBG-WSAF PROG.MONITORING'!EX11</f>
        <v>0</v>
      </c>
      <c r="H56" s="437" t="str">
        <f t="shared" si="9"/>
        <v>Item Not Scored</v>
      </c>
      <c r="I56" s="253">
        <f>'Workbook Set-up'!$B$25</f>
        <v>0</v>
      </c>
    </row>
    <row r="57" spans="1:9" s="252" customFormat="1" ht="24.95" customHeight="1">
      <c r="A57" s="764">
        <v>3</v>
      </c>
      <c r="B57" s="402" t="s">
        <v>240</v>
      </c>
      <c r="C57" s="257">
        <f t="shared" si="8"/>
        <v>0</v>
      </c>
      <c r="D57" s="256">
        <f>'SAPTBG-WSAF PROG.MONITORING'!FA12</f>
        <v>0</v>
      </c>
      <c r="E57" s="256">
        <f>'SAPTBG-WSAF PROG.MONITORING'!EW12</f>
        <v>0</v>
      </c>
      <c r="F57" s="256">
        <f>'SAPTBG-WSAF PROG.MONITORING'!EY12</f>
        <v>0</v>
      </c>
      <c r="G57" s="423">
        <f>'SAPTBG-WSAF PROG.MONITORING'!EX12</f>
        <v>0</v>
      </c>
      <c r="H57" s="437" t="str">
        <f t="shared" si="9"/>
        <v>Item Not Scored</v>
      </c>
      <c r="I57" s="253">
        <f>'Workbook Set-up'!$B$25</f>
        <v>0</v>
      </c>
    </row>
    <row r="58" spans="1:9" s="252" customFormat="1" ht="24.95" customHeight="1">
      <c r="A58" s="764">
        <v>4</v>
      </c>
      <c r="B58" s="402" t="s">
        <v>179</v>
      </c>
      <c r="C58" s="257">
        <f t="shared" si="8"/>
        <v>0</v>
      </c>
      <c r="D58" s="256">
        <f>'SAPTBG-WSAF PROG.MONITORING'!FA13</f>
        <v>0</v>
      </c>
      <c r="E58" s="256">
        <f>'SAPTBG-WSAF PROG.MONITORING'!EW13</f>
        <v>0</v>
      </c>
      <c r="F58" s="256">
        <f>'SAPTBG-WSAF PROG.MONITORING'!EY13</f>
        <v>0</v>
      </c>
      <c r="G58" s="423">
        <f>'SAPTBG-WSAF PROG.MONITORING'!EX13</f>
        <v>0</v>
      </c>
      <c r="H58" s="437" t="str">
        <f t="shared" si="9"/>
        <v>Item Not Scored</v>
      </c>
      <c r="I58" s="253">
        <f>'Workbook Set-up'!$B$25</f>
        <v>0</v>
      </c>
    </row>
    <row r="59" spans="1:9" s="252" customFormat="1" ht="24.95" customHeight="1">
      <c r="A59" s="764">
        <v>5</v>
      </c>
      <c r="B59" s="402" t="s">
        <v>180</v>
      </c>
      <c r="C59" s="257">
        <f t="shared" si="8"/>
        <v>0</v>
      </c>
      <c r="D59" s="256">
        <f>'SAPTBG-WSAF PROG.MONITORING'!FA14</f>
        <v>0</v>
      </c>
      <c r="E59" s="256">
        <f>'SAPTBG-WSAF PROG.MONITORING'!EW14</f>
        <v>0</v>
      </c>
      <c r="F59" s="256">
        <f>'SAPTBG-WSAF PROG.MONITORING'!EY14</f>
        <v>0</v>
      </c>
      <c r="G59" s="423">
        <f>'SAPTBG-WSAF PROG.MONITORING'!EX14</f>
        <v>0</v>
      </c>
      <c r="H59" s="437" t="str">
        <f t="shared" si="9"/>
        <v>Item Not Scored</v>
      </c>
      <c r="I59" s="253">
        <f>'Workbook Set-up'!$B$25</f>
        <v>0</v>
      </c>
    </row>
    <row r="60" spans="1:9" s="252" customFormat="1" ht="24.95" customHeight="1">
      <c r="A60" s="764">
        <v>6</v>
      </c>
      <c r="B60" s="402" t="s">
        <v>352</v>
      </c>
      <c r="C60" s="257">
        <f t="shared" si="8"/>
        <v>0</v>
      </c>
      <c r="D60" s="256">
        <f>'SAPTBG-WSAF PROG.MONITORING'!FA15</f>
        <v>0</v>
      </c>
      <c r="E60" s="256">
        <f>'SAPTBG-WSAF PROG.MONITORING'!EW15</f>
        <v>0</v>
      </c>
      <c r="F60" s="256">
        <f>'SAPTBG-WSAF PROG.MONITORING'!EY15</f>
        <v>0</v>
      </c>
      <c r="G60" s="423">
        <f>'SAPTBG-WSAF PROG.MONITORING'!EX15</f>
        <v>0</v>
      </c>
      <c r="H60" s="437" t="str">
        <f t="shared" si="9"/>
        <v>Item Not Scored</v>
      </c>
      <c r="I60" s="253">
        <f>'Workbook Set-up'!$B$25</f>
        <v>0</v>
      </c>
    </row>
    <row r="61" spans="1:9" s="252" customFormat="1" ht="24.95" customHeight="1">
      <c r="A61" s="764">
        <v>7</v>
      </c>
      <c r="B61" s="403" t="s">
        <v>181</v>
      </c>
      <c r="C61" s="257">
        <f t="shared" si="8"/>
        <v>0</v>
      </c>
      <c r="D61" s="256">
        <f>'SAPTBG-WSAF PROG.MONITORING'!FA16</f>
        <v>0</v>
      </c>
      <c r="E61" s="256">
        <f>'SAPTBG-WSAF PROG.MONITORING'!EW16</f>
        <v>0</v>
      </c>
      <c r="F61" s="256">
        <f>'SAPTBG-WSAF PROG.MONITORING'!EY16</f>
        <v>0</v>
      </c>
      <c r="G61" s="423">
        <f>'SAPTBG-WSAF PROG.MONITORING'!EX16</f>
        <v>0</v>
      </c>
      <c r="H61" s="437" t="str">
        <f t="shared" si="9"/>
        <v>Item Not Scored</v>
      </c>
      <c r="I61" s="253">
        <f>'Workbook Set-up'!$B$25</f>
        <v>0</v>
      </c>
    </row>
    <row r="62" spans="1:9" s="252" customFormat="1" ht="24.95" customHeight="1">
      <c r="A62" s="764">
        <v>8</v>
      </c>
      <c r="B62" s="402" t="s">
        <v>745</v>
      </c>
      <c r="C62" s="257">
        <f t="shared" ref="C62" si="10">E62+F62</f>
        <v>0</v>
      </c>
      <c r="D62" s="256">
        <f>'SAPTBG-WSAF PROG.MONITORING'!FA17</f>
        <v>0</v>
      </c>
      <c r="E62" s="256">
        <f>'SAPTBG-WSAF PROG.MONITORING'!EW17</f>
        <v>0</v>
      </c>
      <c r="F62" s="256">
        <f>'SAPTBG-WSAF PROG.MONITORING'!EY17</f>
        <v>0</v>
      </c>
      <c r="G62" s="423">
        <f>'SAPTBG-WSAF PROG.MONITORING'!EX17</f>
        <v>0</v>
      </c>
      <c r="H62" s="437" t="str">
        <f t="shared" ref="H62" si="11">IF(AND(C62=0,D62&gt;0),"N/A",IF(AND(G62=0,C62=0),"Item Not Scored",IF(G62&gt;=0.83,"",IF(G62&lt;0.83,"Required"))))</f>
        <v>Item Not Scored</v>
      </c>
      <c r="I62" s="253">
        <f>'Workbook Set-up'!$B$25</f>
        <v>0</v>
      </c>
    </row>
    <row r="63" spans="1:9" s="252" customFormat="1" ht="24.95" customHeight="1">
      <c r="A63" s="764">
        <v>9</v>
      </c>
      <c r="B63" s="403" t="s">
        <v>353</v>
      </c>
      <c r="C63" s="257">
        <f t="shared" si="8"/>
        <v>0</v>
      </c>
      <c r="D63" s="256">
        <f>'SAPTBG-WSAF PROG.MONITORING'!FA18</f>
        <v>0</v>
      </c>
      <c r="E63" s="256">
        <f>'SAPTBG-WSAF PROG.MONITORING'!EW18</f>
        <v>0</v>
      </c>
      <c r="F63" s="256">
        <f>'SAPTBG-WSAF PROG.MONITORING'!EY18</f>
        <v>0</v>
      </c>
      <c r="G63" s="423">
        <f>'SAPTBG-WSAF PROG.MONITORING'!EX18</f>
        <v>0</v>
      </c>
      <c r="H63" s="437" t="str">
        <f t="shared" si="9"/>
        <v>Item Not Scored</v>
      </c>
      <c r="I63" s="253">
        <f>'Workbook Set-up'!$B$25</f>
        <v>0</v>
      </c>
    </row>
    <row r="64" spans="1:9" s="252" customFormat="1" ht="24.95" customHeight="1">
      <c r="A64" s="764">
        <v>10</v>
      </c>
      <c r="B64" s="403" t="s">
        <v>241</v>
      </c>
      <c r="C64" s="257">
        <f t="shared" si="8"/>
        <v>0</v>
      </c>
      <c r="D64" s="256">
        <f>'SAPTBG-WSAF PROG.MONITORING'!FA19</f>
        <v>0</v>
      </c>
      <c r="E64" s="256">
        <f>'SAPTBG-WSAF PROG.MONITORING'!EW19</f>
        <v>0</v>
      </c>
      <c r="F64" s="256">
        <f>'SAPTBG-WSAF PROG.MONITORING'!EY19</f>
        <v>0</v>
      </c>
      <c r="G64" s="423">
        <f>'SAPTBG-WSAF PROG.MONITORING'!EX19</f>
        <v>0</v>
      </c>
      <c r="H64" s="437" t="str">
        <f t="shared" si="9"/>
        <v>Item Not Scored</v>
      </c>
      <c r="I64" s="253">
        <f>'Workbook Set-up'!$B$25</f>
        <v>0</v>
      </c>
    </row>
    <row r="65" spans="1:9" s="252" customFormat="1" ht="24.95" customHeight="1" thickBot="1">
      <c r="A65" s="764">
        <v>11</v>
      </c>
      <c r="B65" s="403" t="s">
        <v>242</v>
      </c>
      <c r="C65" s="411">
        <f t="shared" si="8"/>
        <v>0</v>
      </c>
      <c r="D65" s="411">
        <f>'SAPTBG-WSAF PROG.MONITORING'!FA20</f>
        <v>0</v>
      </c>
      <c r="E65" s="411">
        <f>'SAPTBG-WSAF PROG.MONITORING'!EW20</f>
        <v>0</v>
      </c>
      <c r="F65" s="411">
        <f>'SAPTBG-WSAF PROG.MONITORING'!EY20</f>
        <v>0</v>
      </c>
      <c r="G65" s="425">
        <f>'SAPTBG-WSAF PROG.MONITORING'!EX20</f>
        <v>0</v>
      </c>
      <c r="H65" s="437" t="str">
        <f t="shared" si="9"/>
        <v>Item Not Scored</v>
      </c>
      <c r="I65" s="253">
        <f>'Workbook Set-up'!$B$25</f>
        <v>0</v>
      </c>
    </row>
    <row r="66" spans="1:9" s="252" customFormat="1" ht="26.25" thickBot="1">
      <c r="A66" s="763"/>
      <c r="B66" s="255" t="s">
        <v>276</v>
      </c>
      <c r="C66" s="414">
        <f>SUM(C55:C65)</f>
        <v>0</v>
      </c>
      <c r="D66" s="413">
        <f>SUM(D55:D65)</f>
        <v>0</v>
      </c>
      <c r="E66" s="413">
        <f>SUM(E55:E65)</f>
        <v>0</v>
      </c>
      <c r="F66" s="413">
        <f>SUM(F55:F65)</f>
        <v>0</v>
      </c>
      <c r="G66" s="422">
        <f>IF(SUM(E66:F66)=0,0,E66/SUM(E66:F66))</f>
        <v>0</v>
      </c>
      <c r="H66" s="428" t="str">
        <f t="shared" si="9"/>
        <v>Item Not Scored</v>
      </c>
      <c r="I66" s="253">
        <f>'Workbook Set-up'!$B$25</f>
        <v>0</v>
      </c>
    </row>
    <row r="67" spans="1:9" s="252" customFormat="1" ht="13.5" thickBot="1">
      <c r="A67" s="765"/>
      <c r="B67" s="429"/>
      <c r="C67" s="429"/>
      <c r="D67" s="429"/>
      <c r="E67" s="429"/>
      <c r="F67" s="429"/>
      <c r="G67" s="429"/>
      <c r="H67" s="430"/>
      <c r="I67" s="253">
        <f>'Workbook Set-up'!$B$25</f>
        <v>0</v>
      </c>
    </row>
    <row r="68" spans="1:9" s="252" customFormat="1" ht="13.5" thickBot="1">
      <c r="A68" s="767"/>
      <c r="B68" s="768"/>
      <c r="C68" s="768"/>
      <c r="D68" s="768"/>
      <c r="E68" s="768"/>
      <c r="F68" s="768"/>
      <c r="G68" s="768"/>
      <c r="H68" s="769"/>
      <c r="I68" s="253">
        <f>'Workbook Set-up'!$B$26</f>
        <v>0</v>
      </c>
    </row>
    <row r="69" spans="1:9" s="252" customFormat="1" ht="16.5" thickBot="1">
      <c r="A69" s="920" t="s">
        <v>399</v>
      </c>
      <c r="B69" s="921"/>
      <c r="C69" s="921"/>
      <c r="D69" s="921"/>
      <c r="E69" s="921"/>
      <c r="F69" s="921"/>
      <c r="G69" s="921"/>
      <c r="H69" s="922"/>
      <c r="I69" s="253">
        <f>'Workbook Set-up'!$B$26</f>
        <v>0</v>
      </c>
    </row>
    <row r="70" spans="1:9" s="252" customFormat="1" ht="13.9" customHeight="1">
      <c r="A70" s="763"/>
      <c r="B70" s="261"/>
      <c r="C70" s="261"/>
      <c r="D70" s="261"/>
      <c r="E70" s="261"/>
      <c r="F70" s="261"/>
      <c r="G70" s="261"/>
      <c r="H70" s="434"/>
      <c r="I70" s="253">
        <f>'Workbook Set-up'!$B$26</f>
        <v>0</v>
      </c>
    </row>
    <row r="71" spans="1:9" s="252" customFormat="1" ht="36" customHeight="1" thickBot="1">
      <c r="A71" s="763"/>
      <c r="B71" s="260"/>
      <c r="C71" s="259" t="s">
        <v>45</v>
      </c>
      <c r="D71" s="258" t="s">
        <v>19</v>
      </c>
      <c r="E71" s="258" t="s">
        <v>41</v>
      </c>
      <c r="F71" s="258" t="s">
        <v>42</v>
      </c>
      <c r="G71" s="426" t="s">
        <v>46</v>
      </c>
      <c r="H71" s="436" t="s">
        <v>554</v>
      </c>
      <c r="I71" s="253">
        <f>'Workbook Set-up'!$B$26</f>
        <v>0</v>
      </c>
    </row>
    <row r="72" spans="1:9" s="252" customFormat="1" ht="24.95" customHeight="1" thickTop="1">
      <c r="A72" s="764">
        <v>1</v>
      </c>
      <c r="B72" s="403" t="s">
        <v>260</v>
      </c>
      <c r="C72" s="256">
        <f t="shared" ref="C72:C83" si="12">E72+F72</f>
        <v>0</v>
      </c>
      <c r="D72" s="256">
        <f>'SAPTBG-WSAF RECORD REVIEW'!FA12</f>
        <v>0</v>
      </c>
      <c r="E72" s="256">
        <f>'SAPTBG-WSAF RECORD REVIEW'!EW12</f>
        <v>0</v>
      </c>
      <c r="F72" s="256">
        <f>'SAPTBG-WSAF RECORD REVIEW'!EY12</f>
        <v>0</v>
      </c>
      <c r="G72" s="423">
        <f>'SAPTBG-WSAF RECORD REVIEW'!EX12</f>
        <v>0</v>
      </c>
      <c r="H72" s="437" t="str">
        <f t="shared" ref="H72:H84" si="13">IF(AND(C72=0,D72&gt;0),"N/A",IF(AND(G72=0,C72=0),"Item Not Scored",IF(G72&gt;=0.83,"",IF(G72&lt;0.83,"Required"))))</f>
        <v>Item Not Scored</v>
      </c>
      <c r="I72" s="253">
        <f>'Workbook Set-up'!$B$26</f>
        <v>0</v>
      </c>
    </row>
    <row r="73" spans="1:9" s="252" customFormat="1" ht="24.95" customHeight="1">
      <c r="A73" s="764">
        <v>2</v>
      </c>
      <c r="B73" s="403" t="s">
        <v>182</v>
      </c>
      <c r="C73" s="256">
        <f t="shared" si="12"/>
        <v>0</v>
      </c>
      <c r="D73" s="256">
        <f>'SAPTBG-WSAF RECORD REVIEW'!FA18</f>
        <v>0</v>
      </c>
      <c r="E73" s="256">
        <f>'SAPTBG-WSAF RECORD REVIEW'!EW18</f>
        <v>0</v>
      </c>
      <c r="F73" s="256">
        <f>'SAPTBG-WSAF RECORD REVIEW'!EY18</f>
        <v>0</v>
      </c>
      <c r="G73" s="423">
        <f>'SAPTBG-WSAF RECORD REVIEW'!EX18</f>
        <v>0</v>
      </c>
      <c r="H73" s="437" t="str">
        <f t="shared" si="13"/>
        <v>Item Not Scored</v>
      </c>
      <c r="I73" s="253">
        <f>'Workbook Set-up'!$B$26</f>
        <v>0</v>
      </c>
    </row>
    <row r="74" spans="1:9" s="252" customFormat="1" ht="24.95" customHeight="1">
      <c r="A74" s="764">
        <v>3</v>
      </c>
      <c r="B74" s="403" t="s">
        <v>183</v>
      </c>
      <c r="C74" s="256">
        <f t="shared" si="12"/>
        <v>0</v>
      </c>
      <c r="D74" s="256">
        <f>'SAPTBG-WSAF RECORD REVIEW'!FA19</f>
        <v>0</v>
      </c>
      <c r="E74" s="256">
        <f>'SAPTBG-WSAF RECORD REVIEW'!EW19</f>
        <v>0</v>
      </c>
      <c r="F74" s="256">
        <f>'SAPTBG-WSAF RECORD REVIEW'!EY19</f>
        <v>0</v>
      </c>
      <c r="G74" s="423">
        <f>'SAPTBG-WSAF RECORD REVIEW'!EX19</f>
        <v>0</v>
      </c>
      <c r="H74" s="437" t="str">
        <f t="shared" si="13"/>
        <v>Item Not Scored</v>
      </c>
      <c r="I74" s="253">
        <f>'Workbook Set-up'!$B$26</f>
        <v>0</v>
      </c>
    </row>
    <row r="75" spans="1:9" s="252" customFormat="1" ht="24.95" customHeight="1">
      <c r="A75" s="764">
        <v>4</v>
      </c>
      <c r="B75" s="403" t="s">
        <v>184</v>
      </c>
      <c r="C75" s="256">
        <f t="shared" si="12"/>
        <v>0</v>
      </c>
      <c r="D75" s="256">
        <f>'SAPTBG-WSAF RECORD REVIEW'!FA20</f>
        <v>0</v>
      </c>
      <c r="E75" s="256">
        <f>'SAPTBG-WSAF RECORD REVIEW'!EW20</f>
        <v>0</v>
      </c>
      <c r="F75" s="256">
        <f>'SAPTBG-WSAF RECORD REVIEW'!EY20</f>
        <v>0</v>
      </c>
      <c r="G75" s="423">
        <f>'SAPTBG-WSAF RECORD REVIEW'!EX20</f>
        <v>0</v>
      </c>
      <c r="H75" s="437" t="str">
        <f t="shared" si="13"/>
        <v>Item Not Scored</v>
      </c>
      <c r="I75" s="253">
        <f>'Workbook Set-up'!$B$26</f>
        <v>0</v>
      </c>
    </row>
    <row r="76" spans="1:9" s="252" customFormat="1" ht="24.95" customHeight="1">
      <c r="A76" s="764">
        <v>5</v>
      </c>
      <c r="B76" s="403" t="s">
        <v>185</v>
      </c>
      <c r="C76" s="256">
        <f t="shared" si="12"/>
        <v>0</v>
      </c>
      <c r="D76" s="256">
        <f>'SAPTBG-WSAF RECORD REVIEW'!FA21</f>
        <v>0</v>
      </c>
      <c r="E76" s="256">
        <f>'SAPTBG-WSAF RECORD REVIEW'!EW21</f>
        <v>0</v>
      </c>
      <c r="F76" s="256">
        <f>'SAPTBG-WSAF RECORD REVIEW'!EY21</f>
        <v>0</v>
      </c>
      <c r="G76" s="423">
        <f>'SAPTBG-WSAF RECORD REVIEW'!EX21</f>
        <v>0</v>
      </c>
      <c r="H76" s="437" t="str">
        <f t="shared" si="13"/>
        <v>Item Not Scored</v>
      </c>
      <c r="I76" s="253">
        <f>'Workbook Set-up'!$B$26</f>
        <v>0</v>
      </c>
    </row>
    <row r="77" spans="1:9" s="252" customFormat="1" ht="24.95" customHeight="1">
      <c r="A77" s="764">
        <v>6</v>
      </c>
      <c r="B77" s="403" t="s">
        <v>186</v>
      </c>
      <c r="C77" s="256">
        <f t="shared" si="12"/>
        <v>0</v>
      </c>
      <c r="D77" s="256">
        <f>'SAPTBG-WSAF RECORD REVIEW'!FA22</f>
        <v>0</v>
      </c>
      <c r="E77" s="256">
        <f>'SAPTBG-WSAF RECORD REVIEW'!EW22</f>
        <v>0</v>
      </c>
      <c r="F77" s="256">
        <f>'SAPTBG-WSAF RECORD REVIEW'!EY22</f>
        <v>0</v>
      </c>
      <c r="G77" s="423">
        <f>'SAPTBG-WSAF RECORD REVIEW'!EX22</f>
        <v>0</v>
      </c>
      <c r="H77" s="437" t="str">
        <f t="shared" si="13"/>
        <v>Item Not Scored</v>
      </c>
      <c r="I77" s="253">
        <f>'Workbook Set-up'!$B$26</f>
        <v>0</v>
      </c>
    </row>
    <row r="78" spans="1:9" s="252" customFormat="1" ht="24.95" customHeight="1">
      <c r="A78" s="764">
        <v>7</v>
      </c>
      <c r="B78" s="34" t="s">
        <v>578</v>
      </c>
      <c r="C78" s="256">
        <f t="shared" si="12"/>
        <v>0</v>
      </c>
      <c r="D78" s="256">
        <f>'SAPTBG-WSAF RECORD REVIEW'!FA23</f>
        <v>0</v>
      </c>
      <c r="E78" s="256">
        <f>'SAPTBG-WSAF RECORD REVIEW'!EW23</f>
        <v>0</v>
      </c>
      <c r="F78" s="256">
        <f>'SAPTBG-WSAF RECORD REVIEW'!EY23</f>
        <v>0</v>
      </c>
      <c r="G78" s="423">
        <f>'SAPTBG-WSAF RECORD REVIEW'!EX23</f>
        <v>0</v>
      </c>
      <c r="H78" s="437" t="str">
        <f t="shared" si="13"/>
        <v>Item Not Scored</v>
      </c>
      <c r="I78" s="253">
        <f>'Workbook Set-up'!$B$26</f>
        <v>0</v>
      </c>
    </row>
    <row r="79" spans="1:9" s="252" customFormat="1" ht="24.95" customHeight="1">
      <c r="A79" s="764">
        <v>8</v>
      </c>
      <c r="B79" s="403" t="s">
        <v>187</v>
      </c>
      <c r="C79" s="256">
        <f t="shared" si="12"/>
        <v>0</v>
      </c>
      <c r="D79" s="256">
        <f>'SAPTBG-WSAF RECORD REVIEW'!FA24</f>
        <v>0</v>
      </c>
      <c r="E79" s="256">
        <f>'SAPTBG-WSAF RECORD REVIEW'!EW24</f>
        <v>0</v>
      </c>
      <c r="F79" s="256">
        <f>'SAPTBG-WSAF RECORD REVIEW'!EY24</f>
        <v>0</v>
      </c>
      <c r="G79" s="423">
        <f>'SAPTBG-WSAF RECORD REVIEW'!EX24</f>
        <v>0</v>
      </c>
      <c r="H79" s="437" t="str">
        <f t="shared" si="13"/>
        <v>Item Not Scored</v>
      </c>
      <c r="I79" s="253">
        <f>'Workbook Set-up'!$B$26</f>
        <v>0</v>
      </c>
    </row>
    <row r="80" spans="1:9" s="252" customFormat="1" ht="24.95" customHeight="1">
      <c r="A80" s="764">
        <v>9</v>
      </c>
      <c r="B80" s="402" t="s">
        <v>244</v>
      </c>
      <c r="C80" s="256">
        <f t="shared" si="12"/>
        <v>0</v>
      </c>
      <c r="D80" s="256">
        <f>'SAPTBG-WSAF RECORD REVIEW'!FA25</f>
        <v>0</v>
      </c>
      <c r="E80" s="256">
        <f>'SAPTBG-WSAF RECORD REVIEW'!EW25</f>
        <v>0</v>
      </c>
      <c r="F80" s="256">
        <f>'SAPTBG-WSAF RECORD REVIEW'!EY25</f>
        <v>0</v>
      </c>
      <c r="G80" s="423">
        <f>'SAPTBG-WSAF RECORD REVIEW'!EX25</f>
        <v>0</v>
      </c>
      <c r="H80" s="437" t="str">
        <f t="shared" si="13"/>
        <v>Item Not Scored</v>
      </c>
      <c r="I80" s="253">
        <f>'Workbook Set-up'!$B$26</f>
        <v>0</v>
      </c>
    </row>
    <row r="81" spans="1:9" s="252" customFormat="1" ht="24.95" customHeight="1">
      <c r="A81" s="764">
        <v>10</v>
      </c>
      <c r="B81" s="403" t="s">
        <v>218</v>
      </c>
      <c r="C81" s="256">
        <f t="shared" si="12"/>
        <v>0</v>
      </c>
      <c r="D81" s="256">
        <f>'SAPTBG-WSAF RECORD REVIEW'!FA26</f>
        <v>0</v>
      </c>
      <c r="E81" s="256">
        <f>'SAPTBG-WSAF RECORD REVIEW'!EW26</f>
        <v>0</v>
      </c>
      <c r="F81" s="256">
        <f>'SAPTBG-WSAF RECORD REVIEW'!EY26</f>
        <v>0</v>
      </c>
      <c r="G81" s="423">
        <f>'SAPTBG-WSAF RECORD REVIEW'!EX26</f>
        <v>0</v>
      </c>
      <c r="H81" s="437" t="str">
        <f t="shared" si="13"/>
        <v>Item Not Scored</v>
      </c>
      <c r="I81" s="253">
        <f>'Workbook Set-up'!$B$26</f>
        <v>0</v>
      </c>
    </row>
    <row r="82" spans="1:9" s="252" customFormat="1" ht="24.95" customHeight="1">
      <c r="A82" s="764">
        <v>11</v>
      </c>
      <c r="B82" s="403" t="s">
        <v>779</v>
      </c>
      <c r="C82" s="256">
        <f t="shared" ref="C82" si="14">E82+F82</f>
        <v>0</v>
      </c>
      <c r="D82" s="256">
        <f>'SAPTBG-WSAF RECORD REVIEW'!FA27</f>
        <v>0</v>
      </c>
      <c r="E82" s="256">
        <f>'SAPTBG-WSAF RECORD REVIEW'!EW27</f>
        <v>0</v>
      </c>
      <c r="F82" s="256">
        <f>'SAPTBG-WSAF RECORD REVIEW'!EY27</f>
        <v>0</v>
      </c>
      <c r="G82" s="423">
        <f>'SAPTBG-WSAF RECORD REVIEW'!EX27</f>
        <v>0</v>
      </c>
      <c r="H82" s="437" t="str">
        <f t="shared" ref="H82" si="15">IF(AND(C82=0,D82&gt;0),"N/A",IF(AND(G82=0,C82=0),"Item Not Scored",IF(G82&gt;=0.83,"",IF(G82&lt;0.83,"Required"))))</f>
        <v>Item Not Scored</v>
      </c>
      <c r="I82" s="253">
        <f>'Workbook Set-up'!$B$26</f>
        <v>0</v>
      </c>
    </row>
    <row r="83" spans="1:9" s="252" customFormat="1" ht="24.95" customHeight="1" thickBot="1">
      <c r="A83" s="764">
        <v>12</v>
      </c>
      <c r="B83" s="403" t="s">
        <v>199</v>
      </c>
      <c r="C83" s="411">
        <f t="shared" si="12"/>
        <v>0</v>
      </c>
      <c r="D83" s="411">
        <f>'SAPTBG-WSAF RECORD REVIEW'!FA28</f>
        <v>0</v>
      </c>
      <c r="E83" s="411">
        <f>'SAPTBG-WSAF RECORD REVIEW'!EW28</f>
        <v>0</v>
      </c>
      <c r="F83" s="411">
        <f>'SAPTBG-WSAF RECORD REVIEW'!EY28</f>
        <v>0</v>
      </c>
      <c r="G83" s="425">
        <f>'SAPTBG-WSAF RECORD REVIEW'!EX28</f>
        <v>0</v>
      </c>
      <c r="H83" s="437" t="str">
        <f t="shared" si="13"/>
        <v>Item Not Scored</v>
      </c>
      <c r="I83" s="253">
        <f>'Workbook Set-up'!$B$26</f>
        <v>0</v>
      </c>
    </row>
    <row r="84" spans="1:9" s="252" customFormat="1" ht="26.25" thickBot="1">
      <c r="A84" s="763"/>
      <c r="B84" s="255" t="s">
        <v>276</v>
      </c>
      <c r="C84" s="414">
        <f>SUM(C72:C83)</f>
        <v>0</v>
      </c>
      <c r="D84" s="413">
        <f>SUM(D72:D83)</f>
        <v>0</v>
      </c>
      <c r="E84" s="413">
        <f>SUM(E72:E83)</f>
        <v>0</v>
      </c>
      <c r="F84" s="413">
        <f>SUM(F72:F83)</f>
        <v>0</v>
      </c>
      <c r="G84" s="422">
        <f>IF(SUM(E84:F84)=0,0,E84/SUM(E84:F84))</f>
        <v>0</v>
      </c>
      <c r="H84" s="428" t="str">
        <f t="shared" si="13"/>
        <v>Item Not Scored</v>
      </c>
      <c r="I84" s="253">
        <f>'Workbook Set-up'!$B$26</f>
        <v>0</v>
      </c>
    </row>
    <row r="85" spans="1:9" s="252" customFormat="1" ht="13.5" thickBot="1">
      <c r="A85" s="765"/>
      <c r="B85" s="429"/>
      <c r="C85" s="429"/>
      <c r="D85" s="429"/>
      <c r="E85" s="429"/>
      <c r="F85" s="429"/>
      <c r="G85" s="429"/>
      <c r="H85" s="430"/>
      <c r="I85" s="253">
        <f>'Workbook Set-up'!$B$26</f>
        <v>0</v>
      </c>
    </row>
    <row r="86" spans="1:9" s="252" customFormat="1" ht="13.5" thickBot="1">
      <c r="A86" s="767"/>
      <c r="B86" s="768"/>
      <c r="C86" s="768"/>
      <c r="D86" s="768"/>
      <c r="E86" s="768"/>
      <c r="F86" s="768"/>
      <c r="G86" s="768"/>
      <c r="H86" s="769"/>
      <c r="I86" s="253">
        <f>'Workbook Set-up'!$B$27</f>
        <v>0</v>
      </c>
    </row>
    <row r="87" spans="1:9" s="252" customFormat="1" ht="16.5" thickBot="1">
      <c r="A87" s="920" t="s">
        <v>398</v>
      </c>
      <c r="B87" s="921"/>
      <c r="C87" s="921"/>
      <c r="D87" s="921"/>
      <c r="E87" s="921"/>
      <c r="F87" s="921"/>
      <c r="G87" s="921"/>
      <c r="H87" s="922"/>
      <c r="I87" s="253">
        <f>'Workbook Set-up'!$B$27</f>
        <v>0</v>
      </c>
    </row>
    <row r="88" spans="1:9" s="252" customFormat="1" ht="13.9" customHeight="1">
      <c r="A88" s="763"/>
      <c r="B88" s="261"/>
      <c r="C88" s="261"/>
      <c r="D88" s="261"/>
      <c r="E88" s="261"/>
      <c r="F88" s="261"/>
      <c r="G88" s="261"/>
      <c r="H88" s="434"/>
      <c r="I88" s="253">
        <f>'Workbook Set-up'!$B$27</f>
        <v>0</v>
      </c>
    </row>
    <row r="89" spans="1:9" s="252" customFormat="1" ht="40.5" customHeight="1" thickBot="1">
      <c r="A89" s="763"/>
      <c r="B89" s="260"/>
      <c r="C89" s="259" t="s">
        <v>45</v>
      </c>
      <c r="D89" s="258" t="s">
        <v>19</v>
      </c>
      <c r="E89" s="258" t="s">
        <v>41</v>
      </c>
      <c r="F89" s="258" t="s">
        <v>42</v>
      </c>
      <c r="G89" s="426" t="s">
        <v>46</v>
      </c>
      <c r="H89" s="436" t="s">
        <v>554</v>
      </c>
      <c r="I89" s="253">
        <f>'Workbook Set-up'!$B$27</f>
        <v>0</v>
      </c>
    </row>
    <row r="90" spans="1:9" s="252" customFormat="1" ht="36" customHeight="1" thickTop="1">
      <c r="A90" s="764">
        <v>1</v>
      </c>
      <c r="B90" s="402" t="s">
        <v>188</v>
      </c>
      <c r="C90" s="256">
        <f t="shared" ref="C90:C101" si="16">E90+F90</f>
        <v>0</v>
      </c>
      <c r="D90" s="256">
        <f>'SAPTBG-CASAWORKS PROGMONITORING'!FA10</f>
        <v>0</v>
      </c>
      <c r="E90" s="256">
        <f>'SAPTBG-CASAWORKS PROGMONITORING'!EW10</f>
        <v>0</v>
      </c>
      <c r="F90" s="256">
        <f>'SAPTBG-CASAWORKS PROGMONITORING'!EY10</f>
        <v>0</v>
      </c>
      <c r="G90" s="423">
        <f>'SAPTBG-CASAWORKS PROGMONITORING'!EX10</f>
        <v>0</v>
      </c>
      <c r="H90" s="437" t="str">
        <f t="shared" ref="H90:H102" si="17">IF(AND(C90=0,D90&gt;0),"N/A",IF(AND(G90=0,C90=0),"Item Not Scored",IF(G90&gt;=0.83,"",IF(G90&lt;0.83,"Required"))))</f>
        <v>Item Not Scored</v>
      </c>
      <c r="I90" s="253">
        <f>'Workbook Set-up'!$B$27</f>
        <v>0</v>
      </c>
    </row>
    <row r="91" spans="1:9" s="252" customFormat="1" ht="24.95" customHeight="1">
      <c r="A91" s="764">
        <v>2</v>
      </c>
      <c r="B91" s="403" t="s">
        <v>189</v>
      </c>
      <c r="C91" s="257">
        <f t="shared" si="16"/>
        <v>0</v>
      </c>
      <c r="D91" s="256">
        <f>'SAPTBG-CASAWORKS PROGMONITORING'!FA11</f>
        <v>0</v>
      </c>
      <c r="E91" s="256">
        <f>'SAPTBG-CASAWORKS PROGMONITORING'!EW11</f>
        <v>0</v>
      </c>
      <c r="F91" s="256">
        <f>'SAPTBG-CASAWORKS PROGMONITORING'!EY11</f>
        <v>0</v>
      </c>
      <c r="G91" s="423">
        <f>'SAPTBG-CASAWORKS PROGMONITORING'!EX11</f>
        <v>0</v>
      </c>
      <c r="H91" s="437" t="str">
        <f t="shared" si="17"/>
        <v>Item Not Scored</v>
      </c>
      <c r="I91" s="253">
        <f>'Workbook Set-up'!$B$27</f>
        <v>0</v>
      </c>
    </row>
    <row r="92" spans="1:9" s="252" customFormat="1" ht="24.95" customHeight="1">
      <c r="A92" s="764">
        <v>3</v>
      </c>
      <c r="B92" s="403" t="s">
        <v>190</v>
      </c>
      <c r="C92" s="257">
        <f t="shared" si="16"/>
        <v>0</v>
      </c>
      <c r="D92" s="256">
        <f>'SAPTBG-CASAWORKS PROGMONITORING'!FA12</f>
        <v>0</v>
      </c>
      <c r="E92" s="256">
        <f>'SAPTBG-CASAWORKS PROGMONITORING'!EW12</f>
        <v>0</v>
      </c>
      <c r="F92" s="256">
        <f>'SAPTBG-CASAWORKS PROGMONITORING'!EY12</f>
        <v>0</v>
      </c>
      <c r="G92" s="423">
        <f>'SAPTBG-CASAWORKS PROGMONITORING'!EX12</f>
        <v>0</v>
      </c>
      <c r="H92" s="437" t="str">
        <f t="shared" si="17"/>
        <v>Item Not Scored</v>
      </c>
      <c r="I92" s="253">
        <f>'Workbook Set-up'!$B$27</f>
        <v>0</v>
      </c>
    </row>
    <row r="93" spans="1:9" s="252" customFormat="1" ht="24.95" customHeight="1">
      <c r="A93" s="764">
        <v>4</v>
      </c>
      <c r="B93" s="402" t="s">
        <v>386</v>
      </c>
      <c r="C93" s="257">
        <f t="shared" si="16"/>
        <v>0</v>
      </c>
      <c r="D93" s="256">
        <f>'SAPTBG-CASAWORKS PROGMONITORING'!FA13</f>
        <v>0</v>
      </c>
      <c r="E93" s="256">
        <f>'SAPTBG-CASAWORKS PROGMONITORING'!EW13</f>
        <v>0</v>
      </c>
      <c r="F93" s="256">
        <f>'SAPTBG-CASAWORKS PROGMONITORING'!EY13</f>
        <v>0</v>
      </c>
      <c r="G93" s="423">
        <f>'SAPTBG-CASAWORKS PROGMONITORING'!EX13</f>
        <v>0</v>
      </c>
      <c r="H93" s="437" t="str">
        <f t="shared" si="17"/>
        <v>Item Not Scored</v>
      </c>
      <c r="I93" s="253">
        <f>'Workbook Set-up'!$B$27</f>
        <v>0</v>
      </c>
    </row>
    <row r="94" spans="1:9" s="252" customFormat="1" ht="24.95" customHeight="1">
      <c r="A94" s="764">
        <v>5</v>
      </c>
      <c r="B94" s="402" t="s">
        <v>387</v>
      </c>
      <c r="C94" s="257">
        <f t="shared" si="16"/>
        <v>0</v>
      </c>
      <c r="D94" s="256">
        <f>'SAPTBG-CASAWORKS PROGMONITORING'!FA14</f>
        <v>0</v>
      </c>
      <c r="E94" s="256">
        <f>'SAPTBG-CASAWORKS PROGMONITORING'!EW14</f>
        <v>0</v>
      </c>
      <c r="F94" s="256">
        <f>'SAPTBG-CASAWORKS PROGMONITORING'!EY14</f>
        <v>0</v>
      </c>
      <c r="G94" s="423">
        <f>'SAPTBG-CASAWORKS PROGMONITORING'!EX14</f>
        <v>0</v>
      </c>
      <c r="H94" s="437" t="str">
        <f t="shared" si="17"/>
        <v>Item Not Scored</v>
      </c>
      <c r="I94" s="253">
        <f>'Workbook Set-up'!$B$27</f>
        <v>0</v>
      </c>
    </row>
    <row r="95" spans="1:9" s="252" customFormat="1" ht="24.95" customHeight="1">
      <c r="A95" s="764">
        <v>6</v>
      </c>
      <c r="B95" s="402" t="s">
        <v>388</v>
      </c>
      <c r="C95" s="257">
        <f t="shared" si="16"/>
        <v>0</v>
      </c>
      <c r="D95" s="256">
        <f>'SAPTBG-CASAWORKS PROGMONITORING'!FA15</f>
        <v>0</v>
      </c>
      <c r="E95" s="256">
        <f>'SAPTBG-CASAWORKS PROGMONITORING'!EW15</f>
        <v>0</v>
      </c>
      <c r="F95" s="256">
        <f>'SAPTBG-CASAWORKS PROGMONITORING'!EY15</f>
        <v>0</v>
      </c>
      <c r="G95" s="423">
        <f>'SAPTBG-CASAWORKS PROGMONITORING'!EX15</f>
        <v>0</v>
      </c>
      <c r="H95" s="437" t="str">
        <f t="shared" si="17"/>
        <v>Item Not Scored</v>
      </c>
      <c r="I95" s="253">
        <f>'Workbook Set-up'!$B$27</f>
        <v>0</v>
      </c>
    </row>
    <row r="96" spans="1:9" s="252" customFormat="1" ht="24.95" customHeight="1">
      <c r="A96" s="764">
        <v>7</v>
      </c>
      <c r="B96" s="402" t="s">
        <v>389</v>
      </c>
      <c r="C96" s="257">
        <f t="shared" si="16"/>
        <v>0</v>
      </c>
      <c r="D96" s="256">
        <f>'SAPTBG-CASAWORKS PROGMONITORING'!FA16</f>
        <v>0</v>
      </c>
      <c r="E96" s="256">
        <f>'SAPTBG-CASAWORKS PROGMONITORING'!EW16</f>
        <v>0</v>
      </c>
      <c r="F96" s="256">
        <f>'SAPTBG-CASAWORKS PROGMONITORING'!EY16</f>
        <v>0</v>
      </c>
      <c r="G96" s="423">
        <f>'SAPTBG-CASAWORKS PROGMONITORING'!EX16</f>
        <v>0</v>
      </c>
      <c r="H96" s="437" t="str">
        <f t="shared" si="17"/>
        <v>Item Not Scored</v>
      </c>
      <c r="I96" s="253">
        <f>'Workbook Set-up'!$B$27</f>
        <v>0</v>
      </c>
    </row>
    <row r="97" spans="1:9" s="252" customFormat="1" ht="24.95" customHeight="1">
      <c r="A97" s="764">
        <v>8</v>
      </c>
      <c r="B97" s="402" t="s">
        <v>390</v>
      </c>
      <c r="C97" s="257">
        <f t="shared" si="16"/>
        <v>0</v>
      </c>
      <c r="D97" s="256">
        <f>'SAPTBG-CASAWORKS PROGMONITORING'!FA17</f>
        <v>0</v>
      </c>
      <c r="E97" s="256">
        <f>'SAPTBG-CASAWORKS PROGMONITORING'!EW17</f>
        <v>0</v>
      </c>
      <c r="F97" s="256">
        <f>'SAPTBG-CASAWORKS PROGMONITORING'!EY17</f>
        <v>0</v>
      </c>
      <c r="G97" s="423">
        <f>'SAPTBG-CASAWORKS PROGMONITORING'!EX17</f>
        <v>0</v>
      </c>
      <c r="H97" s="437" t="str">
        <f t="shared" si="17"/>
        <v>Item Not Scored</v>
      </c>
      <c r="I97" s="253">
        <f>'Workbook Set-up'!$B$27</f>
        <v>0</v>
      </c>
    </row>
    <row r="98" spans="1:9" s="252" customFormat="1" ht="24.95" customHeight="1">
      <c r="A98" s="764">
        <v>9</v>
      </c>
      <c r="B98" s="402" t="s">
        <v>391</v>
      </c>
      <c r="C98" s="257">
        <f t="shared" si="16"/>
        <v>0</v>
      </c>
      <c r="D98" s="256">
        <f>'SAPTBG-CASAWORKS PROGMONITORING'!FA18</f>
        <v>0</v>
      </c>
      <c r="E98" s="256">
        <f>'SAPTBG-CASAWORKS PROGMONITORING'!EW18</f>
        <v>0</v>
      </c>
      <c r="F98" s="256">
        <f>'SAPTBG-CASAWORKS PROGMONITORING'!EY18</f>
        <v>0</v>
      </c>
      <c r="G98" s="423">
        <f>'SAPTBG-CASAWORKS PROGMONITORING'!EX18</f>
        <v>0</v>
      </c>
      <c r="H98" s="437" t="str">
        <f t="shared" si="17"/>
        <v>Item Not Scored</v>
      </c>
      <c r="I98" s="253">
        <f>'Workbook Set-up'!$B$27</f>
        <v>0</v>
      </c>
    </row>
    <row r="99" spans="1:9" s="252" customFormat="1" ht="24.95" customHeight="1">
      <c r="A99" s="764">
        <v>10</v>
      </c>
      <c r="B99" s="402" t="s">
        <v>392</v>
      </c>
      <c r="C99" s="257">
        <f t="shared" si="16"/>
        <v>0</v>
      </c>
      <c r="D99" s="256">
        <f>'SAPTBG-CASAWORKS PROGMONITORING'!FA19</f>
        <v>0</v>
      </c>
      <c r="E99" s="256">
        <f>'SAPTBG-CASAWORKS PROGMONITORING'!EW19</f>
        <v>0</v>
      </c>
      <c r="F99" s="256">
        <f>'SAPTBG-CASAWORKS PROGMONITORING'!EY19</f>
        <v>0</v>
      </c>
      <c r="G99" s="423">
        <f>'SAPTBG-CASAWORKS PROGMONITORING'!EX19</f>
        <v>0</v>
      </c>
      <c r="H99" s="437" t="str">
        <f t="shared" si="17"/>
        <v>Item Not Scored</v>
      </c>
      <c r="I99" s="253">
        <f>'Workbook Set-up'!$B$27</f>
        <v>0</v>
      </c>
    </row>
    <row r="100" spans="1:9" s="252" customFormat="1" ht="24.95" customHeight="1">
      <c r="A100" s="764">
        <v>11</v>
      </c>
      <c r="B100" s="403" t="s">
        <v>247</v>
      </c>
      <c r="C100" s="257">
        <f t="shared" si="16"/>
        <v>0</v>
      </c>
      <c r="D100" s="256">
        <f>'SAPTBG-CASAWORKS PROGMONITORING'!FA20</f>
        <v>0</v>
      </c>
      <c r="E100" s="256">
        <f>'SAPTBG-CASAWORKS PROGMONITORING'!EW20</f>
        <v>0</v>
      </c>
      <c r="F100" s="256">
        <f>'SAPTBG-CASAWORKS PROGMONITORING'!EY20</f>
        <v>0</v>
      </c>
      <c r="G100" s="423">
        <f>'SAPTBG-CASAWORKS PROGMONITORING'!EX20</f>
        <v>0</v>
      </c>
      <c r="H100" s="437" t="str">
        <f t="shared" si="17"/>
        <v>Item Not Scored</v>
      </c>
      <c r="I100" s="253">
        <f>'Workbook Set-up'!$B$27</f>
        <v>0</v>
      </c>
    </row>
    <row r="101" spans="1:9" s="252" customFormat="1" ht="24.95" customHeight="1" thickBot="1">
      <c r="A101" s="764">
        <v>12</v>
      </c>
      <c r="B101" s="403" t="s">
        <v>242</v>
      </c>
      <c r="C101" s="411">
        <f t="shared" si="16"/>
        <v>0</v>
      </c>
      <c r="D101" s="411">
        <f>'SAPTBG-CASAWORKS PROGMONITORING'!FA21</f>
        <v>0</v>
      </c>
      <c r="E101" s="411">
        <f>'SAPTBG-CASAWORKS PROGMONITORING'!EW21</f>
        <v>0</v>
      </c>
      <c r="F101" s="411">
        <f>'SAPTBG-CASAWORKS PROGMONITORING'!EY21</f>
        <v>0</v>
      </c>
      <c r="G101" s="425">
        <f>'SAPTBG-CASAWORKS PROGMONITORING'!EX21</f>
        <v>0</v>
      </c>
      <c r="H101" s="437" t="str">
        <f t="shared" si="17"/>
        <v>Item Not Scored</v>
      </c>
      <c r="I101" s="253">
        <f>'Workbook Set-up'!$B$27</f>
        <v>0</v>
      </c>
    </row>
    <row r="102" spans="1:9" s="252" customFormat="1" ht="26.25" thickBot="1">
      <c r="A102" s="763"/>
      <c r="B102" s="255" t="s">
        <v>276</v>
      </c>
      <c r="C102" s="414">
        <f>SUM(C90:C101)</f>
        <v>0</v>
      </c>
      <c r="D102" s="413">
        <f>SUM(D90:D101)</f>
        <v>0</v>
      </c>
      <c r="E102" s="413">
        <f>SUM(E90:E101)</f>
        <v>0</v>
      </c>
      <c r="F102" s="413">
        <f>SUM(F90:F101)</f>
        <v>0</v>
      </c>
      <c r="G102" s="422">
        <f>IF(SUM(E102:F102)=0,0,E102/SUM(E102:F102))</f>
        <v>0</v>
      </c>
      <c r="H102" s="428" t="str">
        <f t="shared" si="17"/>
        <v>Item Not Scored</v>
      </c>
      <c r="I102" s="253">
        <f>'Workbook Set-up'!$B$27</f>
        <v>0</v>
      </c>
    </row>
    <row r="103" spans="1:9" s="252" customFormat="1" ht="13.5" thickBot="1">
      <c r="A103" s="765"/>
      <c r="B103" s="429"/>
      <c r="C103" s="429"/>
      <c r="D103" s="429"/>
      <c r="E103" s="429"/>
      <c r="F103" s="429"/>
      <c r="G103" s="429"/>
      <c r="H103" s="766"/>
      <c r="I103" s="253">
        <f>'Workbook Set-up'!$B$27</f>
        <v>0</v>
      </c>
    </row>
    <row r="104" spans="1:9" s="252" customFormat="1" ht="13.5" thickBot="1">
      <c r="A104" s="767"/>
      <c r="B104" s="768"/>
      <c r="C104" s="768"/>
      <c r="D104" s="768"/>
      <c r="E104" s="768"/>
      <c r="F104" s="768"/>
      <c r="G104" s="768"/>
      <c r="H104" s="769"/>
      <c r="I104" s="253">
        <f>'Workbook Set-up'!$B$28</f>
        <v>0</v>
      </c>
    </row>
    <row r="105" spans="1:9" s="252" customFormat="1" ht="15.75" customHeight="1" thickBot="1">
      <c r="A105" s="920" t="s">
        <v>351</v>
      </c>
      <c r="B105" s="921"/>
      <c r="C105" s="921"/>
      <c r="D105" s="921"/>
      <c r="E105" s="921"/>
      <c r="F105" s="921"/>
      <c r="G105" s="921"/>
      <c r="H105" s="922"/>
      <c r="I105" s="253">
        <f>'Workbook Set-up'!$B$28</f>
        <v>0</v>
      </c>
    </row>
    <row r="106" spans="1:9" s="252" customFormat="1" ht="13.9" customHeight="1">
      <c r="A106" s="763"/>
      <c r="B106" s="261"/>
      <c r="C106" s="261"/>
      <c r="D106" s="261"/>
      <c r="E106" s="261"/>
      <c r="F106" s="261"/>
      <c r="G106" s="261"/>
      <c r="H106" s="434"/>
      <c r="I106" s="253">
        <f>'Workbook Set-up'!$B$28</f>
        <v>0</v>
      </c>
    </row>
    <row r="107" spans="1:9" s="252" customFormat="1" ht="37.5" customHeight="1" thickBot="1">
      <c r="A107" s="763"/>
      <c r="B107" s="260"/>
      <c r="C107" s="259" t="s">
        <v>45</v>
      </c>
      <c r="D107" s="258" t="s">
        <v>19</v>
      </c>
      <c r="E107" s="258" t="s">
        <v>41</v>
      </c>
      <c r="F107" s="258" t="s">
        <v>42</v>
      </c>
      <c r="G107" s="426" t="s">
        <v>46</v>
      </c>
      <c r="H107" s="436" t="s">
        <v>554</v>
      </c>
      <c r="I107" s="253">
        <f>'Workbook Set-up'!$B$28</f>
        <v>0</v>
      </c>
    </row>
    <row r="108" spans="1:9" s="252" customFormat="1" ht="24.95" customHeight="1" thickTop="1">
      <c r="A108" s="764">
        <v>1</v>
      </c>
      <c r="B108" s="403" t="s">
        <v>207</v>
      </c>
      <c r="C108" s="256">
        <f t="shared" ref="C108:C116" si="18">E108+F108</f>
        <v>0</v>
      </c>
      <c r="D108" s="256">
        <f>'SAPTBG-CASAWORKS RECORD REVIEW'!FA12</f>
        <v>0</v>
      </c>
      <c r="E108" s="256">
        <f>'SAPTBG-CASAWORKS RECORD REVIEW'!EW12</f>
        <v>0</v>
      </c>
      <c r="F108" s="256">
        <f>'SAPTBG-CASAWORKS RECORD REVIEW'!EY12</f>
        <v>0</v>
      </c>
      <c r="G108" s="423">
        <f>'SAPTBG-CASAWORKS RECORD REVIEW'!EX12</f>
        <v>0</v>
      </c>
      <c r="H108" s="437" t="str">
        <f t="shared" ref="H108:H117" si="19">IF(AND(C108=0,D108&gt;0),"N/A",IF(AND(G108=0,C108=0),"Item Not Scored",IF(G108&gt;=0.83,"",IF(G108&lt;0.83,"Required"))))</f>
        <v>Item Not Scored</v>
      </c>
      <c r="I108" s="253">
        <f>'Workbook Set-up'!$B$28</f>
        <v>0</v>
      </c>
    </row>
    <row r="109" spans="1:9" s="252" customFormat="1" ht="24.95" customHeight="1">
      <c r="A109" s="764">
        <v>2</v>
      </c>
      <c r="B109" s="403" t="s">
        <v>200</v>
      </c>
      <c r="C109" s="256">
        <f t="shared" si="18"/>
        <v>0</v>
      </c>
      <c r="D109" s="256">
        <f>'SAPTBG-CASAWORKS RECORD REVIEW'!FA13</f>
        <v>0</v>
      </c>
      <c r="E109" s="256">
        <f>'SAPTBG-CASAWORKS RECORD REVIEW'!EW13</f>
        <v>0</v>
      </c>
      <c r="F109" s="256">
        <f>'SAPTBG-CASAWORKS RECORD REVIEW'!EY13</f>
        <v>0</v>
      </c>
      <c r="G109" s="423">
        <f>'SAPTBG-CASAWORKS RECORD REVIEW'!EX13</f>
        <v>0</v>
      </c>
      <c r="H109" s="437" t="str">
        <f t="shared" si="19"/>
        <v>Item Not Scored</v>
      </c>
      <c r="I109" s="253">
        <f>'Workbook Set-up'!$B$28</f>
        <v>0</v>
      </c>
    </row>
    <row r="110" spans="1:9" s="252" customFormat="1" ht="24.95" customHeight="1">
      <c r="A110" s="764">
        <v>3</v>
      </c>
      <c r="B110" s="403" t="s">
        <v>249</v>
      </c>
      <c r="C110" s="256">
        <f t="shared" si="18"/>
        <v>0</v>
      </c>
      <c r="D110" s="256">
        <f>'SAPTBG-CASAWORKS RECORD REVIEW'!FA14</f>
        <v>0</v>
      </c>
      <c r="E110" s="256">
        <f>'SAPTBG-CASAWORKS RECORD REVIEW'!EW14</f>
        <v>0</v>
      </c>
      <c r="F110" s="256">
        <f>'SAPTBG-CASAWORKS RECORD REVIEW'!EY14</f>
        <v>0</v>
      </c>
      <c r="G110" s="423">
        <f>'SAPTBG-CASAWORKS RECORD REVIEW'!EX14</f>
        <v>0</v>
      </c>
      <c r="H110" s="437" t="str">
        <f t="shared" si="19"/>
        <v>Item Not Scored</v>
      </c>
      <c r="I110" s="253">
        <f>'Workbook Set-up'!$B$28</f>
        <v>0</v>
      </c>
    </row>
    <row r="111" spans="1:9" s="252" customFormat="1" ht="24.95" customHeight="1">
      <c r="A111" s="764">
        <v>4</v>
      </c>
      <c r="B111" s="403" t="s">
        <v>523</v>
      </c>
      <c r="C111" s="256">
        <f t="shared" si="18"/>
        <v>0</v>
      </c>
      <c r="D111" s="256">
        <f>'SAPTBG-CASAWORKS RECORD REVIEW'!FA15</f>
        <v>0</v>
      </c>
      <c r="E111" s="256">
        <f>'SAPTBG-CASAWORKS RECORD REVIEW'!EW15</f>
        <v>0</v>
      </c>
      <c r="F111" s="256">
        <f>'SAPTBG-CASAWORKS RECORD REVIEW'!EY15</f>
        <v>0</v>
      </c>
      <c r="G111" s="423">
        <f>'SAPTBG-CASAWORKS RECORD REVIEW'!EX15</f>
        <v>0</v>
      </c>
      <c r="H111" s="437" t="str">
        <f t="shared" si="19"/>
        <v>Item Not Scored</v>
      </c>
      <c r="I111" s="253">
        <f>'Workbook Set-up'!$B$28</f>
        <v>0</v>
      </c>
    </row>
    <row r="112" spans="1:9" s="252" customFormat="1" ht="24.95" customHeight="1">
      <c r="A112" s="764">
        <v>5</v>
      </c>
      <c r="B112" s="403" t="s">
        <v>201</v>
      </c>
      <c r="C112" s="256">
        <f t="shared" si="18"/>
        <v>0</v>
      </c>
      <c r="D112" s="256">
        <f>'SAPTBG-CASAWORKS RECORD REVIEW'!FA16</f>
        <v>0</v>
      </c>
      <c r="E112" s="256">
        <f>'SAPTBG-CASAWORKS RECORD REVIEW'!EW16</f>
        <v>0</v>
      </c>
      <c r="F112" s="256">
        <f>'SAPTBG-CASAWORKS RECORD REVIEW'!EY16</f>
        <v>0</v>
      </c>
      <c r="G112" s="423">
        <f>'SAPTBG-CASAWORKS RECORD REVIEW'!EX16</f>
        <v>0</v>
      </c>
      <c r="H112" s="437" t="str">
        <f t="shared" si="19"/>
        <v>Item Not Scored</v>
      </c>
      <c r="I112" s="253">
        <f>'Workbook Set-up'!$B$28</f>
        <v>0</v>
      </c>
    </row>
    <row r="113" spans="1:9" s="252" customFormat="1" ht="24.95" customHeight="1">
      <c r="A113" s="764">
        <v>6</v>
      </c>
      <c r="B113" s="402" t="s">
        <v>356</v>
      </c>
      <c r="C113" s="256">
        <f t="shared" si="18"/>
        <v>0</v>
      </c>
      <c r="D113" s="256">
        <f>'SAPTBG-CASAWORKS RECORD REVIEW'!FA17</f>
        <v>0</v>
      </c>
      <c r="E113" s="256">
        <f>'SAPTBG-CASAWORKS RECORD REVIEW'!EW17</f>
        <v>0</v>
      </c>
      <c r="F113" s="256">
        <f>'SAPTBG-CASAWORKS RECORD REVIEW'!EY17</f>
        <v>0</v>
      </c>
      <c r="G113" s="423">
        <f>'SAPTBG-CASAWORKS RECORD REVIEW'!EX17</f>
        <v>0</v>
      </c>
      <c r="H113" s="437" t="str">
        <f t="shared" si="19"/>
        <v>Item Not Scored</v>
      </c>
      <c r="I113" s="253">
        <f>'Workbook Set-up'!$B$28</f>
        <v>0</v>
      </c>
    </row>
    <row r="114" spans="1:9" s="252" customFormat="1" ht="24.95" customHeight="1">
      <c r="A114" s="764">
        <v>7</v>
      </c>
      <c r="B114" s="402" t="s">
        <v>357</v>
      </c>
      <c r="C114" s="256">
        <f t="shared" si="18"/>
        <v>0</v>
      </c>
      <c r="D114" s="256">
        <f>'SAPTBG-CASAWORKS RECORD REVIEW'!FA18</f>
        <v>0</v>
      </c>
      <c r="E114" s="256">
        <f>'SAPTBG-CASAWORKS RECORD REVIEW'!EW18</f>
        <v>0</v>
      </c>
      <c r="F114" s="256">
        <f>'SAPTBG-CASAWORKS RECORD REVIEW'!EY18</f>
        <v>0</v>
      </c>
      <c r="G114" s="423">
        <f>'SAPTBG-CASAWORKS RECORD REVIEW'!EX18</f>
        <v>0</v>
      </c>
      <c r="H114" s="437" t="str">
        <f t="shared" si="19"/>
        <v>Item Not Scored</v>
      </c>
      <c r="I114" s="253">
        <f>'Workbook Set-up'!$B$28</f>
        <v>0</v>
      </c>
    </row>
    <row r="115" spans="1:9" s="252" customFormat="1" ht="24.95" customHeight="1">
      <c r="A115" s="764">
        <v>8</v>
      </c>
      <c r="B115" s="403" t="s">
        <v>208</v>
      </c>
      <c r="C115" s="256">
        <f t="shared" si="18"/>
        <v>0</v>
      </c>
      <c r="D115" s="256">
        <f>'SAPTBG-CASAWORKS RECORD REVIEW'!FA19</f>
        <v>0</v>
      </c>
      <c r="E115" s="256">
        <f>'SAPTBG-CASAWORKS RECORD REVIEW'!EW19</f>
        <v>0</v>
      </c>
      <c r="F115" s="256">
        <f>'SAPTBG-CASAWORKS RECORD REVIEW'!EY19</f>
        <v>0</v>
      </c>
      <c r="G115" s="423">
        <f>'SAPTBG-CASAWORKS RECORD REVIEW'!EX19</f>
        <v>0</v>
      </c>
      <c r="H115" s="437" t="str">
        <f t="shared" si="19"/>
        <v>Item Not Scored</v>
      </c>
      <c r="I115" s="253">
        <f>'Workbook Set-up'!$B$28</f>
        <v>0</v>
      </c>
    </row>
    <row r="116" spans="1:9" s="252" customFormat="1" ht="24.95" customHeight="1" thickBot="1">
      <c r="A116" s="764">
        <v>9</v>
      </c>
      <c r="B116" s="403" t="s">
        <v>199</v>
      </c>
      <c r="C116" s="412">
        <f t="shared" si="18"/>
        <v>0</v>
      </c>
      <c r="D116" s="412">
        <f>'SAPTBG-CASAWORKS RECORD REVIEW'!FA30</f>
        <v>0</v>
      </c>
      <c r="E116" s="412">
        <f>'SAPTBG-CASAWORKS RECORD REVIEW'!EW30</f>
        <v>0</v>
      </c>
      <c r="F116" s="412">
        <f>'SAPTBG-CASAWORKS RECORD REVIEW'!EY30</f>
        <v>0</v>
      </c>
      <c r="G116" s="427">
        <f>'SAPTBG-CASAWORKS RECORD REVIEW'!EX30</f>
        <v>0</v>
      </c>
      <c r="H116" s="437" t="str">
        <f t="shared" si="19"/>
        <v>Item Not Scored</v>
      </c>
      <c r="I116" s="253">
        <f>'Workbook Set-up'!$B$28</f>
        <v>0</v>
      </c>
    </row>
    <row r="117" spans="1:9" s="252" customFormat="1" ht="26.25" thickBot="1">
      <c r="A117" s="763"/>
      <c r="B117" s="255" t="s">
        <v>276</v>
      </c>
      <c r="C117" s="414">
        <f>SUM(C108:C116)</f>
        <v>0</v>
      </c>
      <c r="D117" s="413">
        <f>SUM(D108:D116)</f>
        <v>0</v>
      </c>
      <c r="E117" s="413">
        <f>SUM(E108:E116)</f>
        <v>0</v>
      </c>
      <c r="F117" s="413">
        <f>SUM(F108:F116)</f>
        <v>0</v>
      </c>
      <c r="G117" s="422">
        <f>IF(SUM(E117:F117)=0,0,E117/SUM(E117:F117))</f>
        <v>0</v>
      </c>
      <c r="H117" s="428" t="str">
        <f t="shared" si="19"/>
        <v>Item Not Scored</v>
      </c>
      <c r="I117" s="253">
        <f>'Workbook Set-up'!$B$28</f>
        <v>0</v>
      </c>
    </row>
    <row r="118" spans="1:9" s="252" customFormat="1" ht="13.5" thickBot="1">
      <c r="A118" s="765"/>
      <c r="B118" s="429"/>
      <c r="C118" s="429"/>
      <c r="D118" s="429"/>
      <c r="E118" s="429"/>
      <c r="F118" s="429"/>
      <c r="G118" s="771"/>
      <c r="H118" s="766"/>
      <c r="I118" s="253">
        <f>'Workbook Set-up'!$B$28</f>
        <v>0</v>
      </c>
    </row>
    <row r="119" spans="1:9" s="252" customFormat="1" ht="13.5" thickBot="1">
      <c r="A119" s="767"/>
      <c r="B119" s="768"/>
      <c r="C119" s="768"/>
      <c r="D119" s="768"/>
      <c r="E119" s="768"/>
      <c r="F119" s="768"/>
      <c r="G119" s="768"/>
      <c r="H119" s="769"/>
      <c r="I119" s="253">
        <f>'Workbook Set-up'!$B$29</f>
        <v>0</v>
      </c>
    </row>
    <row r="120" spans="1:9" s="252" customFormat="1" ht="16.5" thickBot="1">
      <c r="A120" s="920" t="s">
        <v>397</v>
      </c>
      <c r="B120" s="921"/>
      <c r="C120" s="921"/>
      <c r="D120" s="921"/>
      <c r="E120" s="921"/>
      <c r="F120" s="921"/>
      <c r="G120" s="921"/>
      <c r="H120" s="922"/>
      <c r="I120" s="253">
        <f>'Workbook Set-up'!$B$29</f>
        <v>0</v>
      </c>
    </row>
    <row r="121" spans="1:9" s="252" customFormat="1" ht="13.9" customHeight="1">
      <c r="A121" s="763"/>
      <c r="B121" s="261"/>
      <c r="C121" s="261"/>
      <c r="D121" s="261"/>
      <c r="E121" s="261"/>
      <c r="F121" s="261"/>
      <c r="G121" s="261"/>
      <c r="H121" s="434"/>
      <c r="I121" s="253">
        <f>'Workbook Set-up'!$B$29</f>
        <v>0</v>
      </c>
    </row>
    <row r="122" spans="1:9" s="252" customFormat="1" ht="39" customHeight="1" thickBot="1">
      <c r="A122" s="763"/>
      <c r="B122" s="260"/>
      <c r="C122" s="259" t="s">
        <v>45</v>
      </c>
      <c r="D122" s="258" t="s">
        <v>19</v>
      </c>
      <c r="E122" s="258" t="s">
        <v>41</v>
      </c>
      <c r="F122" s="258" t="s">
        <v>42</v>
      </c>
      <c r="G122" s="426" t="s">
        <v>46</v>
      </c>
      <c r="H122" s="436" t="s">
        <v>554</v>
      </c>
      <c r="I122" s="253">
        <f>'Workbook Set-up'!$B$29</f>
        <v>0</v>
      </c>
    </row>
    <row r="123" spans="1:9" s="252" customFormat="1" ht="24.95" customHeight="1" thickTop="1">
      <c r="A123" s="764">
        <v>1</v>
      </c>
      <c r="B123" s="402" t="s">
        <v>251</v>
      </c>
      <c r="C123" s="256">
        <f t="shared" ref="C123:C124" si="20">E123+F123</f>
        <v>0</v>
      </c>
      <c r="D123" s="256">
        <f>'SAPTBG-WORKFIRSTPROG.MONITORING'!FA10</f>
        <v>0</v>
      </c>
      <c r="E123" s="256">
        <f>'SAPTBG-WORKFIRSTPROG.MONITORING'!EW10</f>
        <v>0</v>
      </c>
      <c r="F123" s="256">
        <f>'SAPTBG-WORKFIRSTPROG.MONITORING'!EY10</f>
        <v>0</v>
      </c>
      <c r="G123" s="423">
        <f>'SAPTBG-WORKFIRSTPROG.MONITORING'!EX10</f>
        <v>0</v>
      </c>
      <c r="H123" s="437" t="str">
        <f t="shared" ref="H123:H131" si="21">IF(AND(C123=0,D123&gt;0),"N/A",IF(AND(G123=0,C123=0),"Item Not Scored",IF(G123&gt;=0.83,"",IF(G123&lt;0.83,"Required"))))</f>
        <v>Item Not Scored</v>
      </c>
      <c r="I123" s="253">
        <f>'Workbook Set-up'!$B$29</f>
        <v>0</v>
      </c>
    </row>
    <row r="124" spans="1:9" s="252" customFormat="1" ht="24.95" customHeight="1">
      <c r="A124" s="764">
        <v>2</v>
      </c>
      <c r="B124" s="403" t="s">
        <v>202</v>
      </c>
      <c r="C124" s="257">
        <f t="shared" si="20"/>
        <v>0</v>
      </c>
      <c r="D124" s="256">
        <f>'SAPTBG-WORKFIRSTPROG.MONITORING'!FA11</f>
        <v>0</v>
      </c>
      <c r="E124" s="256">
        <f>'SAPTBG-WORKFIRSTPROG.MONITORING'!EW11</f>
        <v>0</v>
      </c>
      <c r="F124" s="256">
        <f>'SAPTBG-WORKFIRSTPROG.MONITORING'!EY11</f>
        <v>0</v>
      </c>
      <c r="G124" s="423">
        <f>'SAPTBG-WORKFIRSTPROG.MONITORING'!EX11</f>
        <v>0</v>
      </c>
      <c r="H124" s="437" t="str">
        <f t="shared" si="21"/>
        <v>Item Not Scored</v>
      </c>
      <c r="I124" s="253">
        <f>'Workbook Set-up'!$B$29</f>
        <v>0</v>
      </c>
    </row>
    <row r="125" spans="1:9" s="252" customFormat="1" ht="24.95" customHeight="1">
      <c r="A125" s="764">
        <v>3</v>
      </c>
      <c r="B125" s="403" t="s">
        <v>203</v>
      </c>
      <c r="C125" s="257">
        <f t="shared" ref="C125:C130" si="22">E125+F125</f>
        <v>0</v>
      </c>
      <c r="D125" s="256">
        <f>'SAPTBG-WORKFIRSTPROG.MONITORING'!FA12</f>
        <v>0</v>
      </c>
      <c r="E125" s="256">
        <f>'SAPTBG-WORKFIRSTPROG.MONITORING'!EW12</f>
        <v>0</v>
      </c>
      <c r="F125" s="256">
        <f>'SAPTBG-WORKFIRSTPROG.MONITORING'!EY12</f>
        <v>0</v>
      </c>
      <c r="G125" s="423">
        <f>'SAPTBG-WORKFIRSTPROG.MONITORING'!EX12</f>
        <v>0</v>
      </c>
      <c r="H125" s="437" t="str">
        <f t="shared" si="21"/>
        <v>Item Not Scored</v>
      </c>
      <c r="I125" s="253">
        <f>'Workbook Set-up'!$B$29</f>
        <v>0</v>
      </c>
    </row>
    <row r="126" spans="1:9" s="252" customFormat="1" ht="24.95" customHeight="1">
      <c r="A126" s="764">
        <v>4</v>
      </c>
      <c r="B126" s="403" t="s">
        <v>204</v>
      </c>
      <c r="C126" s="257">
        <f t="shared" si="22"/>
        <v>0</v>
      </c>
      <c r="D126" s="256">
        <f>'SAPTBG-WORKFIRSTPROG.MONITORING'!FA13</f>
        <v>0</v>
      </c>
      <c r="E126" s="256">
        <f>'SAPTBG-WORKFIRSTPROG.MONITORING'!EW13</f>
        <v>0</v>
      </c>
      <c r="F126" s="256">
        <f>'SAPTBG-WORKFIRSTPROG.MONITORING'!EY13</f>
        <v>0</v>
      </c>
      <c r="G126" s="423">
        <f>'SAPTBG-WORKFIRSTPROG.MONITORING'!EX13</f>
        <v>0</v>
      </c>
      <c r="H126" s="437" t="str">
        <f t="shared" si="21"/>
        <v>Item Not Scored</v>
      </c>
      <c r="I126" s="253">
        <f>'Workbook Set-up'!$B$29</f>
        <v>0</v>
      </c>
    </row>
    <row r="127" spans="1:9" s="252" customFormat="1" ht="24.95" customHeight="1">
      <c r="A127" s="764">
        <v>5</v>
      </c>
      <c r="B127" s="403" t="s">
        <v>205</v>
      </c>
      <c r="C127" s="257">
        <f t="shared" si="22"/>
        <v>0</v>
      </c>
      <c r="D127" s="256">
        <f>'SAPTBG-WORKFIRSTPROG.MONITORING'!FA14</f>
        <v>0</v>
      </c>
      <c r="E127" s="256">
        <f>'SAPTBG-WORKFIRSTPROG.MONITORING'!EW14</f>
        <v>0</v>
      </c>
      <c r="F127" s="256">
        <f>'SAPTBG-WORKFIRSTPROG.MONITORING'!EY14</f>
        <v>0</v>
      </c>
      <c r="G127" s="423">
        <f>'SAPTBG-WORKFIRSTPROG.MONITORING'!EX14</f>
        <v>0</v>
      </c>
      <c r="H127" s="437" t="str">
        <f t="shared" si="21"/>
        <v>Item Not Scored</v>
      </c>
      <c r="I127" s="253">
        <f>'Workbook Set-up'!$B$29</f>
        <v>0</v>
      </c>
    </row>
    <row r="128" spans="1:9" s="252" customFormat="1" ht="24.95" customHeight="1">
      <c r="A128" s="764">
        <v>6</v>
      </c>
      <c r="B128" s="403" t="s">
        <v>206</v>
      </c>
      <c r="C128" s="257">
        <f t="shared" si="22"/>
        <v>0</v>
      </c>
      <c r="D128" s="256">
        <f>'SAPTBG-WORKFIRSTPROG.MONITORING'!FA15</f>
        <v>0</v>
      </c>
      <c r="E128" s="256">
        <f>'SAPTBG-WORKFIRSTPROG.MONITORING'!EW15</f>
        <v>0</v>
      </c>
      <c r="F128" s="256">
        <f>'SAPTBG-WORKFIRSTPROG.MONITORING'!EY15</f>
        <v>0</v>
      </c>
      <c r="G128" s="423">
        <f>'SAPTBG-WORKFIRSTPROG.MONITORING'!EX15</f>
        <v>0</v>
      </c>
      <c r="H128" s="437" t="str">
        <f t="shared" si="21"/>
        <v>Item Not Scored</v>
      </c>
      <c r="I128" s="253">
        <f>'Workbook Set-up'!$B$29</f>
        <v>0</v>
      </c>
    </row>
    <row r="129" spans="1:9" s="252" customFormat="1" ht="24.95" customHeight="1">
      <c r="A129" s="764">
        <v>7</v>
      </c>
      <c r="B129" s="403" t="s">
        <v>241</v>
      </c>
      <c r="C129" s="257">
        <f t="shared" si="22"/>
        <v>0</v>
      </c>
      <c r="D129" s="256">
        <f>'SAPTBG-WORKFIRSTPROG.MONITORING'!FA16</f>
        <v>0</v>
      </c>
      <c r="E129" s="256">
        <f>'SAPTBG-WORKFIRSTPROG.MONITORING'!EW16</f>
        <v>0</v>
      </c>
      <c r="F129" s="256">
        <f>'SAPTBG-WORKFIRSTPROG.MONITORING'!EY16</f>
        <v>0</v>
      </c>
      <c r="G129" s="423">
        <f>'SAPTBG-WORKFIRSTPROG.MONITORING'!EX16</f>
        <v>0</v>
      </c>
      <c r="H129" s="437" t="str">
        <f t="shared" si="21"/>
        <v>Item Not Scored</v>
      </c>
      <c r="I129" s="253">
        <f>'Workbook Set-up'!$B$29</f>
        <v>0</v>
      </c>
    </row>
    <row r="130" spans="1:9" s="252" customFormat="1" ht="24.95" customHeight="1" thickBot="1">
      <c r="A130" s="764">
        <v>8</v>
      </c>
      <c r="B130" s="402" t="s">
        <v>242</v>
      </c>
      <c r="C130" s="411">
        <f t="shared" si="22"/>
        <v>0</v>
      </c>
      <c r="D130" s="412">
        <f>'SAPTBG-WORKFIRSTPROG.MONITORING'!FA17</f>
        <v>0</v>
      </c>
      <c r="E130" s="412">
        <f>'SAPTBG-WORKFIRSTPROG.MONITORING'!EW17</f>
        <v>0</v>
      </c>
      <c r="F130" s="412">
        <f>'SAPTBG-WORKFIRSTPROG.MONITORING'!EY17</f>
        <v>0</v>
      </c>
      <c r="G130" s="427">
        <f>'SAPTBG-WORKFIRSTPROG.MONITORING'!EX17</f>
        <v>0</v>
      </c>
      <c r="H130" s="437" t="str">
        <f t="shared" si="21"/>
        <v>Item Not Scored</v>
      </c>
      <c r="I130" s="253">
        <f>'Workbook Set-up'!$B$29</f>
        <v>0</v>
      </c>
    </row>
    <row r="131" spans="1:9" s="252" customFormat="1" ht="26.25" thickBot="1">
      <c r="A131" s="763"/>
      <c r="B131" s="255" t="s">
        <v>276</v>
      </c>
      <c r="C131" s="414">
        <f>SUM(C123:C130)</f>
        <v>0</v>
      </c>
      <c r="D131" s="413">
        <f>SUM(D123:D130)</f>
        <v>0</v>
      </c>
      <c r="E131" s="413">
        <f>SUM(E123:E130)</f>
        <v>0</v>
      </c>
      <c r="F131" s="413">
        <f>SUM(F123:F130)</f>
        <v>0</v>
      </c>
      <c r="G131" s="422">
        <f>IF(SUM(E131:F131)=0,0,E131/SUM(E131:F131))</f>
        <v>0</v>
      </c>
      <c r="H131" s="428" t="str">
        <f t="shared" si="21"/>
        <v>Item Not Scored</v>
      </c>
      <c r="I131" s="253">
        <f>'Workbook Set-up'!$B$29</f>
        <v>0</v>
      </c>
    </row>
    <row r="132" spans="1:9" s="252" customFormat="1" ht="13.5" thickBot="1">
      <c r="A132" s="765"/>
      <c r="B132" s="429"/>
      <c r="C132" s="429"/>
      <c r="D132" s="429"/>
      <c r="E132" s="429"/>
      <c r="F132" s="429"/>
      <c r="G132" s="429"/>
      <c r="H132" s="766"/>
      <c r="I132" s="253">
        <f>'Workbook Set-up'!$B$29</f>
        <v>0</v>
      </c>
    </row>
    <row r="133" spans="1:9" s="252" customFormat="1" ht="13.5" thickBot="1">
      <c r="A133" s="767"/>
      <c r="B133" s="768"/>
      <c r="C133" s="768"/>
      <c r="D133" s="768"/>
      <c r="E133" s="768"/>
      <c r="F133" s="768"/>
      <c r="G133" s="768"/>
      <c r="H133" s="769"/>
      <c r="I133" s="253">
        <f>'Workbook Set-up'!$B$30</f>
        <v>0</v>
      </c>
    </row>
    <row r="134" spans="1:9" s="252" customFormat="1" ht="16.5" thickBot="1">
      <c r="A134" s="920" t="s">
        <v>347</v>
      </c>
      <c r="B134" s="921"/>
      <c r="C134" s="921"/>
      <c r="D134" s="921"/>
      <c r="E134" s="921"/>
      <c r="F134" s="921"/>
      <c r="G134" s="921"/>
      <c r="H134" s="922"/>
      <c r="I134" s="253">
        <f>'Workbook Set-up'!$B$30</f>
        <v>0</v>
      </c>
    </row>
    <row r="135" spans="1:9" s="252" customFormat="1" ht="13.9" customHeight="1">
      <c r="A135" s="763"/>
      <c r="B135" s="261"/>
      <c r="C135" s="261"/>
      <c r="D135" s="261"/>
      <c r="E135" s="261"/>
      <c r="F135" s="261"/>
      <c r="G135" s="261"/>
      <c r="H135" s="434"/>
      <c r="I135" s="253">
        <f>'Workbook Set-up'!$B$30</f>
        <v>0</v>
      </c>
    </row>
    <row r="136" spans="1:9" s="252" customFormat="1" ht="37.5" customHeight="1" thickBot="1">
      <c r="A136" s="763"/>
      <c r="B136" s="260"/>
      <c r="C136" s="259" t="s">
        <v>45</v>
      </c>
      <c r="D136" s="258" t="s">
        <v>19</v>
      </c>
      <c r="E136" s="258" t="s">
        <v>41</v>
      </c>
      <c r="F136" s="258" t="s">
        <v>42</v>
      </c>
      <c r="G136" s="426" t="s">
        <v>46</v>
      </c>
      <c r="H136" s="436" t="s">
        <v>554</v>
      </c>
      <c r="I136" s="253">
        <f>'Workbook Set-up'!$B$30</f>
        <v>0</v>
      </c>
    </row>
    <row r="137" spans="1:9" s="252" customFormat="1" ht="27.75" customHeight="1" thickTop="1">
      <c r="A137" s="764">
        <v>1</v>
      </c>
      <c r="B137" s="404" t="s">
        <v>658</v>
      </c>
      <c r="C137" s="256">
        <f t="shared" ref="C137:C141" si="23">E137+F137</f>
        <v>0</v>
      </c>
      <c r="D137" s="256">
        <f>'SAPTBG-WORK FIRST RECORD REVIEW'!FA14</f>
        <v>0</v>
      </c>
      <c r="E137" s="256">
        <f>'SAPTBG-WORK FIRST RECORD REVIEW'!EW14</f>
        <v>0</v>
      </c>
      <c r="F137" s="256">
        <f>'SAPTBG-WORK FIRST RECORD REVIEW'!EY14</f>
        <v>0</v>
      </c>
      <c r="G137" s="423">
        <f>'SAPTBG-WORK FIRST RECORD REVIEW'!EX14</f>
        <v>0</v>
      </c>
      <c r="H137" s="437" t="str">
        <f t="shared" ref="H137:H142" si="24">IF(AND(C137=0,D137&gt;0),"N/A",IF(AND(G137=0,C137=0),"Item Not Scored",IF(G137&gt;=0.83,"",IF(G137&lt;0.83,"Required"))))</f>
        <v>Item Not Scored</v>
      </c>
      <c r="I137" s="253">
        <f>'Workbook Set-up'!$B$30</f>
        <v>0</v>
      </c>
    </row>
    <row r="138" spans="1:9" s="252" customFormat="1" ht="27.75" customHeight="1">
      <c r="A138" s="764">
        <v>2</v>
      </c>
      <c r="B138" s="407" t="s">
        <v>659</v>
      </c>
      <c r="C138" s="406">
        <f t="shared" si="23"/>
        <v>0</v>
      </c>
      <c r="D138" s="256">
        <f>'SAPTBG-WORK FIRST RECORD REVIEW'!FA15</f>
        <v>0</v>
      </c>
      <c r="E138" s="256">
        <f>'SAPTBG-WORK FIRST RECORD REVIEW'!EW15</f>
        <v>0</v>
      </c>
      <c r="F138" s="256">
        <f>'SAPTBG-WORK FIRST RECORD REVIEW'!EY15</f>
        <v>0</v>
      </c>
      <c r="G138" s="423">
        <f>'SAPTBG-WORK FIRST RECORD REVIEW'!EX15</f>
        <v>0</v>
      </c>
      <c r="H138" s="437" t="str">
        <f t="shared" si="24"/>
        <v>Item Not Scored</v>
      </c>
      <c r="I138" s="253">
        <f>'Workbook Set-up'!$B$30</f>
        <v>0</v>
      </c>
    </row>
    <row r="139" spans="1:9" s="252" customFormat="1" ht="27" customHeight="1">
      <c r="A139" s="764">
        <v>3</v>
      </c>
      <c r="B139" s="405" t="s">
        <v>663</v>
      </c>
      <c r="C139" s="257">
        <f t="shared" si="23"/>
        <v>0</v>
      </c>
      <c r="D139" s="256">
        <f>'SAPTBG-WORK FIRST RECORD REVIEW'!FA16</f>
        <v>0</v>
      </c>
      <c r="E139" s="256">
        <f>'SAPTBG-WORK FIRST RECORD REVIEW'!EW16</f>
        <v>0</v>
      </c>
      <c r="F139" s="256">
        <f>'SAPTBG-WORK FIRST RECORD REVIEW'!EY16</f>
        <v>0</v>
      </c>
      <c r="G139" s="423">
        <f>'SAPTBG-WORK FIRST RECORD REVIEW'!EX16</f>
        <v>0</v>
      </c>
      <c r="H139" s="437" t="str">
        <f t="shared" si="24"/>
        <v>Item Not Scored</v>
      </c>
      <c r="I139" s="253">
        <f>'Workbook Set-up'!$B$30</f>
        <v>0</v>
      </c>
    </row>
    <row r="140" spans="1:9" s="252" customFormat="1" ht="24" customHeight="1">
      <c r="A140" s="764">
        <v>4</v>
      </c>
      <c r="B140" s="404" t="s">
        <v>781</v>
      </c>
      <c r="C140" s="257">
        <f t="shared" si="23"/>
        <v>0</v>
      </c>
      <c r="D140" s="256">
        <f>'SAPTBG-WORK FIRST RECORD REVIEW'!FA27</f>
        <v>0</v>
      </c>
      <c r="E140" s="256">
        <f>'SAPTBG-WORK FIRST RECORD REVIEW'!EW27</f>
        <v>0</v>
      </c>
      <c r="F140" s="256">
        <f>'SAPTBG-WORK FIRST RECORD REVIEW'!EY27</f>
        <v>0</v>
      </c>
      <c r="G140" s="423">
        <f>'SAPTBG-WORK FIRST RECORD REVIEW'!EX27</f>
        <v>0</v>
      </c>
      <c r="H140" s="437" t="str">
        <f t="shared" si="24"/>
        <v>Item Not Scored</v>
      </c>
      <c r="I140" s="253">
        <f>'Workbook Set-up'!$B$30</f>
        <v>0</v>
      </c>
    </row>
    <row r="141" spans="1:9" s="252" customFormat="1" ht="30.75" customHeight="1" thickBot="1">
      <c r="A141" s="764">
        <v>5</v>
      </c>
      <c r="B141" s="405" t="s">
        <v>662</v>
      </c>
      <c r="C141" s="411">
        <f t="shared" si="23"/>
        <v>0</v>
      </c>
      <c r="D141" s="411">
        <f>'SAPTBG-WORK FIRST RECORD REVIEW'!FA28</f>
        <v>0</v>
      </c>
      <c r="E141" s="411">
        <f>'SAPTBG-WORK FIRST RECORD REVIEW'!EW28</f>
        <v>0</v>
      </c>
      <c r="F141" s="411">
        <f>'SAPTBG-WORK FIRST RECORD REVIEW'!EY28</f>
        <v>0</v>
      </c>
      <c r="G141" s="425">
        <f>'SAPTBG-WORK FIRST RECORD REVIEW'!EX28</f>
        <v>0</v>
      </c>
      <c r="H141" s="437" t="str">
        <f t="shared" si="24"/>
        <v>Item Not Scored</v>
      </c>
      <c r="I141" s="253">
        <f>'Workbook Set-up'!$B$30</f>
        <v>0</v>
      </c>
    </row>
    <row r="142" spans="1:9" s="252" customFormat="1" ht="26.25" thickBot="1">
      <c r="A142" s="763"/>
      <c r="B142" s="255" t="s">
        <v>276</v>
      </c>
      <c r="C142" s="414">
        <f>SUM(C137:C141)</f>
        <v>0</v>
      </c>
      <c r="D142" s="413">
        <f>SUM(D137:D141)</f>
        <v>0</v>
      </c>
      <c r="E142" s="413">
        <f>SUM(E137:E141)</f>
        <v>0</v>
      </c>
      <c r="F142" s="413">
        <f>SUM(F137:F141)</f>
        <v>0</v>
      </c>
      <c r="G142" s="422">
        <f>IF(SUM(E142:F142)=0,0,E142/SUM(E142:F142))</f>
        <v>0</v>
      </c>
      <c r="H142" s="722" t="str">
        <f t="shared" si="24"/>
        <v>Item Not Scored</v>
      </c>
      <c r="I142" s="253">
        <f>'Workbook Set-up'!$B$30</f>
        <v>0</v>
      </c>
    </row>
    <row r="143" spans="1:9" s="252" customFormat="1" ht="13.5" thickBot="1">
      <c r="A143" s="765"/>
      <c r="B143" s="429"/>
      <c r="C143" s="429"/>
      <c r="D143" s="429"/>
      <c r="E143" s="429"/>
      <c r="F143" s="429"/>
      <c r="G143" s="429"/>
      <c r="H143" s="766"/>
      <c r="I143" s="253">
        <f>'Workbook Set-up'!$B$30</f>
        <v>0</v>
      </c>
    </row>
    <row r="144" spans="1:9" s="252" customFormat="1" ht="13.5" thickBot="1">
      <c r="A144" s="767"/>
      <c r="B144" s="768"/>
      <c r="C144" s="768"/>
      <c r="D144" s="768"/>
      <c r="E144" s="768"/>
      <c r="F144" s="768"/>
      <c r="G144" s="768"/>
      <c r="H144" s="769"/>
      <c r="I144" s="253">
        <f>'Workbook Set-up'!$B$31</f>
        <v>0</v>
      </c>
    </row>
    <row r="145" spans="1:9" s="252" customFormat="1" ht="16.5" thickBot="1">
      <c r="A145" s="920" t="s">
        <v>657</v>
      </c>
      <c r="B145" s="921"/>
      <c r="C145" s="921"/>
      <c r="D145" s="921"/>
      <c r="E145" s="921"/>
      <c r="F145" s="921"/>
      <c r="G145" s="921"/>
      <c r="H145" s="922"/>
      <c r="I145" s="253">
        <f>'Workbook Set-up'!$B$31</f>
        <v>0</v>
      </c>
    </row>
    <row r="146" spans="1:9" s="252" customFormat="1" ht="13.9" customHeight="1">
      <c r="A146" s="763"/>
      <c r="B146" s="261"/>
      <c r="C146" s="261"/>
      <c r="D146" s="261"/>
      <c r="E146" s="261"/>
      <c r="F146" s="261"/>
      <c r="G146" s="261"/>
      <c r="H146" s="434"/>
      <c r="I146" s="253">
        <f>'Workbook Set-up'!$B$31</f>
        <v>0</v>
      </c>
    </row>
    <row r="147" spans="1:9" s="252" customFormat="1" ht="39" customHeight="1" thickBot="1">
      <c r="A147" s="763"/>
      <c r="B147" s="260"/>
      <c r="C147" s="259" t="s">
        <v>45</v>
      </c>
      <c r="D147" s="258" t="s">
        <v>19</v>
      </c>
      <c r="E147" s="258" t="s">
        <v>41</v>
      </c>
      <c r="F147" s="258" t="s">
        <v>42</v>
      </c>
      <c r="G147" s="426" t="s">
        <v>46</v>
      </c>
      <c r="H147" s="436" t="s">
        <v>554</v>
      </c>
      <c r="I147" s="253">
        <f>'Workbook Set-up'!$B$31</f>
        <v>0</v>
      </c>
    </row>
    <row r="148" spans="1:9" s="252" customFormat="1" ht="27" customHeight="1" thickTop="1">
      <c r="A148" s="764">
        <v>1</v>
      </c>
      <c r="B148" s="402" t="s">
        <v>612</v>
      </c>
      <c r="C148" s="256">
        <f>E148+F148</f>
        <v>0</v>
      </c>
      <c r="D148" s="256">
        <f>'JJSAMHP PROGRAM MONITORING'!DC10</f>
        <v>0</v>
      </c>
      <c r="E148" s="256">
        <f>'JJSAMHP PROGRAM MONITORING'!CY10</f>
        <v>0</v>
      </c>
      <c r="F148" s="256">
        <f>'JJSAMHP PROGRAM MONITORING'!DA10</f>
        <v>0</v>
      </c>
      <c r="G148" s="423">
        <f>'JJSAMHP PROGRAM MONITORING'!CZ10</f>
        <v>0</v>
      </c>
      <c r="H148" s="437" t="str">
        <f t="shared" ref="H148:H154" si="25">IF(AND(C148=0,D148&gt;0),"N/A",IF(AND(G148=0,C148=0),"Item Not Scored",IF(G148&gt;=0.83,"",IF(G148&lt;0.83,"Required"))))</f>
        <v>Item Not Scored</v>
      </c>
      <c r="I148" s="253">
        <f>'Workbook Set-up'!$B$31</f>
        <v>0</v>
      </c>
    </row>
    <row r="149" spans="1:9" s="252" customFormat="1" ht="27" customHeight="1">
      <c r="A149" s="764">
        <v>2</v>
      </c>
      <c r="B149" s="402" t="s">
        <v>747</v>
      </c>
      <c r="C149" s="257">
        <f>E149+F149</f>
        <v>0</v>
      </c>
      <c r="D149" s="256">
        <f>'JJSAMHP PROGRAM MONITORING'!DC11</f>
        <v>0</v>
      </c>
      <c r="E149" s="256">
        <f>'JJSAMHP PROGRAM MONITORING'!CY11</f>
        <v>0</v>
      </c>
      <c r="F149" s="256">
        <f>'JJSAMHP PROGRAM MONITORING'!DA11</f>
        <v>0</v>
      </c>
      <c r="G149" s="423">
        <f>'JJSAMHP PROGRAM MONITORING'!CZ11</f>
        <v>0</v>
      </c>
      <c r="H149" s="437" t="str">
        <f t="shared" si="25"/>
        <v>Item Not Scored</v>
      </c>
      <c r="I149" s="253">
        <f>'Workbook Set-up'!$B$31</f>
        <v>0</v>
      </c>
    </row>
    <row r="150" spans="1:9" s="252" customFormat="1" ht="27" customHeight="1">
      <c r="A150" s="764">
        <v>3</v>
      </c>
      <c r="B150" s="402" t="s">
        <v>650</v>
      </c>
      <c r="C150" s="257">
        <f t="shared" ref="C150:C151" si="26">E150+F150</f>
        <v>0</v>
      </c>
      <c r="D150" s="256">
        <f>'JJSAMHP PROGRAM MONITORING'!DC12</f>
        <v>0</v>
      </c>
      <c r="E150" s="256">
        <f>'JJSAMHP PROGRAM MONITORING'!CY12</f>
        <v>0</v>
      </c>
      <c r="F150" s="256">
        <f>'JJSAMHP PROGRAM MONITORING'!DA12</f>
        <v>0</v>
      </c>
      <c r="G150" s="423">
        <f>'JJSAMHP PROGRAM MONITORING'!CZ12</f>
        <v>0</v>
      </c>
      <c r="H150" s="437" t="str">
        <f t="shared" si="25"/>
        <v>Item Not Scored</v>
      </c>
      <c r="I150" s="253">
        <f>'Workbook Set-up'!$B$31</f>
        <v>0</v>
      </c>
    </row>
    <row r="151" spans="1:9" s="252" customFormat="1" ht="27" customHeight="1">
      <c r="A151" s="764">
        <v>4</v>
      </c>
      <c r="B151" s="402" t="s">
        <v>748</v>
      </c>
      <c r="C151" s="257">
        <f t="shared" si="26"/>
        <v>0</v>
      </c>
      <c r="D151" s="256">
        <f>'JJSAMHP PROGRAM MONITORING'!DC13</f>
        <v>0</v>
      </c>
      <c r="E151" s="256">
        <f>'JJSAMHP PROGRAM MONITORING'!CY13</f>
        <v>0</v>
      </c>
      <c r="F151" s="256">
        <f>'JJSAMHP PROGRAM MONITORING'!DA13</f>
        <v>0</v>
      </c>
      <c r="G151" s="423">
        <f>'JJSAMHP PROGRAM MONITORING'!CZ13</f>
        <v>0</v>
      </c>
      <c r="H151" s="437" t="str">
        <f t="shared" si="25"/>
        <v>Item Not Scored</v>
      </c>
      <c r="I151" s="253">
        <f>'Workbook Set-up'!$B$31</f>
        <v>0</v>
      </c>
    </row>
    <row r="152" spans="1:9" s="252" customFormat="1" ht="27" customHeight="1">
      <c r="A152" s="764">
        <v>5</v>
      </c>
      <c r="B152" s="402" t="s">
        <v>749</v>
      </c>
      <c r="C152" s="257">
        <f>E152+F152</f>
        <v>0</v>
      </c>
      <c r="D152" s="256">
        <f>'JJSAMHP PROGRAM MONITORING'!DC14</f>
        <v>0</v>
      </c>
      <c r="E152" s="256">
        <f>'JJSAMHP PROGRAM MONITORING'!CY14</f>
        <v>0</v>
      </c>
      <c r="F152" s="256">
        <f>'JJSAMHP PROGRAM MONITORING'!DA14</f>
        <v>0</v>
      </c>
      <c r="G152" s="423">
        <f>'JJSAMHP PROGRAM MONITORING'!CZ14</f>
        <v>0</v>
      </c>
      <c r="H152" s="437" t="str">
        <f t="shared" si="25"/>
        <v>Item Not Scored</v>
      </c>
      <c r="I152" s="253">
        <f>'Workbook Set-up'!$B$31</f>
        <v>0</v>
      </c>
    </row>
    <row r="153" spans="1:9" s="252" customFormat="1" ht="27" customHeight="1" thickBot="1">
      <c r="A153" s="764">
        <v>6</v>
      </c>
      <c r="B153" s="403" t="s">
        <v>651</v>
      </c>
      <c r="C153" s="411">
        <f>E153+F153</f>
        <v>0</v>
      </c>
      <c r="D153" s="256">
        <f>'JJSAMHP PROGRAM MONITORING'!DC15</f>
        <v>0</v>
      </c>
      <c r="E153" s="256">
        <f>'JJSAMHP PROGRAM MONITORING'!CY15</f>
        <v>0</v>
      </c>
      <c r="F153" s="256">
        <f>'JJSAMHP PROGRAM MONITORING'!DA15</f>
        <v>0</v>
      </c>
      <c r="G153" s="423">
        <f>'JJSAMHP PROGRAM MONITORING'!CZ15</f>
        <v>0</v>
      </c>
      <c r="H153" s="788" t="str">
        <f t="shared" si="25"/>
        <v>Item Not Scored</v>
      </c>
      <c r="I153" s="253">
        <f>'Workbook Set-up'!$B$31</f>
        <v>0</v>
      </c>
    </row>
    <row r="154" spans="1:9" s="252" customFormat="1" ht="26.25" thickBot="1">
      <c r="A154" s="763"/>
      <c r="B154" s="255" t="s">
        <v>276</v>
      </c>
      <c r="C154" s="414">
        <f>SUM(C148:C153)</f>
        <v>0</v>
      </c>
      <c r="D154" s="413">
        <f>SUM(D148:D153)</f>
        <v>0</v>
      </c>
      <c r="E154" s="413">
        <f>SUM(E148:E153)</f>
        <v>0</v>
      </c>
      <c r="F154" s="413">
        <f>SUM(F148:F153)</f>
        <v>0</v>
      </c>
      <c r="G154" s="422">
        <f>IF(SUM(E154:F154)=0,0,E154/SUM(E154:F154))</f>
        <v>0</v>
      </c>
      <c r="H154" s="787" t="str">
        <f t="shared" si="25"/>
        <v>Item Not Scored</v>
      </c>
      <c r="I154" s="253">
        <f>'Workbook Set-up'!$B$31</f>
        <v>0</v>
      </c>
    </row>
    <row r="155" spans="1:9" s="252" customFormat="1" ht="13.5" thickBot="1">
      <c r="A155" s="765"/>
      <c r="B155" s="429"/>
      <c r="C155" s="429"/>
      <c r="D155" s="429"/>
      <c r="E155" s="429"/>
      <c r="F155" s="429"/>
      <c r="G155" s="429"/>
      <c r="H155" s="766"/>
      <c r="I155" s="253">
        <f>'Workbook Set-up'!$B$31</f>
        <v>0</v>
      </c>
    </row>
    <row r="156" spans="1:9" s="252" customFormat="1" ht="13.5" thickBot="1">
      <c r="A156" s="767"/>
      <c r="B156" s="768"/>
      <c r="C156" s="768"/>
      <c r="D156" s="768"/>
      <c r="E156" s="768"/>
      <c r="F156" s="768"/>
      <c r="G156" s="768"/>
      <c r="H156" s="769"/>
      <c r="I156" s="253">
        <f>'Workbook Set-up'!$B$32</f>
        <v>0</v>
      </c>
    </row>
    <row r="157" spans="1:9" s="252" customFormat="1" ht="16.5" thickBot="1">
      <c r="A157" s="920" t="s">
        <v>621</v>
      </c>
      <c r="B157" s="921"/>
      <c r="C157" s="921"/>
      <c r="D157" s="921"/>
      <c r="E157" s="921"/>
      <c r="F157" s="921"/>
      <c r="G157" s="921"/>
      <c r="H157" s="922"/>
      <c r="I157" s="253">
        <f>'Workbook Set-up'!$B$32</f>
        <v>0</v>
      </c>
    </row>
    <row r="158" spans="1:9" s="252" customFormat="1" ht="13.9" customHeight="1">
      <c r="A158" s="763"/>
      <c r="B158" s="261"/>
      <c r="C158" s="261"/>
      <c r="D158" s="261"/>
      <c r="E158" s="261"/>
      <c r="F158" s="261"/>
      <c r="G158" s="261"/>
      <c r="H158" s="434"/>
      <c r="I158" s="253">
        <f>'Workbook Set-up'!$B$32</f>
        <v>0</v>
      </c>
    </row>
    <row r="159" spans="1:9" s="252" customFormat="1" ht="39" customHeight="1" thickBot="1">
      <c r="A159" s="763"/>
      <c r="B159" s="260"/>
      <c r="C159" s="259" t="s">
        <v>45</v>
      </c>
      <c r="D159" s="258" t="s">
        <v>19</v>
      </c>
      <c r="E159" s="258" t="s">
        <v>41</v>
      </c>
      <c r="F159" s="258" t="s">
        <v>42</v>
      </c>
      <c r="G159" s="426" t="s">
        <v>46</v>
      </c>
      <c r="H159" s="436" t="s">
        <v>554</v>
      </c>
      <c r="I159" s="253">
        <f>'Workbook Set-up'!$B$32</f>
        <v>0</v>
      </c>
    </row>
    <row r="160" spans="1:9" s="252" customFormat="1" ht="27" customHeight="1" thickTop="1">
      <c r="A160" s="764">
        <v>1</v>
      </c>
      <c r="B160" s="402" t="s">
        <v>656</v>
      </c>
      <c r="C160" s="256">
        <f>E160+F160</f>
        <v>0</v>
      </c>
      <c r="D160" s="256">
        <f>'JJSAMHP RECORD REVIEW'!DC12</f>
        <v>0</v>
      </c>
      <c r="E160" s="256">
        <f>'JJSAMHP RECORD REVIEW'!CY12</f>
        <v>0</v>
      </c>
      <c r="F160" s="256">
        <f>'JJSAMHP RECORD REVIEW'!DA12</f>
        <v>0</v>
      </c>
      <c r="G160" s="423">
        <f>'JJSAMHP RECORD REVIEW'!CZ12</f>
        <v>0</v>
      </c>
      <c r="H160" s="437" t="str">
        <f t="shared" ref="H160:H165" si="27">IF(AND(C160=0,D160&gt;0),"N/A",IF(AND(G160=0,C160=0),"Item Not Scored",IF(G160&gt;=0.83,"",IF(G160&lt;0.83,"Required"))))</f>
        <v>Item Not Scored</v>
      </c>
      <c r="I160" s="253">
        <f>'Workbook Set-up'!$B$32</f>
        <v>0</v>
      </c>
    </row>
    <row r="161" spans="1:9" s="252" customFormat="1" ht="27" customHeight="1">
      <c r="A161" s="764">
        <v>2</v>
      </c>
      <c r="B161" s="403" t="s">
        <v>199</v>
      </c>
      <c r="C161" s="257">
        <f>E161+F161</f>
        <v>0</v>
      </c>
      <c r="D161" s="256">
        <f>'JJSAMHP RECORD REVIEW'!DC18</f>
        <v>0</v>
      </c>
      <c r="E161" s="256">
        <f>'JJSAMHP RECORD REVIEW'!CY18</f>
        <v>0</v>
      </c>
      <c r="F161" s="256">
        <f>'JJSAMHP RECORD REVIEW'!DA18</f>
        <v>0</v>
      </c>
      <c r="G161" s="423">
        <f>'JJSAMHP RECORD REVIEW'!CZ18</f>
        <v>0</v>
      </c>
      <c r="H161" s="437" t="str">
        <f t="shared" si="27"/>
        <v>Item Not Scored</v>
      </c>
      <c r="I161" s="253">
        <f>'Workbook Set-up'!$B$32</f>
        <v>0</v>
      </c>
    </row>
    <row r="162" spans="1:9" s="252" customFormat="1" ht="27" customHeight="1">
      <c r="A162" s="764">
        <v>3</v>
      </c>
      <c r="B162" s="402" t="s">
        <v>655</v>
      </c>
      <c r="C162" s="257">
        <f>E162+F162</f>
        <v>0</v>
      </c>
      <c r="D162" s="256">
        <f>'JJSAMHP RECORD REVIEW'!DC24</f>
        <v>0</v>
      </c>
      <c r="E162" s="256">
        <f>'JJSAMHP RECORD REVIEW'!CY24</f>
        <v>0</v>
      </c>
      <c r="F162" s="256">
        <f>'JJSAMHP RECORD REVIEW'!DA24</f>
        <v>0</v>
      </c>
      <c r="G162" s="423">
        <f>'JJSAMHP RECORD REVIEW'!CZ24</f>
        <v>0</v>
      </c>
      <c r="H162" s="437" t="str">
        <f t="shared" si="27"/>
        <v>Item Not Scored</v>
      </c>
      <c r="I162" s="253">
        <f>'Workbook Set-up'!$B$32</f>
        <v>0</v>
      </c>
    </row>
    <row r="163" spans="1:9" s="252" customFormat="1" ht="27" customHeight="1">
      <c r="A163" s="764">
        <v>4</v>
      </c>
      <c r="B163" s="403" t="s">
        <v>635</v>
      </c>
      <c r="C163" s="257">
        <f>E163+F163</f>
        <v>0</v>
      </c>
      <c r="D163" s="256">
        <f>'JJSAMHP RECORD REVIEW'!DC35</f>
        <v>0</v>
      </c>
      <c r="E163" s="256">
        <f>'JJSAMHP RECORD REVIEW'!CY35</f>
        <v>0</v>
      </c>
      <c r="F163" s="256">
        <f>'JJSAMHP RECORD REVIEW'!DA35</f>
        <v>0</v>
      </c>
      <c r="G163" s="423">
        <f>'JJSAMHP RECORD REVIEW'!CZ35</f>
        <v>0</v>
      </c>
      <c r="H163" s="437" t="str">
        <f t="shared" si="27"/>
        <v>Item Not Scored</v>
      </c>
      <c r="I163" s="253">
        <f>'Workbook Set-up'!$B$32</f>
        <v>0</v>
      </c>
    </row>
    <row r="164" spans="1:9" s="252" customFormat="1" ht="27" customHeight="1" thickBot="1">
      <c r="A164" s="764">
        <v>5</v>
      </c>
      <c r="B164" s="403" t="s">
        <v>654</v>
      </c>
      <c r="C164" s="411">
        <f>E164+F164</f>
        <v>0</v>
      </c>
      <c r="D164" s="412">
        <f>'JJSAMHP RECORD REVIEW'!DC36</f>
        <v>0</v>
      </c>
      <c r="E164" s="412">
        <f>'JJSAMHP RECORD REVIEW'!CY36</f>
        <v>0</v>
      </c>
      <c r="F164" s="412">
        <f>'JJSAMHP RECORD REVIEW'!DA36</f>
        <v>0</v>
      </c>
      <c r="G164" s="427">
        <f>'JJSAMHP RECORD REVIEW'!CZ36</f>
        <v>0</v>
      </c>
      <c r="H164" s="437" t="str">
        <f t="shared" si="27"/>
        <v>Item Not Scored</v>
      </c>
      <c r="I164" s="253">
        <f>'Workbook Set-up'!$B$32</f>
        <v>0</v>
      </c>
    </row>
    <row r="165" spans="1:9" s="252" customFormat="1" ht="26.25" thickBot="1">
      <c r="A165" s="763"/>
      <c r="B165" s="255" t="s">
        <v>276</v>
      </c>
      <c r="C165" s="414">
        <f>SUM(C160:C164)</f>
        <v>0</v>
      </c>
      <c r="D165" s="413">
        <f>SUM(D160:D164)</f>
        <v>0</v>
      </c>
      <c r="E165" s="413">
        <f>SUM(E160:E164)</f>
        <v>0</v>
      </c>
      <c r="F165" s="413">
        <f>SUM(F160:F164)</f>
        <v>0</v>
      </c>
      <c r="G165" s="422">
        <f>IF(SUM(E165:F165)=0,0,E165/SUM(E165:F165))</f>
        <v>0</v>
      </c>
      <c r="H165" s="428" t="str">
        <f t="shared" si="27"/>
        <v>Item Not Scored</v>
      </c>
      <c r="I165" s="253">
        <f>'Workbook Set-up'!$B$32</f>
        <v>0</v>
      </c>
    </row>
    <row r="166" spans="1:9" s="252" customFormat="1" ht="13.5" thickBot="1">
      <c r="A166" s="765"/>
      <c r="B166" s="429"/>
      <c r="C166" s="429"/>
      <c r="D166" s="429"/>
      <c r="E166" s="429"/>
      <c r="F166" s="429"/>
      <c r="G166" s="429"/>
      <c r="H166" s="766"/>
      <c r="I166" s="253">
        <f>'Workbook Set-up'!$B$32</f>
        <v>0</v>
      </c>
    </row>
    <row r="167" spans="1:9" s="252" customFormat="1" ht="13.5" thickBot="1">
      <c r="A167" s="767"/>
      <c r="B167" s="768"/>
      <c r="C167" s="768"/>
      <c r="D167" s="768"/>
      <c r="E167" s="768"/>
      <c r="F167" s="768"/>
      <c r="G167" s="768"/>
      <c r="H167" s="769"/>
      <c r="I167" s="253">
        <f>'Workbook Set-up'!$B$33</f>
        <v>0</v>
      </c>
    </row>
    <row r="168" spans="1:9" s="252" customFormat="1" ht="16.5" thickBot="1">
      <c r="A168" s="920" t="s">
        <v>209</v>
      </c>
      <c r="B168" s="921"/>
      <c r="C168" s="921"/>
      <c r="D168" s="921"/>
      <c r="E168" s="921"/>
      <c r="F168" s="921"/>
      <c r="G168" s="921"/>
      <c r="H168" s="922"/>
      <c r="I168" s="253">
        <f>'Workbook Set-up'!$B$33</f>
        <v>0</v>
      </c>
    </row>
    <row r="169" spans="1:9" s="252" customFormat="1" ht="13.9" customHeight="1">
      <c r="A169" s="763"/>
      <c r="B169" s="261"/>
      <c r="C169" s="261"/>
      <c r="D169" s="261"/>
      <c r="E169" s="261"/>
      <c r="F169" s="261"/>
      <c r="G169" s="261"/>
      <c r="H169" s="434"/>
      <c r="I169" s="253">
        <f>'Workbook Set-up'!$B$33</f>
        <v>0</v>
      </c>
    </row>
    <row r="170" spans="1:9" s="252" customFormat="1" ht="38.25" customHeight="1" thickBot="1">
      <c r="A170" s="763"/>
      <c r="B170" s="260"/>
      <c r="C170" s="259" t="s">
        <v>45</v>
      </c>
      <c r="D170" s="258" t="s">
        <v>19</v>
      </c>
      <c r="E170" s="258" t="s">
        <v>41</v>
      </c>
      <c r="F170" s="258" t="s">
        <v>42</v>
      </c>
      <c r="G170" s="426" t="s">
        <v>46</v>
      </c>
      <c r="H170" s="436" t="s">
        <v>554</v>
      </c>
      <c r="I170" s="253">
        <f>'Workbook Set-up'!$B$33</f>
        <v>0</v>
      </c>
    </row>
    <row r="171" spans="1:9" s="252" customFormat="1" ht="27" customHeight="1" thickTop="1">
      <c r="A171" s="764">
        <v>1</v>
      </c>
      <c r="B171" s="402" t="s">
        <v>756</v>
      </c>
      <c r="C171" s="256">
        <f t="shared" ref="C171" si="28">E171+F171</f>
        <v>0</v>
      </c>
      <c r="D171" s="256">
        <f>'CMHSBG PROG. MONITORING'!Q9</f>
        <v>0</v>
      </c>
      <c r="E171" s="256">
        <f>'CMHSBG PROG. MONITORING'!M9</f>
        <v>0</v>
      </c>
      <c r="F171" s="256">
        <f>'CMHSBG PROG. MONITORING'!O9</f>
        <v>0</v>
      </c>
      <c r="G171" s="423">
        <f>'CMHSBG PROG. MONITORING'!N9</f>
        <v>0</v>
      </c>
      <c r="H171" s="437" t="str">
        <f t="shared" ref="H171:H179" si="29">IF(AND(C171=0,D171&gt;0),"N/A",IF(AND(G171=0,C171=0),"Item Not Scored",IF(G171&gt;=0.83,"",IF(G171&lt;0.83,"Required"))))</f>
        <v>Item Not Scored</v>
      </c>
      <c r="I171" s="253">
        <f>'Workbook Set-up'!$B$33</f>
        <v>0</v>
      </c>
    </row>
    <row r="172" spans="1:9" s="252" customFormat="1" ht="27" customHeight="1">
      <c r="A172" s="764">
        <v>2</v>
      </c>
      <c r="B172" s="402" t="s">
        <v>638</v>
      </c>
      <c r="C172" s="256">
        <f t="shared" ref="C172:C178" si="30">E172+F172</f>
        <v>0</v>
      </c>
      <c r="D172" s="256">
        <f>'CMHSBG PROG. MONITORING'!Q10</f>
        <v>0</v>
      </c>
      <c r="E172" s="256">
        <f>'CMHSBG PROG. MONITORING'!M10</f>
        <v>0</v>
      </c>
      <c r="F172" s="256">
        <f>'CMHSBG PROG. MONITORING'!O10</f>
        <v>0</v>
      </c>
      <c r="G172" s="423">
        <f>'CMHSBG PROG. MONITORING'!N10</f>
        <v>0</v>
      </c>
      <c r="H172" s="437" t="str">
        <f t="shared" si="29"/>
        <v>Item Not Scored</v>
      </c>
      <c r="I172" s="253">
        <f>'Workbook Set-up'!$B$33</f>
        <v>0</v>
      </c>
    </row>
    <row r="173" spans="1:9" s="252" customFormat="1" ht="27" customHeight="1">
      <c r="A173" s="764">
        <v>3</v>
      </c>
      <c r="B173" s="402" t="s">
        <v>639</v>
      </c>
      <c r="C173" s="256">
        <f t="shared" si="30"/>
        <v>0</v>
      </c>
      <c r="D173" s="256">
        <f>'CMHSBG PROG. MONITORING'!Q11</f>
        <v>0</v>
      </c>
      <c r="E173" s="256">
        <f>'CMHSBG PROG. MONITORING'!M11</f>
        <v>0</v>
      </c>
      <c r="F173" s="256">
        <f>'CMHSBG PROG. MONITORING'!O11</f>
        <v>0</v>
      </c>
      <c r="G173" s="423">
        <f>'CMHSBG PROG. MONITORING'!N11</f>
        <v>0</v>
      </c>
      <c r="H173" s="437" t="str">
        <f t="shared" si="29"/>
        <v>Item Not Scored</v>
      </c>
      <c r="I173" s="253">
        <f>'Workbook Set-up'!$B$33</f>
        <v>0</v>
      </c>
    </row>
    <row r="174" spans="1:9" s="252" customFormat="1" ht="27" customHeight="1">
      <c r="A174" s="764">
        <v>4</v>
      </c>
      <c r="B174" s="402" t="s">
        <v>258</v>
      </c>
      <c r="C174" s="256">
        <f t="shared" si="30"/>
        <v>0</v>
      </c>
      <c r="D174" s="256">
        <f>'CMHSBG PROG. MONITORING'!Q12</f>
        <v>0</v>
      </c>
      <c r="E174" s="256">
        <f>'CMHSBG PROG. MONITORING'!M12</f>
        <v>0</v>
      </c>
      <c r="F174" s="256">
        <f>'CMHSBG PROG. MONITORING'!O12</f>
        <v>0</v>
      </c>
      <c r="G174" s="423">
        <f>'CMHSBG PROG. MONITORING'!N12</f>
        <v>0</v>
      </c>
      <c r="H174" s="437" t="str">
        <f t="shared" si="29"/>
        <v>Item Not Scored</v>
      </c>
      <c r="I174" s="253">
        <f>'Workbook Set-up'!$B$33</f>
        <v>0</v>
      </c>
    </row>
    <row r="175" spans="1:9" s="252" customFormat="1" ht="27" customHeight="1">
      <c r="A175" s="764">
        <v>5</v>
      </c>
      <c r="B175" s="403" t="s">
        <v>640</v>
      </c>
      <c r="C175" s="256">
        <f t="shared" si="30"/>
        <v>0</v>
      </c>
      <c r="D175" s="256">
        <f>'CMHSBG PROG. MONITORING'!Q13</f>
        <v>0</v>
      </c>
      <c r="E175" s="256">
        <f>'CMHSBG PROG. MONITORING'!M13</f>
        <v>0</v>
      </c>
      <c r="F175" s="256">
        <f>'CMHSBG PROG. MONITORING'!O13</f>
        <v>0</v>
      </c>
      <c r="G175" s="423">
        <f>'CMHSBG PROG. MONITORING'!N13</f>
        <v>0</v>
      </c>
      <c r="H175" s="437" t="str">
        <f t="shared" si="29"/>
        <v>Item Not Scored</v>
      </c>
      <c r="I175" s="253">
        <f>'Workbook Set-up'!$B$33</f>
        <v>0</v>
      </c>
    </row>
    <row r="176" spans="1:9" s="252" customFormat="1" ht="27" customHeight="1">
      <c r="A176" s="764">
        <v>6</v>
      </c>
      <c r="B176" s="402" t="s">
        <v>641</v>
      </c>
      <c r="C176" s="256">
        <f t="shared" si="30"/>
        <v>0</v>
      </c>
      <c r="D176" s="256">
        <f>'CMHSBG PROG. MONITORING'!Q14</f>
        <v>0</v>
      </c>
      <c r="E176" s="256">
        <f>'CMHSBG PROG. MONITORING'!M14</f>
        <v>0</v>
      </c>
      <c r="F176" s="256">
        <f>'CMHSBG PROG. MONITORING'!O14</f>
        <v>0</v>
      </c>
      <c r="G176" s="423">
        <f>'CMHSBG PROG. MONITORING'!N14</f>
        <v>0</v>
      </c>
      <c r="H176" s="437" t="str">
        <f t="shared" si="29"/>
        <v>Item Not Scored</v>
      </c>
      <c r="I176" s="253">
        <f>'Workbook Set-up'!$B$33</f>
        <v>0</v>
      </c>
    </row>
    <row r="177" spans="1:9" s="252" customFormat="1" ht="27" customHeight="1">
      <c r="A177" s="764">
        <v>7</v>
      </c>
      <c r="B177" s="402" t="s">
        <v>664</v>
      </c>
      <c r="C177" s="256">
        <f t="shared" si="30"/>
        <v>0</v>
      </c>
      <c r="D177" s="256">
        <f>'CMHSBG PROG. MONITORING'!Q15</f>
        <v>0</v>
      </c>
      <c r="E177" s="256">
        <f>'CMHSBG PROG. MONITORING'!M15</f>
        <v>0</v>
      </c>
      <c r="F177" s="256">
        <f>'CMHSBG PROG. MONITORING'!O15</f>
        <v>0</v>
      </c>
      <c r="G177" s="423">
        <f>'CMHSBG PROG. MONITORING'!N15</f>
        <v>0</v>
      </c>
      <c r="H177" s="437" t="str">
        <f t="shared" si="29"/>
        <v>Item Not Scored</v>
      </c>
      <c r="I177" s="253"/>
    </row>
    <row r="178" spans="1:9" s="252" customFormat="1" ht="27" customHeight="1" thickBot="1">
      <c r="A178" s="764">
        <v>8</v>
      </c>
      <c r="B178" s="402" t="s">
        <v>665</v>
      </c>
      <c r="C178" s="412">
        <f t="shared" si="30"/>
        <v>0</v>
      </c>
      <c r="D178" s="412">
        <f>'CMHSBG PROG. MONITORING'!Q16</f>
        <v>0</v>
      </c>
      <c r="E178" s="412">
        <f>'CMHSBG PROG. MONITORING'!M16</f>
        <v>0</v>
      </c>
      <c r="F178" s="412">
        <f>'CMHSBG PROG. MONITORING'!O16</f>
        <v>0</v>
      </c>
      <c r="G178" s="427">
        <f>'CMHSBG PROG. MONITORING'!N16</f>
        <v>0</v>
      </c>
      <c r="H178" s="437" t="str">
        <f t="shared" si="29"/>
        <v>Item Not Scored</v>
      </c>
      <c r="I178" s="253">
        <f>'Workbook Set-up'!$B$33</f>
        <v>0</v>
      </c>
    </row>
    <row r="179" spans="1:9" s="252" customFormat="1" ht="26.25" thickBot="1">
      <c r="A179" s="763"/>
      <c r="B179" s="255" t="s">
        <v>276</v>
      </c>
      <c r="C179" s="414">
        <f>SUM(C171:C178)</f>
        <v>0</v>
      </c>
      <c r="D179" s="413">
        <f>SUM(D171:D178)</f>
        <v>0</v>
      </c>
      <c r="E179" s="413">
        <f>SUM(E171:E178)</f>
        <v>0</v>
      </c>
      <c r="F179" s="413">
        <f>SUM(F171:F178)</f>
        <v>0</v>
      </c>
      <c r="G179" s="422">
        <f>IF(SUM(E179:F179)=0,0,E179/SUM(E179:F179))</f>
        <v>0</v>
      </c>
      <c r="H179" s="428" t="str">
        <f t="shared" si="29"/>
        <v>Item Not Scored</v>
      </c>
      <c r="I179" s="253">
        <f>'Workbook Set-up'!$B$33</f>
        <v>0</v>
      </c>
    </row>
    <row r="180" spans="1:9" s="252" customFormat="1" ht="13.5" thickBot="1">
      <c r="A180" s="765"/>
      <c r="B180" s="429"/>
      <c r="C180" s="429"/>
      <c r="D180" s="429"/>
      <c r="E180" s="429"/>
      <c r="F180" s="429"/>
      <c r="G180" s="429"/>
      <c r="H180" s="766"/>
      <c r="I180" s="253">
        <f>'Workbook Set-up'!$B$33</f>
        <v>0</v>
      </c>
    </row>
    <row r="181" spans="1:9" s="252" customFormat="1" ht="13.5" thickBot="1">
      <c r="A181" s="767"/>
      <c r="B181" s="768"/>
      <c r="C181" s="768"/>
      <c r="D181" s="768"/>
      <c r="E181" s="768"/>
      <c r="F181" s="768"/>
      <c r="G181" s="768"/>
      <c r="H181" s="769"/>
      <c r="I181" s="253">
        <f>'Workbook Set-up'!$B$34</f>
        <v>0</v>
      </c>
    </row>
    <row r="182" spans="1:9" s="252" customFormat="1" ht="16.5" thickBot="1">
      <c r="A182" s="920" t="s">
        <v>393</v>
      </c>
      <c r="B182" s="921"/>
      <c r="C182" s="921"/>
      <c r="D182" s="921"/>
      <c r="E182" s="921"/>
      <c r="F182" s="921"/>
      <c r="G182" s="921"/>
      <c r="H182" s="922"/>
      <c r="I182" s="253">
        <f>'Workbook Set-up'!$B$34</f>
        <v>0</v>
      </c>
    </row>
    <row r="183" spans="1:9" s="252" customFormat="1" ht="13.9" customHeight="1">
      <c r="A183" s="763"/>
      <c r="B183" s="261"/>
      <c r="C183" s="261"/>
      <c r="D183" s="261"/>
      <c r="E183" s="261"/>
      <c r="F183" s="261"/>
      <c r="G183" s="261"/>
      <c r="H183" s="434"/>
      <c r="I183" s="253">
        <f>'Workbook Set-up'!$B$34</f>
        <v>0</v>
      </c>
    </row>
    <row r="184" spans="1:9" s="252" customFormat="1" ht="38.25" customHeight="1" thickBot="1">
      <c r="A184" s="763"/>
      <c r="B184" s="260"/>
      <c r="C184" s="259" t="s">
        <v>45</v>
      </c>
      <c r="D184" s="258" t="s">
        <v>19</v>
      </c>
      <c r="E184" s="258" t="s">
        <v>41</v>
      </c>
      <c r="F184" s="258" t="s">
        <v>42</v>
      </c>
      <c r="G184" s="426" t="s">
        <v>46</v>
      </c>
      <c r="H184" s="436" t="s">
        <v>554</v>
      </c>
      <c r="I184" s="253">
        <f>'Workbook Set-up'!$B$34</f>
        <v>0</v>
      </c>
    </row>
    <row r="185" spans="1:9" s="252" customFormat="1" ht="27.75" customHeight="1" thickTop="1">
      <c r="A185" s="764">
        <v>1</v>
      </c>
      <c r="B185" s="402" t="s">
        <v>220</v>
      </c>
      <c r="C185" s="256">
        <f>E185+F185</f>
        <v>0</v>
      </c>
      <c r="D185" s="256">
        <f>'CMHSBG RECORD REVIEW'!GY12</f>
        <v>0</v>
      </c>
      <c r="E185" s="256">
        <f>'CMHSBG RECORD REVIEW'!GU12</f>
        <v>0</v>
      </c>
      <c r="F185" s="256">
        <f>'CMHSBG RECORD REVIEW'!GW12</f>
        <v>0</v>
      </c>
      <c r="G185" s="423">
        <f>'CMHSBG RECORD REVIEW'!GV12</f>
        <v>0</v>
      </c>
      <c r="H185" s="437" t="str">
        <f>IF(AND(C185=0,D185&gt;0),"N/A",IF(AND(G185=0,C185=0),"Item Not Scored",IF(G185&gt;=0.83,"",IF(G185&lt;0.83,"Required"))))</f>
        <v>Item Not Scored</v>
      </c>
      <c r="I185" s="253">
        <f>'Workbook Set-up'!$B$34</f>
        <v>0</v>
      </c>
    </row>
    <row r="186" spans="1:9" s="252" customFormat="1" ht="27.75" customHeight="1">
      <c r="A186" s="764">
        <v>2</v>
      </c>
      <c r="B186" s="403" t="s">
        <v>645</v>
      </c>
      <c r="C186" s="256">
        <f t="shared" ref="C186:C188" si="31">E186+F186</f>
        <v>0</v>
      </c>
      <c r="D186" s="256">
        <f>'CMHSBG RECORD REVIEW'!GY20</f>
        <v>0</v>
      </c>
      <c r="E186" s="256">
        <f>'CMHSBG RECORD REVIEW'!GU20</f>
        <v>0</v>
      </c>
      <c r="F186" s="256">
        <f>'CMHSBG RECORD REVIEW'!GW20</f>
        <v>0</v>
      </c>
      <c r="G186" s="423">
        <f>'CMHSBG RECORD REVIEW'!GV20</f>
        <v>0</v>
      </c>
      <c r="H186" s="437" t="str">
        <f t="shared" ref="H186:H191" si="32">IF(AND(C186=0,D186&gt;0),"N/A",IF(AND(G186=0,C186=0),"Item Not Scored",IF(G186&gt;=0.83,"",IF(G186&lt;0.83,"Required"))))</f>
        <v>Item Not Scored</v>
      </c>
      <c r="I186" s="253">
        <f>'Workbook Set-up'!$B$34</f>
        <v>0</v>
      </c>
    </row>
    <row r="187" spans="1:9" s="252" customFormat="1" ht="27.75" customHeight="1">
      <c r="A187" s="764">
        <v>3</v>
      </c>
      <c r="B187" s="403" t="s">
        <v>199</v>
      </c>
      <c r="C187" s="256">
        <f t="shared" si="31"/>
        <v>0</v>
      </c>
      <c r="D187" s="256">
        <f>'CMHSBG RECORD REVIEW'!GY21</f>
        <v>0</v>
      </c>
      <c r="E187" s="256">
        <f>'CMHSBG RECORD REVIEW'!GU21</f>
        <v>0</v>
      </c>
      <c r="F187" s="256">
        <f>'CMHSBG RECORD REVIEW'!GW21</f>
        <v>0</v>
      </c>
      <c r="G187" s="423">
        <f>'CMHSBG RECORD REVIEW'!GV21</f>
        <v>0</v>
      </c>
      <c r="H187" s="437" t="str">
        <f t="shared" si="32"/>
        <v>Item Not Scored</v>
      </c>
      <c r="I187" s="253">
        <f>'Workbook Set-up'!$B$34</f>
        <v>0</v>
      </c>
    </row>
    <row r="188" spans="1:9" s="252" customFormat="1" ht="27.75" customHeight="1">
      <c r="A188" s="764">
        <v>4</v>
      </c>
      <c r="B188" s="402" t="s">
        <v>666</v>
      </c>
      <c r="C188" s="256">
        <f t="shared" si="31"/>
        <v>0</v>
      </c>
      <c r="D188" s="256">
        <f>'CMHSBG RECORD REVIEW'!GY27</f>
        <v>0</v>
      </c>
      <c r="E188" s="256">
        <f>'CMHSBG RECORD REVIEW'!GU27</f>
        <v>0</v>
      </c>
      <c r="F188" s="256">
        <f>'CMHSBG RECORD REVIEW'!GW27</f>
        <v>0</v>
      </c>
      <c r="G188" s="423">
        <f>'CMHSBG RECORD REVIEW'!GV27</f>
        <v>0</v>
      </c>
      <c r="H188" s="437" t="str">
        <f t="shared" si="32"/>
        <v>Item Not Scored</v>
      </c>
      <c r="I188" s="253">
        <f>'Workbook Set-up'!$B$34</f>
        <v>0</v>
      </c>
    </row>
    <row r="189" spans="1:9" s="252" customFormat="1" ht="27.75" customHeight="1">
      <c r="A189" s="764">
        <v>5</v>
      </c>
      <c r="B189" s="402" t="s">
        <v>648</v>
      </c>
      <c r="C189" s="256">
        <f t="shared" ref="C189" si="33">E189+F189</f>
        <v>0</v>
      </c>
      <c r="D189" s="256">
        <f>'CMHSBG RECORD REVIEW'!GY38</f>
        <v>0</v>
      </c>
      <c r="E189" s="256">
        <f>'CMHSBG RECORD REVIEW'!GU38</f>
        <v>0</v>
      </c>
      <c r="F189" s="256">
        <f>'CMHSBG RECORD REVIEW'!GW38</f>
        <v>0</v>
      </c>
      <c r="G189" s="423">
        <f>'CMHSBG RECORD REVIEW'!GV38</f>
        <v>0</v>
      </c>
      <c r="H189" s="437" t="str">
        <f t="shared" si="32"/>
        <v>Item Not Scored</v>
      </c>
      <c r="I189" s="253">
        <f>'Workbook Set-up'!$B$34</f>
        <v>0</v>
      </c>
    </row>
    <row r="190" spans="1:9" s="252" customFormat="1" ht="27.75" customHeight="1" thickBot="1">
      <c r="A190" s="764">
        <v>6</v>
      </c>
      <c r="B190" s="402" t="s">
        <v>649</v>
      </c>
      <c r="C190" s="412">
        <f t="shared" ref="C190" si="34">E190+F190</f>
        <v>0</v>
      </c>
      <c r="D190" s="412">
        <f>'CMHSBG RECORD REVIEW'!GY39</f>
        <v>0</v>
      </c>
      <c r="E190" s="412">
        <f>'CMHSBG RECORD REVIEW'!GU39</f>
        <v>0</v>
      </c>
      <c r="F190" s="412">
        <f>'CMHSBG RECORD REVIEW'!GW39</f>
        <v>0</v>
      </c>
      <c r="G190" s="427">
        <f>'CMHSBG RECORD REVIEW'!GV39</f>
        <v>0</v>
      </c>
      <c r="H190" s="437" t="str">
        <f t="shared" si="32"/>
        <v>Item Not Scored</v>
      </c>
      <c r="I190" s="253">
        <f>'Workbook Set-up'!$B$34</f>
        <v>0</v>
      </c>
    </row>
    <row r="191" spans="1:9" s="252" customFormat="1" ht="27.75" customHeight="1" thickBot="1">
      <c r="A191" s="763"/>
      <c r="B191" s="255" t="s">
        <v>276</v>
      </c>
      <c r="C191" s="414">
        <f>SUM(C185:C190)</f>
        <v>0</v>
      </c>
      <c r="D191" s="413">
        <f>SUM(D185:D190)</f>
        <v>0</v>
      </c>
      <c r="E191" s="413">
        <f>SUM(E185:E190)</f>
        <v>0</v>
      </c>
      <c r="F191" s="413">
        <f>SUM(F185:F190)</f>
        <v>0</v>
      </c>
      <c r="G191" s="422">
        <f>IF(SUM(E191:F191)=0,0,E191/SUM(E191:F191))</f>
        <v>0</v>
      </c>
      <c r="H191" s="428" t="str">
        <f t="shared" si="32"/>
        <v>Item Not Scored</v>
      </c>
      <c r="I191" s="253">
        <f>'Workbook Set-up'!$B$34</f>
        <v>0</v>
      </c>
    </row>
    <row r="192" spans="1:9" s="252" customFormat="1" ht="13.5" thickBot="1">
      <c r="A192" s="765"/>
      <c r="B192" s="429"/>
      <c r="C192" s="429"/>
      <c r="D192" s="429"/>
      <c r="E192" s="429"/>
      <c r="F192" s="429"/>
      <c r="G192" s="429"/>
      <c r="H192" s="430"/>
      <c r="I192" s="253">
        <f>'Workbook Set-up'!$B$34</f>
        <v>0</v>
      </c>
    </row>
    <row r="193" spans="1:9" s="252" customFormat="1">
      <c r="I193" s="253"/>
    </row>
    <row r="194" spans="1:9" s="252" customFormat="1" ht="13.5" thickBot="1">
      <c r="I194" s="253"/>
    </row>
    <row r="195" spans="1:9" s="252" customFormat="1" ht="18" customHeight="1">
      <c r="A195" s="914" t="s">
        <v>685</v>
      </c>
      <c r="B195" s="915"/>
      <c r="C195" s="915"/>
      <c r="D195" s="915"/>
      <c r="E195" s="915"/>
      <c r="F195" s="915"/>
      <c r="G195" s="915"/>
      <c r="H195" s="916"/>
    </row>
    <row r="196" spans="1:9" s="252" customFormat="1" ht="32.1" customHeight="1">
      <c r="A196" s="917"/>
      <c r="B196" s="880"/>
      <c r="C196" s="880"/>
      <c r="D196" s="880"/>
      <c r="E196" s="880"/>
      <c r="F196" s="880"/>
      <c r="G196" s="880"/>
      <c r="H196" s="881"/>
    </row>
    <row r="197" spans="1:9" ht="32.1" customHeight="1">
      <c r="A197" s="918"/>
      <c r="B197" s="818"/>
      <c r="C197" s="818"/>
      <c r="D197" s="818"/>
      <c r="E197" s="818"/>
      <c r="F197" s="818"/>
      <c r="G197" s="818"/>
      <c r="H197" s="819"/>
      <c r="I197" s="70"/>
    </row>
    <row r="198" spans="1:9" ht="32.1" customHeight="1">
      <c r="A198" s="918"/>
      <c r="B198" s="818"/>
      <c r="C198" s="818"/>
      <c r="D198" s="818"/>
      <c r="E198" s="818"/>
      <c r="F198" s="818"/>
      <c r="G198" s="818"/>
      <c r="H198" s="819"/>
      <c r="I198" s="70"/>
    </row>
    <row r="199" spans="1:9" ht="32.1" customHeight="1">
      <c r="A199" s="918"/>
      <c r="B199" s="818"/>
      <c r="C199" s="818"/>
      <c r="D199" s="818"/>
      <c r="E199" s="818"/>
      <c r="F199" s="818"/>
      <c r="G199" s="818"/>
      <c r="H199" s="819"/>
      <c r="I199" s="70"/>
    </row>
    <row r="200" spans="1:9" ht="32.1" customHeight="1">
      <c r="A200" s="918"/>
      <c r="B200" s="818"/>
      <c r="C200" s="818"/>
      <c r="D200" s="818"/>
      <c r="E200" s="818"/>
      <c r="F200" s="818"/>
      <c r="G200" s="818"/>
      <c r="H200" s="819"/>
      <c r="I200" s="70"/>
    </row>
    <row r="201" spans="1:9" ht="32.1" customHeight="1">
      <c r="A201" s="918"/>
      <c r="B201" s="818"/>
      <c r="C201" s="818"/>
      <c r="D201" s="818"/>
      <c r="E201" s="818"/>
      <c r="F201" s="818"/>
      <c r="G201" s="818"/>
      <c r="H201" s="819"/>
      <c r="I201" s="70"/>
    </row>
    <row r="202" spans="1:9" ht="32.1" customHeight="1">
      <c r="A202" s="918"/>
      <c r="B202" s="818"/>
      <c r="C202" s="818"/>
      <c r="D202" s="818"/>
      <c r="E202" s="818"/>
      <c r="F202" s="818"/>
      <c r="G202" s="818"/>
      <c r="H202" s="819"/>
      <c r="I202" s="70"/>
    </row>
    <row r="203" spans="1:9" ht="32.1" customHeight="1" thickBot="1">
      <c r="A203" s="919"/>
      <c r="B203" s="821"/>
      <c r="C203" s="821"/>
      <c r="D203" s="821"/>
      <c r="E203" s="821"/>
      <c r="F203" s="821"/>
      <c r="G203" s="821"/>
      <c r="H203" s="822"/>
      <c r="I203" s="70"/>
    </row>
  </sheetData>
  <sheetProtection sheet="1" objects="1" scenarios="1" autoFilter="0"/>
  <autoFilter ref="I6:I194" xr:uid="{00000000-0009-0000-0000-000011000000}"/>
  <customSheetViews>
    <customSheetView guid="{801CCF84-17C4-4B0D-9367-AFC96EC2FF57}" showPageBreaks="1" showGridLines="0" printArea="1" showAutoFilter="1">
      <pane ySplit="4" topLeftCell="A5" activePane="bottomLeft" state="frozen"/>
      <selection pane="bottomLeft" activeCell="B9" sqref="B9"/>
      <rowBreaks count="8" manualBreakCount="8">
        <brk id="22" max="16383" man="1"/>
        <brk id="65" max="16383" man="1"/>
        <brk id="83" max="16383" man="1"/>
        <brk id="100" max="16383" man="1"/>
        <brk id="115" max="16383" man="1"/>
        <brk id="140" max="16383" man="1"/>
        <brk id="163" max="16383" man="1"/>
        <brk id="177" max="16383" man="1"/>
      </rowBreaks>
      <pageMargins left="0.2" right="0.2" top="0.25" bottom="0.35" header="0.5" footer="0"/>
      <printOptions horizontalCentered="1"/>
      <pageSetup scale="83" orientation="landscape" r:id="rId1"/>
      <headerFooter alignWithMargins="0">
        <oddFooter>&amp;R&amp;P</oddFooter>
      </headerFooter>
      <autoFilter ref="I6:I191" xr:uid="{00000000-0000-0000-0000-000000000000}"/>
    </customSheetView>
  </customSheetViews>
  <mergeCells count="15">
    <mergeCell ref="A195:H195"/>
    <mergeCell ref="A196:H203"/>
    <mergeCell ref="A25:H25"/>
    <mergeCell ref="A13:H13"/>
    <mergeCell ref="A145:H145"/>
    <mergeCell ref="A105:H105"/>
    <mergeCell ref="A87:H87"/>
    <mergeCell ref="A69:H69"/>
    <mergeCell ref="A52:H52"/>
    <mergeCell ref="A38:H38"/>
    <mergeCell ref="A182:H182"/>
    <mergeCell ref="A168:H168"/>
    <mergeCell ref="A157:H157"/>
    <mergeCell ref="A134:H134"/>
    <mergeCell ref="A120:H120"/>
  </mergeCells>
  <conditionalFormatting sqref="F108:F116 F160:F164 F123:F130 F137:F141 F28:F34 F41:F48 F148:F153 F16:F22 F55:F65">
    <cfRule type="cellIs" dxfId="188" priority="232" stopIfTrue="1" operator="greaterThan">
      <formula>0</formula>
    </cfRule>
  </conditionalFormatting>
  <conditionalFormatting sqref="E108:E116 E160:E164 E123:E130 E137:E141 E28:E34 E41:E48 E148:E153 E16:E22 E55:E65">
    <cfRule type="cellIs" dxfId="187" priority="233" stopIfTrue="1" operator="greaterThan">
      <formula>0</formula>
    </cfRule>
  </conditionalFormatting>
  <conditionalFormatting sqref="G160:H161 G185:H185 G162:G164 G137:H141 G186:G188 G189:H189 G190 H149:H154 G149:G153 H185:H191 H160:H165 H138:H142 G123:H130 H124:H131 G108:H116 H109:H117 G41:H48 H42:H49 G28:H34 H29:H35 G16:H22 H63:H66 G55:H65 H83:H84 G72:H83">
    <cfRule type="expression" dxfId="186" priority="235" stopIfTrue="1">
      <formula>AND(C16&lt;&gt;0,G16&lt;0.83)</formula>
    </cfRule>
  </conditionalFormatting>
  <conditionalFormatting sqref="D9">
    <cfRule type="cellIs" dxfId="185" priority="230" operator="greaterThan">
      <formula>0</formula>
    </cfRule>
  </conditionalFormatting>
  <conditionalFormatting sqref="E9">
    <cfRule type="cellIs" dxfId="184" priority="229" operator="greaterThan">
      <formula>0</formula>
    </cfRule>
  </conditionalFormatting>
  <conditionalFormatting sqref="F9">
    <cfRule type="cellIs" dxfId="183" priority="228" operator="greaterThan">
      <formula>0</formula>
    </cfRule>
  </conditionalFormatting>
  <conditionalFormatting sqref="G9:H9">
    <cfRule type="cellIs" dxfId="182" priority="168" operator="greaterThanOrEqual">
      <formula>0.83</formula>
    </cfRule>
    <cfRule type="expression" dxfId="181" priority="236">
      <formula>AND($C$9&lt;&gt;0,$G$9&lt;0.83)</formula>
    </cfRule>
  </conditionalFormatting>
  <conditionalFormatting sqref="F35">
    <cfRule type="cellIs" dxfId="180" priority="224" stopIfTrue="1" operator="greaterThan">
      <formula>0</formula>
    </cfRule>
  </conditionalFormatting>
  <conditionalFormatting sqref="E35">
    <cfRule type="cellIs" dxfId="179" priority="225" stopIfTrue="1" operator="greaterThan">
      <formula>0</formula>
    </cfRule>
  </conditionalFormatting>
  <conditionalFormatting sqref="G35:H35">
    <cfRule type="cellIs" dxfId="178" priority="226" stopIfTrue="1" operator="equal">
      <formula>1</formula>
    </cfRule>
    <cfRule type="expression" dxfId="177" priority="227" stopIfTrue="1">
      <formula>AND(C35&lt;&gt;0,G35&lt;1)</formula>
    </cfRule>
  </conditionalFormatting>
  <conditionalFormatting sqref="F49">
    <cfRule type="cellIs" dxfId="176" priority="220" stopIfTrue="1" operator="greaterThan">
      <formula>0</formula>
    </cfRule>
  </conditionalFormatting>
  <conditionalFormatting sqref="E49">
    <cfRule type="cellIs" dxfId="175" priority="221" stopIfTrue="1" operator="greaterThan">
      <formula>0</formula>
    </cfRule>
  </conditionalFormatting>
  <conditionalFormatting sqref="G49:H49">
    <cfRule type="cellIs" dxfId="174" priority="222" stopIfTrue="1" operator="equal">
      <formula>1</formula>
    </cfRule>
    <cfRule type="expression" dxfId="173" priority="223" stopIfTrue="1">
      <formula>AND(C49&lt;&gt;0,G49&lt;1)</formula>
    </cfRule>
  </conditionalFormatting>
  <conditionalFormatting sqref="F66">
    <cfRule type="cellIs" dxfId="172" priority="216" stopIfTrue="1" operator="greaterThan">
      <formula>0</formula>
    </cfRule>
  </conditionalFormatting>
  <conditionalFormatting sqref="E66">
    <cfRule type="cellIs" dxfId="171" priority="217" stopIfTrue="1" operator="greaterThan">
      <formula>0</formula>
    </cfRule>
  </conditionalFormatting>
  <conditionalFormatting sqref="G66:H66">
    <cfRule type="cellIs" dxfId="170" priority="218" stopIfTrue="1" operator="equal">
      <formula>1</formula>
    </cfRule>
    <cfRule type="expression" dxfId="169" priority="219" stopIfTrue="1">
      <formula>AND(C66&lt;&gt;0,G66&lt;1)</formula>
    </cfRule>
  </conditionalFormatting>
  <conditionalFormatting sqref="D137:D141 D72:D83">
    <cfRule type="cellIs" dxfId="168" priority="213" stopIfTrue="1" operator="greaterThan">
      <formula>0</formula>
    </cfRule>
  </conditionalFormatting>
  <conditionalFormatting sqref="F72:F83">
    <cfRule type="cellIs" dxfId="167" priority="214" stopIfTrue="1" operator="greaterThan">
      <formula>0</formula>
    </cfRule>
  </conditionalFormatting>
  <conditionalFormatting sqref="E72:E83">
    <cfRule type="cellIs" dxfId="166" priority="215" stopIfTrue="1" operator="greaterThan">
      <formula>0</formula>
    </cfRule>
  </conditionalFormatting>
  <conditionalFormatting sqref="F84">
    <cfRule type="cellIs" dxfId="165" priority="209" stopIfTrue="1" operator="greaterThan">
      <formula>0</formula>
    </cfRule>
  </conditionalFormatting>
  <conditionalFormatting sqref="E84">
    <cfRule type="cellIs" dxfId="164" priority="210" stopIfTrue="1" operator="greaterThan">
      <formula>0</formula>
    </cfRule>
  </conditionalFormatting>
  <conditionalFormatting sqref="G84:H84">
    <cfRule type="cellIs" dxfId="163" priority="211" stopIfTrue="1" operator="equal">
      <formula>1</formula>
    </cfRule>
    <cfRule type="expression" dxfId="162" priority="212" stopIfTrue="1">
      <formula>AND(C84&lt;&gt;0,G84&lt;1)</formula>
    </cfRule>
  </conditionalFormatting>
  <conditionalFormatting sqref="D90:D101">
    <cfRule type="cellIs" dxfId="161" priority="204" stopIfTrue="1" operator="greaterThan">
      <formula>0</formula>
    </cfRule>
  </conditionalFormatting>
  <conditionalFormatting sqref="F90:F102">
    <cfRule type="cellIs" dxfId="160" priority="205" stopIfTrue="1" operator="greaterThan">
      <formula>0</formula>
    </cfRule>
  </conditionalFormatting>
  <conditionalFormatting sqref="E90:E102">
    <cfRule type="cellIs" dxfId="159" priority="206" stopIfTrue="1" operator="greaterThan">
      <formula>0</formula>
    </cfRule>
  </conditionalFormatting>
  <conditionalFormatting sqref="G90:H102">
    <cfRule type="cellIs" dxfId="158" priority="207" stopIfTrue="1" operator="equal">
      <formula>1</formula>
    </cfRule>
    <cfRule type="expression" dxfId="157" priority="208" stopIfTrue="1">
      <formula>AND(C90&lt;&gt;0,G90&lt;1)</formula>
    </cfRule>
  </conditionalFormatting>
  <conditionalFormatting sqref="F117">
    <cfRule type="cellIs" dxfId="156" priority="200" stopIfTrue="1" operator="greaterThan">
      <formula>0</formula>
    </cfRule>
  </conditionalFormatting>
  <conditionalFormatting sqref="E117">
    <cfRule type="cellIs" dxfId="155" priority="201" stopIfTrue="1" operator="greaterThan">
      <formula>0</formula>
    </cfRule>
  </conditionalFormatting>
  <conditionalFormatting sqref="G117:H117">
    <cfRule type="cellIs" dxfId="154" priority="202" stopIfTrue="1" operator="equal">
      <formula>1</formula>
    </cfRule>
    <cfRule type="expression" dxfId="153" priority="203" stopIfTrue="1">
      <formula>AND(C117&lt;&gt;0,G117&lt;1)</formula>
    </cfRule>
  </conditionalFormatting>
  <conditionalFormatting sqref="F131">
    <cfRule type="cellIs" dxfId="152" priority="196" stopIfTrue="1" operator="greaterThan">
      <formula>0</formula>
    </cfRule>
  </conditionalFormatting>
  <conditionalFormatting sqref="E131">
    <cfRule type="cellIs" dxfId="151" priority="197" stopIfTrue="1" operator="greaterThan">
      <formula>0</formula>
    </cfRule>
  </conditionalFormatting>
  <conditionalFormatting sqref="G131:H131">
    <cfRule type="cellIs" dxfId="150" priority="198" stopIfTrue="1" operator="equal">
      <formula>1</formula>
    </cfRule>
    <cfRule type="expression" dxfId="149" priority="199" stopIfTrue="1">
      <formula>AND(C131&lt;&gt;0,G131&lt;1)</formula>
    </cfRule>
  </conditionalFormatting>
  <conditionalFormatting sqref="F142">
    <cfRule type="cellIs" dxfId="148" priority="189" stopIfTrue="1" operator="greaterThan">
      <formula>0</formula>
    </cfRule>
  </conditionalFormatting>
  <conditionalFormatting sqref="E142">
    <cfRule type="cellIs" dxfId="147" priority="190" stopIfTrue="1" operator="greaterThan">
      <formula>0</formula>
    </cfRule>
  </conditionalFormatting>
  <conditionalFormatting sqref="G142:H142">
    <cfRule type="cellIs" dxfId="146" priority="191" stopIfTrue="1" operator="equal">
      <formula>1</formula>
    </cfRule>
    <cfRule type="expression" dxfId="145" priority="192" stopIfTrue="1">
      <formula>AND(C142&lt;&gt;0,G142&lt;1)</formula>
    </cfRule>
  </conditionalFormatting>
  <conditionalFormatting sqref="F165">
    <cfRule type="cellIs" dxfId="144" priority="185" stopIfTrue="1" operator="greaterThan">
      <formula>0</formula>
    </cfRule>
  </conditionalFormatting>
  <conditionalFormatting sqref="E165">
    <cfRule type="cellIs" dxfId="143" priority="186" stopIfTrue="1" operator="greaterThan">
      <formula>0</formula>
    </cfRule>
  </conditionalFormatting>
  <conditionalFormatting sqref="G165:H165">
    <cfRule type="cellIs" dxfId="142" priority="187" stopIfTrue="1" operator="equal">
      <formula>1</formula>
    </cfRule>
    <cfRule type="expression" dxfId="141" priority="188" stopIfTrue="1">
      <formula>AND(C165&lt;&gt;0,G165&lt;1)</formula>
    </cfRule>
  </conditionalFormatting>
  <conditionalFormatting sqref="D185:D190">
    <cfRule type="cellIs" dxfId="140" priority="182" stopIfTrue="1" operator="greaterThan">
      <formula>0</formula>
    </cfRule>
  </conditionalFormatting>
  <conditionalFormatting sqref="F185:F190">
    <cfRule type="cellIs" dxfId="139" priority="183" stopIfTrue="1" operator="greaterThan">
      <formula>0</formula>
    </cfRule>
  </conditionalFormatting>
  <conditionalFormatting sqref="E185:E190">
    <cfRule type="cellIs" dxfId="138" priority="184" stopIfTrue="1" operator="greaterThan">
      <formula>0</formula>
    </cfRule>
  </conditionalFormatting>
  <conditionalFormatting sqref="F191">
    <cfRule type="cellIs" dxfId="137" priority="178" stopIfTrue="1" operator="greaterThan">
      <formula>0</formula>
    </cfRule>
  </conditionalFormatting>
  <conditionalFormatting sqref="E191">
    <cfRule type="cellIs" dxfId="136" priority="179" stopIfTrue="1" operator="greaterThan">
      <formula>0</formula>
    </cfRule>
  </conditionalFormatting>
  <conditionalFormatting sqref="G171:H178">
    <cfRule type="cellIs" dxfId="135" priority="176" stopIfTrue="1" operator="equal">
      <formula>1</formula>
    </cfRule>
    <cfRule type="expression" dxfId="134" priority="177" stopIfTrue="1">
      <formula>AND(C171&lt;&gt;0,G171&lt;1)</formula>
    </cfRule>
  </conditionalFormatting>
  <conditionalFormatting sqref="D171:D178">
    <cfRule type="cellIs" dxfId="133" priority="173" stopIfTrue="1" operator="greaterThan">
      <formula>0</formula>
    </cfRule>
  </conditionalFormatting>
  <conditionalFormatting sqref="F171:F178">
    <cfRule type="cellIs" dxfId="132" priority="174" stopIfTrue="1" operator="greaterThan">
      <formula>0</formula>
    </cfRule>
  </conditionalFormatting>
  <conditionalFormatting sqref="E171:E178">
    <cfRule type="cellIs" dxfId="131" priority="175" stopIfTrue="1" operator="greaterThan">
      <formula>0</formula>
    </cfRule>
  </conditionalFormatting>
  <conditionalFormatting sqref="F179">
    <cfRule type="cellIs" dxfId="130" priority="169" stopIfTrue="1" operator="greaterThan">
      <formula>0</formula>
    </cfRule>
  </conditionalFormatting>
  <conditionalFormatting sqref="E179">
    <cfRule type="cellIs" dxfId="129" priority="170" stopIfTrue="1" operator="greaterThan">
      <formula>0</formula>
    </cfRule>
  </conditionalFormatting>
  <conditionalFormatting sqref="G179:H179">
    <cfRule type="cellIs" dxfId="128" priority="171" stopIfTrue="1" operator="equal">
      <formula>1</formula>
    </cfRule>
    <cfRule type="expression" dxfId="127" priority="172" stopIfTrue="1">
      <formula>AND(C179&lt;&gt;0,G179&lt;1)</formula>
    </cfRule>
  </conditionalFormatting>
  <conditionalFormatting sqref="G185:H191 G171:H179 G160:H165 G148:H154 G137:H142 G123:H131 G108:H117 G90:H102 G41:H49 G28:H35 G16:H22 G55:H66 G72:H84">
    <cfRule type="cellIs" dxfId="126" priority="136" operator="lessThan">
      <formula>0.83</formula>
    </cfRule>
  </conditionalFormatting>
  <conditionalFormatting sqref="D179 G185:H191 G171:H179 G160:H165 G148:H154 G137:H142 G123:H131 G108:H117 G90:H102 G41:H49 G28:H35 G16:H22 G55:H66 G72:H84">
    <cfRule type="cellIs" dxfId="125" priority="135" operator="equal">
      <formula>0</formula>
    </cfRule>
  </conditionalFormatting>
  <conditionalFormatting sqref="H90:H102">
    <cfRule type="expression" dxfId="124" priority="133" stopIfTrue="1">
      <formula>AND(D90&lt;&gt;0,H90&lt;0.83)</formula>
    </cfRule>
  </conditionalFormatting>
  <conditionalFormatting sqref="H171:H177">
    <cfRule type="expression" dxfId="123" priority="132" stopIfTrue="1">
      <formula>AND(D171&lt;&gt;0,H171&lt;0.83)</formula>
    </cfRule>
  </conditionalFormatting>
  <conditionalFormatting sqref="H204:H1048576 H1:H194">
    <cfRule type="cellIs" dxfId="122" priority="130" operator="equal">
      <formula>"ITEM NOT SCORED"</formula>
    </cfRule>
    <cfRule type="cellIs" dxfId="121" priority="131" operator="equal">
      <formula>"REQUIRED"</formula>
    </cfRule>
  </conditionalFormatting>
  <conditionalFormatting sqref="H185:H191">
    <cfRule type="expression" dxfId="120" priority="129" stopIfTrue="1">
      <formula>AND(D185&lt;&gt;0,H185&lt;1)</formula>
    </cfRule>
  </conditionalFormatting>
  <conditionalFormatting sqref="H185:H191 H171:H179 H160:H165 H148:H154 H137:H142 H123:H131 H108:H117 H90:H102 H41:H49 H28:H35 H16:H22 H55:H66 H72:H84">
    <cfRule type="cellIs" dxfId="119" priority="127" operator="equal">
      <formula>""</formula>
    </cfRule>
  </conditionalFormatting>
  <conditionalFormatting sqref="G148:H148 H149:H154">
    <cfRule type="expression" dxfId="118" priority="126" stopIfTrue="1">
      <formula>AND(C148&lt;&gt;0,G148&lt;0.83)</formula>
    </cfRule>
  </conditionalFormatting>
  <conditionalFormatting sqref="F154">
    <cfRule type="cellIs" dxfId="117" priority="120" stopIfTrue="1" operator="greaterThan">
      <formula>0</formula>
    </cfRule>
  </conditionalFormatting>
  <conditionalFormatting sqref="E154">
    <cfRule type="cellIs" dxfId="116" priority="121" stopIfTrue="1" operator="greaterThan">
      <formula>0</formula>
    </cfRule>
  </conditionalFormatting>
  <conditionalFormatting sqref="G154:H154">
    <cfRule type="cellIs" dxfId="115" priority="122" stopIfTrue="1" operator="equal">
      <formula>1</formula>
    </cfRule>
    <cfRule type="expression" dxfId="114" priority="123" stopIfTrue="1">
      <formula>AND(C154&lt;&gt;0,G154&lt;1)</formula>
    </cfRule>
  </conditionalFormatting>
  <conditionalFormatting sqref="H171:H179">
    <cfRule type="expression" dxfId="113" priority="114" stopIfTrue="1">
      <formula>AND(D171&lt;&gt;0,H171&lt;0.83)</formula>
    </cfRule>
  </conditionalFormatting>
  <conditionalFormatting sqref="H171:H179">
    <cfRule type="expression" dxfId="112" priority="113" stopIfTrue="1">
      <formula>AND(D171&lt;&gt;0,H171&lt;1)</formula>
    </cfRule>
  </conditionalFormatting>
  <conditionalFormatting sqref="H160:H165">
    <cfRule type="cellIs" dxfId="111" priority="111" stopIfTrue="1" operator="equal">
      <formula>1</formula>
    </cfRule>
    <cfRule type="expression" dxfId="110" priority="112" stopIfTrue="1">
      <formula>AND(D160&lt;&gt;0,H160&lt;1)</formula>
    </cfRule>
  </conditionalFormatting>
  <conditionalFormatting sqref="H160:H165">
    <cfRule type="expression" dxfId="109" priority="110" stopIfTrue="1">
      <formula>AND(D160&lt;&gt;0,H160&lt;0.83)</formula>
    </cfRule>
  </conditionalFormatting>
  <conditionalFormatting sqref="H160:H165">
    <cfRule type="expression" dxfId="108" priority="109" stopIfTrue="1">
      <formula>AND(D160&lt;&gt;0,H160&lt;0.83)</formula>
    </cfRule>
  </conditionalFormatting>
  <conditionalFormatting sqref="H160:H165">
    <cfRule type="expression" dxfId="107" priority="108" stopIfTrue="1">
      <formula>AND(D160&lt;&gt;0,H160&lt;1)</formula>
    </cfRule>
  </conditionalFormatting>
  <conditionalFormatting sqref="H148:H154">
    <cfRule type="expression" dxfId="106" priority="107" stopIfTrue="1">
      <formula>AND(D148&lt;&gt;0,H148&lt;0.83)</formula>
    </cfRule>
  </conditionalFormatting>
  <conditionalFormatting sqref="H148:H154">
    <cfRule type="cellIs" dxfId="105" priority="105" stopIfTrue="1" operator="equal">
      <formula>1</formula>
    </cfRule>
    <cfRule type="expression" dxfId="104" priority="106" stopIfTrue="1">
      <formula>AND(D148&lt;&gt;0,H148&lt;1)</formula>
    </cfRule>
  </conditionalFormatting>
  <conditionalFormatting sqref="H148:H154">
    <cfRule type="expression" dxfId="103" priority="104" stopIfTrue="1">
      <formula>AND(D148&lt;&gt;0,H148&lt;0.83)</formula>
    </cfRule>
  </conditionalFormatting>
  <conditionalFormatting sqref="H148:H154">
    <cfRule type="expression" dxfId="102" priority="103" stopIfTrue="1">
      <formula>AND(D148&lt;&gt;0,H148&lt;0.83)</formula>
    </cfRule>
  </conditionalFormatting>
  <conditionalFormatting sqref="H148:H154">
    <cfRule type="expression" dxfId="101" priority="102" stopIfTrue="1">
      <formula>AND(D148&lt;&gt;0,H148&lt;1)</formula>
    </cfRule>
  </conditionalFormatting>
  <conditionalFormatting sqref="H137:H142">
    <cfRule type="expression" dxfId="100" priority="101" stopIfTrue="1">
      <formula>AND(D137&lt;&gt;0,H137&lt;0.83)</formula>
    </cfRule>
  </conditionalFormatting>
  <conditionalFormatting sqref="H137:H142">
    <cfRule type="expression" dxfId="99" priority="100" stopIfTrue="1">
      <formula>AND(D137&lt;&gt;0,H137&lt;0.83)</formula>
    </cfRule>
  </conditionalFormatting>
  <conditionalFormatting sqref="H137:H142">
    <cfRule type="cellIs" dxfId="98" priority="98" stopIfTrue="1" operator="equal">
      <formula>1</formula>
    </cfRule>
    <cfRule type="expression" dxfId="97" priority="99" stopIfTrue="1">
      <formula>AND(D137&lt;&gt;0,H137&lt;1)</formula>
    </cfRule>
  </conditionalFormatting>
  <conditionalFormatting sqref="H137:H142">
    <cfRule type="expression" dxfId="96" priority="97" stopIfTrue="1">
      <formula>AND(D137&lt;&gt;0,H137&lt;0.83)</formula>
    </cfRule>
  </conditionalFormatting>
  <conditionalFormatting sqref="H137:H142">
    <cfRule type="expression" dxfId="95" priority="96" stopIfTrue="1">
      <formula>AND(D137&lt;&gt;0,H137&lt;0.83)</formula>
    </cfRule>
  </conditionalFormatting>
  <conditionalFormatting sqref="H137:H142">
    <cfRule type="expression" dxfId="94" priority="95" stopIfTrue="1">
      <formula>AND(D137&lt;&gt;0,H137&lt;1)</formula>
    </cfRule>
  </conditionalFormatting>
  <conditionalFormatting sqref="H123:H131">
    <cfRule type="expression" dxfId="93" priority="94" stopIfTrue="1">
      <formula>AND(D123&lt;&gt;0,H123&lt;0.83)</formula>
    </cfRule>
  </conditionalFormatting>
  <conditionalFormatting sqref="H123:H131">
    <cfRule type="expression" dxfId="92" priority="93" stopIfTrue="1">
      <formula>AND(D123&lt;&gt;0,H123&lt;0.83)</formula>
    </cfRule>
  </conditionalFormatting>
  <conditionalFormatting sqref="H123:H131">
    <cfRule type="cellIs" dxfId="91" priority="91" stopIfTrue="1" operator="equal">
      <formula>1</formula>
    </cfRule>
    <cfRule type="expression" dxfId="90" priority="92" stopIfTrue="1">
      <formula>AND(D123&lt;&gt;0,H123&lt;1)</formula>
    </cfRule>
  </conditionalFormatting>
  <conditionalFormatting sqref="H123:H131">
    <cfRule type="expression" dxfId="89" priority="90" stopIfTrue="1">
      <formula>AND(D123&lt;&gt;0,H123&lt;0.83)</formula>
    </cfRule>
  </conditionalFormatting>
  <conditionalFormatting sqref="H123:H131">
    <cfRule type="expression" dxfId="88" priority="89" stopIfTrue="1">
      <formula>AND(D123&lt;&gt;0,H123&lt;0.83)</formula>
    </cfRule>
  </conditionalFormatting>
  <conditionalFormatting sqref="H123:H131">
    <cfRule type="expression" dxfId="87" priority="88" stopIfTrue="1">
      <formula>AND(D123&lt;&gt;0,H123&lt;1)</formula>
    </cfRule>
  </conditionalFormatting>
  <conditionalFormatting sqref="H108:H117">
    <cfRule type="expression" dxfId="86" priority="87" stopIfTrue="1">
      <formula>AND(D108&lt;&gt;0,H108&lt;0.83)</formula>
    </cfRule>
  </conditionalFormatting>
  <conditionalFormatting sqref="H108:H117">
    <cfRule type="expression" dxfId="85" priority="86" stopIfTrue="1">
      <formula>AND(D108&lt;&gt;0,H108&lt;0.83)</formula>
    </cfRule>
  </conditionalFormatting>
  <conditionalFormatting sqref="H108:H117">
    <cfRule type="cellIs" dxfId="84" priority="84" stopIfTrue="1" operator="equal">
      <formula>1</formula>
    </cfRule>
    <cfRule type="expression" dxfId="83" priority="85" stopIfTrue="1">
      <formula>AND(D108&lt;&gt;0,H108&lt;1)</formula>
    </cfRule>
  </conditionalFormatting>
  <conditionalFormatting sqref="H108:H117">
    <cfRule type="expression" dxfId="82" priority="83" stopIfTrue="1">
      <formula>AND(D108&lt;&gt;0,H108&lt;0.83)</formula>
    </cfRule>
  </conditionalFormatting>
  <conditionalFormatting sqref="H108:H117">
    <cfRule type="expression" dxfId="81" priority="82" stopIfTrue="1">
      <formula>AND(D108&lt;&gt;0,H108&lt;0.83)</formula>
    </cfRule>
  </conditionalFormatting>
  <conditionalFormatting sqref="H108:H117">
    <cfRule type="expression" dxfId="80" priority="81" stopIfTrue="1">
      <formula>AND(D108&lt;&gt;0,H108&lt;1)</formula>
    </cfRule>
  </conditionalFormatting>
  <conditionalFormatting sqref="H90:H102">
    <cfRule type="expression" dxfId="79" priority="80" stopIfTrue="1">
      <formula>AND(D90&lt;&gt;0,H90&lt;0.83)</formula>
    </cfRule>
  </conditionalFormatting>
  <conditionalFormatting sqref="H90:H102">
    <cfRule type="expression" dxfId="78" priority="79" stopIfTrue="1">
      <formula>AND(D90&lt;&gt;0,H90&lt;0.83)</formula>
    </cfRule>
  </conditionalFormatting>
  <conditionalFormatting sqref="H90:H102">
    <cfRule type="expression" dxfId="77" priority="78" stopIfTrue="1">
      <formula>AND(D90&lt;&gt;0,H90&lt;0.83)</formula>
    </cfRule>
  </conditionalFormatting>
  <conditionalFormatting sqref="H90:H102">
    <cfRule type="cellIs" dxfId="76" priority="76" stopIfTrue="1" operator="equal">
      <formula>1</formula>
    </cfRule>
    <cfRule type="expression" dxfId="75" priority="77" stopIfTrue="1">
      <formula>AND(D90&lt;&gt;0,H90&lt;1)</formula>
    </cfRule>
  </conditionalFormatting>
  <conditionalFormatting sqref="H90:H102">
    <cfRule type="expression" dxfId="74" priority="75" stopIfTrue="1">
      <formula>AND(D90&lt;&gt;0,H90&lt;0.83)</formula>
    </cfRule>
  </conditionalFormatting>
  <conditionalFormatting sqref="H90:H102">
    <cfRule type="expression" dxfId="73" priority="74" stopIfTrue="1">
      <formula>AND(D90&lt;&gt;0,H90&lt;0.83)</formula>
    </cfRule>
  </conditionalFormatting>
  <conditionalFormatting sqref="H90:H102">
    <cfRule type="expression" dxfId="72" priority="73" stopIfTrue="1">
      <formula>AND(D90&lt;&gt;0,H90&lt;1)</formula>
    </cfRule>
  </conditionalFormatting>
  <conditionalFormatting sqref="H72:H84">
    <cfRule type="cellIs" dxfId="71" priority="71" stopIfTrue="1" operator="equal">
      <formula>1</formula>
    </cfRule>
    <cfRule type="expression" dxfId="70" priority="72" stopIfTrue="1">
      <formula>AND(D72&lt;&gt;0,H72&lt;1)</formula>
    </cfRule>
  </conditionalFormatting>
  <conditionalFormatting sqref="H72:H84">
    <cfRule type="expression" dxfId="69" priority="70" stopIfTrue="1">
      <formula>AND(D72&lt;&gt;0,H72&lt;0.83)</formula>
    </cfRule>
  </conditionalFormatting>
  <conditionalFormatting sqref="H72:H84">
    <cfRule type="expression" dxfId="68" priority="69" stopIfTrue="1">
      <formula>AND(D72&lt;&gt;0,H72&lt;0.83)</formula>
    </cfRule>
  </conditionalFormatting>
  <conditionalFormatting sqref="H72:H84">
    <cfRule type="expression" dxfId="67" priority="68" stopIfTrue="1">
      <formula>AND(D72&lt;&gt;0,H72&lt;0.83)</formula>
    </cfRule>
  </conditionalFormatting>
  <conditionalFormatting sqref="H72:H84">
    <cfRule type="expression" dxfId="66" priority="67" stopIfTrue="1">
      <formula>AND(D72&lt;&gt;0,H72&lt;0.83)</formula>
    </cfRule>
  </conditionalFormatting>
  <conditionalFormatting sqref="H72:H84">
    <cfRule type="cellIs" dxfId="65" priority="65" stopIfTrue="1" operator="equal">
      <formula>1</formula>
    </cfRule>
    <cfRule type="expression" dxfId="64" priority="66" stopIfTrue="1">
      <formula>AND(D72&lt;&gt;0,H72&lt;1)</formula>
    </cfRule>
  </conditionalFormatting>
  <conditionalFormatting sqref="H72:H84">
    <cfRule type="expression" dxfId="63" priority="64" stopIfTrue="1">
      <formula>AND(D72&lt;&gt;0,H72&lt;0.83)</formula>
    </cfRule>
  </conditionalFormatting>
  <conditionalFormatting sqref="H72:H84">
    <cfRule type="expression" dxfId="62" priority="63" stopIfTrue="1">
      <formula>AND(D72&lt;&gt;0,H72&lt;0.83)</formula>
    </cfRule>
  </conditionalFormatting>
  <conditionalFormatting sqref="H72:H84">
    <cfRule type="expression" dxfId="61" priority="62" stopIfTrue="1">
      <formula>AND(D72&lt;&gt;0,H72&lt;1)</formula>
    </cfRule>
  </conditionalFormatting>
  <conditionalFormatting sqref="H55:H66">
    <cfRule type="cellIs" dxfId="60" priority="60" stopIfTrue="1" operator="equal">
      <formula>1</formula>
    </cfRule>
    <cfRule type="expression" dxfId="59" priority="61" stopIfTrue="1">
      <formula>AND(D55&lt;&gt;0,H55&lt;1)</formula>
    </cfRule>
  </conditionalFormatting>
  <conditionalFormatting sqref="H55:H66">
    <cfRule type="expression" dxfId="58" priority="59" stopIfTrue="1">
      <formula>AND(D55&lt;&gt;0,H55&lt;0.83)</formula>
    </cfRule>
  </conditionalFormatting>
  <conditionalFormatting sqref="H55:H66">
    <cfRule type="expression" dxfId="57" priority="58" stopIfTrue="1">
      <formula>AND(D55&lt;&gt;0,H55&lt;0.83)</formula>
    </cfRule>
  </conditionalFormatting>
  <conditionalFormatting sqref="H55:H66">
    <cfRule type="expression" dxfId="56" priority="57" stopIfTrue="1">
      <formula>AND(D55&lt;&gt;0,H55&lt;0.83)</formula>
    </cfRule>
  </conditionalFormatting>
  <conditionalFormatting sqref="H55:H66">
    <cfRule type="expression" dxfId="55" priority="56" stopIfTrue="1">
      <formula>AND(D55&lt;&gt;0,H55&lt;0.83)</formula>
    </cfRule>
  </conditionalFormatting>
  <conditionalFormatting sqref="H55:H66">
    <cfRule type="cellIs" dxfId="54" priority="54" stopIfTrue="1" operator="equal">
      <formula>1</formula>
    </cfRule>
    <cfRule type="expression" dxfId="53" priority="55" stopIfTrue="1">
      <formula>AND(D55&lt;&gt;0,H55&lt;1)</formula>
    </cfRule>
  </conditionalFormatting>
  <conditionalFormatting sqref="H55:H66">
    <cfRule type="expression" dxfId="52" priority="53" stopIfTrue="1">
      <formula>AND(D55&lt;&gt;0,H55&lt;0.83)</formula>
    </cfRule>
  </conditionalFormatting>
  <conditionalFormatting sqref="H55:H66">
    <cfRule type="expression" dxfId="51" priority="52" stopIfTrue="1">
      <formula>AND(D55&lt;&gt;0,H55&lt;0.83)</formula>
    </cfRule>
  </conditionalFormatting>
  <conditionalFormatting sqref="H55:H66">
    <cfRule type="expression" dxfId="50" priority="51" stopIfTrue="1">
      <formula>AND(D55&lt;&gt;0,H55&lt;1)</formula>
    </cfRule>
  </conditionalFormatting>
  <conditionalFormatting sqref="H41:H49">
    <cfRule type="cellIs" dxfId="49" priority="49" stopIfTrue="1" operator="equal">
      <formula>1</formula>
    </cfRule>
    <cfRule type="expression" dxfId="48" priority="50" stopIfTrue="1">
      <formula>AND(D41&lt;&gt;0,H41&lt;1)</formula>
    </cfRule>
  </conditionalFormatting>
  <conditionalFormatting sqref="H41:H49">
    <cfRule type="expression" dxfId="47" priority="48" stopIfTrue="1">
      <formula>AND(D41&lt;&gt;0,H41&lt;0.83)</formula>
    </cfRule>
  </conditionalFormatting>
  <conditionalFormatting sqref="H41:H49">
    <cfRule type="expression" dxfId="46" priority="47" stopIfTrue="1">
      <formula>AND(D41&lt;&gt;0,H41&lt;0.83)</formula>
    </cfRule>
  </conditionalFormatting>
  <conditionalFormatting sqref="H41:H49">
    <cfRule type="expression" dxfId="45" priority="46" stopIfTrue="1">
      <formula>AND(D41&lt;&gt;0,H41&lt;0.83)</formula>
    </cfRule>
  </conditionalFormatting>
  <conditionalFormatting sqref="H41:H49">
    <cfRule type="expression" dxfId="44" priority="45" stopIfTrue="1">
      <formula>AND(D41&lt;&gt;0,H41&lt;0.83)</formula>
    </cfRule>
  </conditionalFormatting>
  <conditionalFormatting sqref="H41:H49">
    <cfRule type="cellIs" dxfId="43" priority="43" stopIfTrue="1" operator="equal">
      <formula>1</formula>
    </cfRule>
    <cfRule type="expression" dxfId="42" priority="44" stopIfTrue="1">
      <formula>AND(D41&lt;&gt;0,H41&lt;1)</formula>
    </cfRule>
  </conditionalFormatting>
  <conditionalFormatting sqref="H41:H49">
    <cfRule type="expression" dxfId="41" priority="42" stopIfTrue="1">
      <formula>AND(D41&lt;&gt;0,H41&lt;0.83)</formula>
    </cfRule>
  </conditionalFormatting>
  <conditionalFormatting sqref="H41:H49">
    <cfRule type="expression" dxfId="40" priority="41" stopIfTrue="1">
      <formula>AND(D41&lt;&gt;0,H41&lt;0.83)</formula>
    </cfRule>
  </conditionalFormatting>
  <conditionalFormatting sqref="H41:H49">
    <cfRule type="expression" dxfId="39" priority="40" stopIfTrue="1">
      <formula>AND(D41&lt;&gt;0,H41&lt;1)</formula>
    </cfRule>
  </conditionalFormatting>
  <conditionalFormatting sqref="H28:H35">
    <cfRule type="cellIs" dxfId="38" priority="38" stopIfTrue="1" operator="equal">
      <formula>1</formula>
    </cfRule>
    <cfRule type="expression" dxfId="37" priority="39" stopIfTrue="1">
      <formula>AND(D28&lt;&gt;0,H28&lt;1)</formula>
    </cfRule>
  </conditionalFormatting>
  <conditionalFormatting sqref="H28:H35">
    <cfRule type="expression" dxfId="36" priority="37" stopIfTrue="1">
      <formula>AND(D28&lt;&gt;0,H28&lt;0.83)</formula>
    </cfRule>
  </conditionalFormatting>
  <conditionalFormatting sqref="H28:H35">
    <cfRule type="expression" dxfId="35" priority="36" stopIfTrue="1">
      <formula>AND(D28&lt;&gt;0,H28&lt;0.83)</formula>
    </cfRule>
  </conditionalFormatting>
  <conditionalFormatting sqref="H28:H35">
    <cfRule type="expression" dxfId="34" priority="35" stopIfTrue="1">
      <formula>AND(D28&lt;&gt;0,H28&lt;0.83)</formula>
    </cfRule>
  </conditionalFormatting>
  <conditionalFormatting sqref="H28:H35">
    <cfRule type="expression" dxfId="33" priority="34" stopIfTrue="1">
      <formula>AND(D28&lt;&gt;0,H28&lt;0.83)</formula>
    </cfRule>
  </conditionalFormatting>
  <conditionalFormatting sqref="H28:H35">
    <cfRule type="cellIs" dxfId="32" priority="32" stopIfTrue="1" operator="equal">
      <formula>1</formula>
    </cfRule>
    <cfRule type="expression" dxfId="31" priority="33" stopIfTrue="1">
      <formula>AND(D28&lt;&gt;0,H28&lt;1)</formula>
    </cfRule>
  </conditionalFormatting>
  <conditionalFormatting sqref="H28:H35">
    <cfRule type="expression" dxfId="30" priority="31" stopIfTrue="1">
      <formula>AND(D28&lt;&gt;0,H28&lt;0.83)</formula>
    </cfRule>
  </conditionalFormatting>
  <conditionalFormatting sqref="H28:H35">
    <cfRule type="expression" dxfId="29" priority="30" stopIfTrue="1">
      <formula>AND(D28&lt;&gt;0,H28&lt;0.83)</formula>
    </cfRule>
  </conditionalFormatting>
  <conditionalFormatting sqref="H28:H35">
    <cfRule type="expression" dxfId="28" priority="29" stopIfTrue="1">
      <formula>AND(D28&lt;&gt;0,H28&lt;1)</formula>
    </cfRule>
  </conditionalFormatting>
  <conditionalFormatting sqref="H16:H22">
    <cfRule type="cellIs" dxfId="27" priority="27" stopIfTrue="1" operator="equal">
      <formula>1</formula>
    </cfRule>
    <cfRule type="expression" dxfId="26" priority="28" stopIfTrue="1">
      <formula>AND(D16&lt;&gt;0,H16&lt;1)</formula>
    </cfRule>
  </conditionalFormatting>
  <conditionalFormatting sqref="H16:H22">
    <cfRule type="expression" dxfId="25" priority="26" stopIfTrue="1">
      <formula>AND(D16&lt;&gt;0,H16&lt;0.83)</formula>
    </cfRule>
  </conditionalFormatting>
  <conditionalFormatting sqref="H16:H22">
    <cfRule type="expression" dxfId="24" priority="25" stopIfTrue="1">
      <formula>AND(D16&lt;&gt;0,H16&lt;0.83)</formula>
    </cfRule>
  </conditionalFormatting>
  <conditionalFormatting sqref="H16:H22">
    <cfRule type="expression" dxfId="23" priority="24" stopIfTrue="1">
      <formula>AND(D16&lt;&gt;0,H16&lt;0.83)</formula>
    </cfRule>
  </conditionalFormatting>
  <conditionalFormatting sqref="H16:H22">
    <cfRule type="expression" dxfId="22" priority="23" stopIfTrue="1">
      <formula>AND(D16&lt;&gt;0,H16&lt;0.83)</formula>
    </cfRule>
  </conditionalFormatting>
  <conditionalFormatting sqref="H16:H22">
    <cfRule type="cellIs" dxfId="21" priority="21" stopIfTrue="1" operator="equal">
      <formula>1</formula>
    </cfRule>
    <cfRule type="expression" dxfId="20" priority="22" stopIfTrue="1">
      <formula>AND(D16&lt;&gt;0,H16&lt;1)</formula>
    </cfRule>
  </conditionalFormatting>
  <conditionalFormatting sqref="H16:H22">
    <cfRule type="expression" dxfId="19" priority="20" stopIfTrue="1">
      <formula>AND(D16&lt;&gt;0,H16&lt;0.83)</formula>
    </cfRule>
  </conditionalFormatting>
  <conditionalFormatting sqref="H16:H22">
    <cfRule type="expression" dxfId="18" priority="19" stopIfTrue="1">
      <formula>AND(D16&lt;&gt;0,H16&lt;0.83)</formula>
    </cfRule>
  </conditionalFormatting>
  <conditionalFormatting sqref="H16:H22">
    <cfRule type="expression" dxfId="17" priority="18" stopIfTrue="1">
      <formula>AND(D16&lt;&gt;0,H16&lt;1)</formula>
    </cfRule>
  </conditionalFormatting>
  <conditionalFormatting sqref="H9">
    <cfRule type="expression" dxfId="16" priority="17" stopIfTrue="1">
      <formula>AND(D9&lt;&gt;0,H9&lt;0.83)</formula>
    </cfRule>
  </conditionalFormatting>
  <conditionalFormatting sqref="H9">
    <cfRule type="cellIs" dxfId="15" priority="16" operator="lessThan">
      <formula>0.83</formula>
    </cfRule>
  </conditionalFormatting>
  <conditionalFormatting sqref="H9">
    <cfRule type="cellIs" dxfId="14" priority="15" operator="equal">
      <formula>0</formula>
    </cfRule>
  </conditionalFormatting>
  <conditionalFormatting sqref="H9">
    <cfRule type="cellIs" dxfId="13" priority="14" operator="equal">
      <formula>""</formula>
    </cfRule>
  </conditionalFormatting>
  <conditionalFormatting sqref="H9">
    <cfRule type="cellIs" dxfId="12" priority="12" stopIfTrue="1" operator="equal">
      <formula>1</formula>
    </cfRule>
    <cfRule type="expression" dxfId="11" priority="13" stopIfTrue="1">
      <formula>AND(D9&lt;&gt;0,H9&lt;1)</formula>
    </cfRule>
  </conditionalFormatting>
  <conditionalFormatting sqref="H9">
    <cfRule type="expression" dxfId="10" priority="11" stopIfTrue="1">
      <formula>AND(D9&lt;&gt;0,H9&lt;0.83)</formula>
    </cfRule>
  </conditionalFormatting>
  <conditionalFormatting sqref="H9">
    <cfRule type="expression" dxfId="9" priority="10" stopIfTrue="1">
      <formula>AND(D9&lt;&gt;0,H9&lt;0.83)</formula>
    </cfRule>
  </conditionalFormatting>
  <conditionalFormatting sqref="H9">
    <cfRule type="expression" dxfId="8" priority="9" stopIfTrue="1">
      <formula>AND(D9&lt;&gt;0,H9&lt;0.83)</formula>
    </cfRule>
  </conditionalFormatting>
  <conditionalFormatting sqref="H9">
    <cfRule type="expression" dxfId="7" priority="8" stopIfTrue="1">
      <formula>AND(D9&lt;&gt;0,H9&lt;0.83)</formula>
    </cfRule>
  </conditionalFormatting>
  <conditionalFormatting sqref="H9">
    <cfRule type="cellIs" dxfId="6" priority="6" stopIfTrue="1" operator="equal">
      <formula>1</formula>
    </cfRule>
    <cfRule type="expression" dxfId="5" priority="7" stopIfTrue="1">
      <formula>AND(D9&lt;&gt;0,H9&lt;1)</formula>
    </cfRule>
  </conditionalFormatting>
  <conditionalFormatting sqref="H9">
    <cfRule type="expression" dxfId="4" priority="5" stopIfTrue="1">
      <formula>AND(D9&lt;&gt;0,H9&lt;0.83)</formula>
    </cfRule>
  </conditionalFormatting>
  <conditionalFormatting sqref="H9">
    <cfRule type="expression" dxfId="3" priority="4" stopIfTrue="1">
      <formula>AND(D9&lt;&gt;0,H9&lt;0.83)</formula>
    </cfRule>
  </conditionalFormatting>
  <conditionalFormatting sqref="H9">
    <cfRule type="expression" dxfId="2" priority="3" stopIfTrue="1">
      <formula>AND(D9&lt;&gt;0,H9&lt;1)</formula>
    </cfRule>
  </conditionalFormatting>
  <conditionalFormatting sqref="A195">
    <cfRule type="cellIs" dxfId="1" priority="1" stopIfTrue="1" operator="equal">
      <formula>"Not Met"</formula>
    </cfRule>
    <cfRule type="cellIs" dxfId="0" priority="2" stopIfTrue="1" operator="equal">
      <formula>"N/A"</formula>
    </cfRule>
  </conditionalFormatting>
  <printOptions horizontalCentered="1"/>
  <pageMargins left="0.2" right="0.2" top="0.25" bottom="0.35" header="0.5" footer="0"/>
  <pageSetup scale="83" orientation="landscape" r:id="rId2"/>
  <headerFooter alignWithMargins="0">
    <oddFooter>&amp;R&amp;P</oddFooter>
  </headerFooter>
  <rowBreaks count="8" manualBreakCount="8">
    <brk id="23" max="16383" man="1"/>
    <brk id="67" max="16383" man="1"/>
    <brk id="86" max="16383" man="1"/>
    <brk id="103" max="16383" man="1"/>
    <brk id="118" max="16383" man="1"/>
    <brk id="143" max="16383" man="1"/>
    <brk id="166" max="16383" man="1"/>
    <brk id="180" max="16383"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BU7"/>
  <sheetViews>
    <sheetView workbookViewId="0">
      <pane ySplit="1" topLeftCell="A2" activePane="bottomLeft" state="frozen"/>
      <selection activeCell="B4" sqref="B4"/>
      <selection pane="bottomLeft"/>
    </sheetView>
  </sheetViews>
  <sheetFormatPr defaultColWidth="9.140625" defaultRowHeight="12.75"/>
  <cols>
    <col min="1" max="1" width="35.7109375" style="71" customWidth="1"/>
    <col min="2" max="3" width="9.7109375" style="71" customWidth="1"/>
    <col min="4" max="6" width="9.140625" style="71"/>
    <col min="7" max="7" width="9.42578125" style="71" bestFit="1" customWidth="1"/>
    <col min="8" max="11" width="9.140625" style="71"/>
    <col min="12" max="12" width="9.42578125" style="71" bestFit="1" customWidth="1"/>
    <col min="13" max="16" width="9.140625" style="71"/>
    <col min="17" max="17" width="9.42578125" style="71" bestFit="1" customWidth="1"/>
    <col min="18" max="18" width="9.140625" style="71"/>
    <col min="19" max="19" width="9.140625" style="71" bestFit="1" customWidth="1"/>
    <col min="20" max="21" width="9.140625" style="71"/>
    <col min="22" max="22" width="9.42578125" style="71" bestFit="1" customWidth="1"/>
    <col min="23" max="26" width="9.140625" style="71"/>
    <col min="27" max="27" width="9.42578125" style="71" bestFit="1" customWidth="1"/>
    <col min="28" max="31" width="9.140625" style="71"/>
    <col min="32" max="32" width="9.42578125" style="71" bestFit="1" customWidth="1"/>
    <col min="33" max="36" width="9.140625" style="71"/>
    <col min="37" max="37" width="9.42578125" style="71" bestFit="1" customWidth="1"/>
    <col min="38" max="41" width="9.140625" style="71"/>
    <col min="42" max="42" width="9.42578125" style="71" bestFit="1" customWidth="1"/>
    <col min="43" max="46" width="9.140625" style="71"/>
    <col min="47" max="47" width="9.42578125" style="71" bestFit="1" customWidth="1"/>
    <col min="48" max="51" width="9.140625" style="71"/>
    <col min="52" max="52" width="9.42578125" style="71" bestFit="1" customWidth="1"/>
    <col min="53" max="56" width="9.140625" style="71"/>
    <col min="57" max="57" width="9.42578125" style="71" bestFit="1" customWidth="1"/>
    <col min="58" max="61" width="9.140625" style="71"/>
    <col min="62" max="62" width="9.42578125" style="71" bestFit="1" customWidth="1"/>
    <col min="63" max="66" width="9.140625" style="71"/>
    <col min="67" max="67" width="9.42578125" style="71" bestFit="1" customWidth="1"/>
    <col min="68" max="71" width="9.140625" style="71"/>
    <col min="72" max="72" width="9.42578125" style="71" bestFit="1" customWidth="1"/>
    <col min="73" max="16384" width="9.140625" style="71"/>
  </cols>
  <sheetData>
    <row r="1" spans="1:73" s="160" customFormat="1"/>
    <row r="2" spans="1:73" s="160" customFormat="1" ht="18">
      <c r="A2" s="186"/>
      <c r="B2" s="162"/>
      <c r="C2" s="162"/>
      <c r="D2" s="161" t="s">
        <v>219</v>
      </c>
      <c r="E2" s="162"/>
      <c r="F2" s="162"/>
      <c r="G2" s="162"/>
      <c r="H2" s="162"/>
      <c r="I2" s="162"/>
      <c r="J2" s="162"/>
      <c r="K2" s="162"/>
      <c r="L2" s="162"/>
      <c r="M2" s="162"/>
      <c r="N2" s="161"/>
      <c r="O2" s="162"/>
      <c r="P2" s="162"/>
      <c r="Q2" s="162"/>
      <c r="R2" s="162"/>
      <c r="S2" s="161" t="s">
        <v>219</v>
      </c>
      <c r="T2" s="162"/>
      <c r="U2" s="162"/>
      <c r="V2" s="162"/>
      <c r="W2" s="162"/>
      <c r="X2" s="162"/>
      <c r="Y2" s="162"/>
      <c r="Z2" s="162"/>
      <c r="AA2" s="162"/>
      <c r="AB2" s="162"/>
      <c r="AC2" s="162"/>
      <c r="AD2" s="162"/>
      <c r="AE2" s="162"/>
      <c r="AF2" s="162"/>
      <c r="AG2" s="162"/>
      <c r="AH2" s="161" t="s">
        <v>219</v>
      </c>
      <c r="AI2" s="162"/>
      <c r="AJ2" s="162"/>
      <c r="AK2" s="162"/>
      <c r="AL2" s="162"/>
      <c r="AM2" s="162"/>
      <c r="AN2" s="162"/>
      <c r="AO2" s="162"/>
      <c r="AP2" s="162"/>
      <c r="AQ2" s="162"/>
      <c r="AR2" s="162"/>
      <c r="AS2" s="162"/>
      <c r="AT2" s="162"/>
      <c r="AU2" s="162"/>
      <c r="AV2" s="162"/>
      <c r="AW2" s="161" t="s">
        <v>219</v>
      </c>
      <c r="AX2" s="162"/>
      <c r="AY2" s="162"/>
      <c r="AZ2" s="162"/>
      <c r="BA2" s="162"/>
      <c r="BB2" s="161"/>
      <c r="BC2" s="162"/>
      <c r="BD2" s="162"/>
      <c r="BE2" s="162"/>
      <c r="BF2" s="162"/>
      <c r="BG2" s="162"/>
      <c r="BH2" s="162"/>
      <c r="BI2" s="162"/>
      <c r="BJ2" s="162"/>
      <c r="BK2" s="162"/>
      <c r="BL2" s="161" t="s">
        <v>219</v>
      </c>
      <c r="BM2" s="162"/>
      <c r="BN2" s="162"/>
      <c r="BO2" s="162"/>
      <c r="BP2" s="162"/>
      <c r="BQ2" s="162"/>
      <c r="BR2" s="162"/>
      <c r="BS2" s="162"/>
      <c r="BT2" s="162"/>
      <c r="BU2" s="162"/>
    </row>
    <row r="3" spans="1:73" s="160" customFormat="1"/>
    <row r="4" spans="1:73" s="160" customFormat="1" ht="38.25">
      <c r="D4" s="166" t="s">
        <v>236</v>
      </c>
      <c r="E4" s="167"/>
      <c r="F4" s="167"/>
      <c r="G4" s="167"/>
      <c r="H4" s="168"/>
      <c r="I4" s="166" t="s">
        <v>237</v>
      </c>
      <c r="J4" s="167"/>
      <c r="K4" s="167"/>
      <c r="L4" s="167"/>
      <c r="M4" s="168"/>
      <c r="N4" s="165" t="s">
        <v>228</v>
      </c>
      <c r="O4" s="163"/>
      <c r="P4" s="163"/>
      <c r="Q4" s="163"/>
      <c r="R4" s="164"/>
      <c r="S4" s="166" t="s">
        <v>239</v>
      </c>
      <c r="T4" s="167"/>
      <c r="U4" s="167"/>
      <c r="V4" s="167"/>
      <c r="W4" s="164"/>
      <c r="X4" s="166" t="s">
        <v>243</v>
      </c>
      <c r="Y4" s="163"/>
      <c r="Z4" s="163"/>
      <c r="AA4" s="163"/>
      <c r="AB4" s="164"/>
      <c r="AC4" s="166" t="s">
        <v>245</v>
      </c>
      <c r="AD4" s="163"/>
      <c r="AE4" s="163"/>
      <c r="AF4" s="163"/>
      <c r="AG4" s="164"/>
      <c r="AH4" s="166" t="s">
        <v>248</v>
      </c>
      <c r="AI4" s="163"/>
      <c r="AJ4" s="163"/>
      <c r="AK4" s="163"/>
      <c r="AL4" s="164"/>
      <c r="AM4" s="166" t="s">
        <v>252</v>
      </c>
      <c r="AN4" s="163"/>
      <c r="AO4" s="163"/>
      <c r="AP4" s="163"/>
      <c r="AQ4" s="164"/>
      <c r="AR4" s="166" t="s">
        <v>253</v>
      </c>
      <c r="AS4" s="167"/>
      <c r="AT4" s="167"/>
      <c r="AU4" s="167"/>
      <c r="AV4" s="168"/>
      <c r="AW4" s="166" t="s">
        <v>657</v>
      </c>
      <c r="AX4" s="167"/>
      <c r="AY4" s="167"/>
      <c r="AZ4" s="167"/>
      <c r="BA4" s="168"/>
      <c r="BB4" s="166" t="s">
        <v>621</v>
      </c>
      <c r="BC4" s="167"/>
      <c r="BD4" s="167"/>
      <c r="BE4" s="167"/>
      <c r="BF4" s="168"/>
      <c r="BG4" s="166" t="s">
        <v>274</v>
      </c>
      <c r="BH4" s="167"/>
      <c r="BI4" s="167"/>
      <c r="BJ4" s="167"/>
      <c r="BK4" s="168"/>
      <c r="BL4" s="166" t="s">
        <v>275</v>
      </c>
      <c r="BM4" s="167"/>
      <c r="BN4" s="167"/>
      <c r="BO4" s="167"/>
      <c r="BP4" s="168"/>
      <c r="BQ4" s="166" t="s">
        <v>570</v>
      </c>
      <c r="BR4" s="167"/>
      <c r="BS4" s="167"/>
      <c r="BT4" s="167"/>
      <c r="BU4" s="168"/>
    </row>
    <row r="5" spans="1:73" s="160" customFormat="1"/>
    <row r="6" spans="1:73" s="160" customFormat="1" ht="51.75" thickBot="1">
      <c r="A6" s="462" t="s">
        <v>48</v>
      </c>
      <c r="B6" s="463" t="s">
        <v>223</v>
      </c>
      <c r="C6" s="464" t="s">
        <v>224</v>
      </c>
      <c r="D6" s="797" t="s">
        <v>45</v>
      </c>
      <c r="E6" s="465" t="s">
        <v>19</v>
      </c>
      <c r="F6" s="465" t="s">
        <v>41</v>
      </c>
      <c r="G6" s="465" t="s">
        <v>42</v>
      </c>
      <c r="H6" s="466" t="s">
        <v>46</v>
      </c>
      <c r="I6" s="467" t="s">
        <v>225</v>
      </c>
      <c r="J6" s="465" t="s">
        <v>19</v>
      </c>
      <c r="K6" s="465" t="s">
        <v>41</v>
      </c>
      <c r="L6" s="465" t="s">
        <v>42</v>
      </c>
      <c r="M6" s="466" t="s">
        <v>46</v>
      </c>
      <c r="N6" s="467" t="s">
        <v>226</v>
      </c>
      <c r="O6" s="465" t="s">
        <v>19</v>
      </c>
      <c r="P6" s="465" t="s">
        <v>41</v>
      </c>
      <c r="Q6" s="465" t="s">
        <v>42</v>
      </c>
      <c r="R6" s="466" t="s">
        <v>46</v>
      </c>
      <c r="S6" s="467" t="s">
        <v>227</v>
      </c>
      <c r="T6" s="465" t="s">
        <v>19</v>
      </c>
      <c r="U6" s="465" t="s">
        <v>41</v>
      </c>
      <c r="V6" s="465" t="s">
        <v>42</v>
      </c>
      <c r="W6" s="466" t="s">
        <v>46</v>
      </c>
      <c r="X6" s="467" t="s">
        <v>227</v>
      </c>
      <c r="Y6" s="465" t="s">
        <v>19</v>
      </c>
      <c r="Z6" s="465" t="s">
        <v>41</v>
      </c>
      <c r="AA6" s="465" t="s">
        <v>42</v>
      </c>
      <c r="AB6" s="466" t="s">
        <v>46</v>
      </c>
      <c r="AC6" s="467" t="s">
        <v>227</v>
      </c>
      <c r="AD6" s="465" t="s">
        <v>19</v>
      </c>
      <c r="AE6" s="465" t="s">
        <v>41</v>
      </c>
      <c r="AF6" s="465" t="s">
        <v>42</v>
      </c>
      <c r="AG6" s="466" t="s">
        <v>46</v>
      </c>
      <c r="AH6" s="467" t="s">
        <v>227</v>
      </c>
      <c r="AI6" s="465" t="s">
        <v>19</v>
      </c>
      <c r="AJ6" s="465" t="s">
        <v>41</v>
      </c>
      <c r="AK6" s="465" t="s">
        <v>42</v>
      </c>
      <c r="AL6" s="466" t="s">
        <v>46</v>
      </c>
      <c r="AM6" s="467" t="s">
        <v>227</v>
      </c>
      <c r="AN6" s="465" t="s">
        <v>19</v>
      </c>
      <c r="AO6" s="465" t="s">
        <v>41</v>
      </c>
      <c r="AP6" s="465" t="s">
        <v>42</v>
      </c>
      <c r="AQ6" s="466" t="s">
        <v>46</v>
      </c>
      <c r="AR6" s="467" t="s">
        <v>225</v>
      </c>
      <c r="AS6" s="465" t="s">
        <v>19</v>
      </c>
      <c r="AT6" s="465" t="s">
        <v>41</v>
      </c>
      <c r="AU6" s="465" t="s">
        <v>42</v>
      </c>
      <c r="AV6" s="466" t="s">
        <v>46</v>
      </c>
      <c r="AW6" s="467" t="s">
        <v>225</v>
      </c>
      <c r="AX6" s="465" t="s">
        <v>19</v>
      </c>
      <c r="AY6" s="465" t="s">
        <v>41</v>
      </c>
      <c r="AZ6" s="465" t="s">
        <v>42</v>
      </c>
      <c r="BA6" s="466" t="s">
        <v>46</v>
      </c>
      <c r="BB6" s="467" t="s">
        <v>225</v>
      </c>
      <c r="BC6" s="465" t="s">
        <v>19</v>
      </c>
      <c r="BD6" s="465" t="s">
        <v>41</v>
      </c>
      <c r="BE6" s="465" t="s">
        <v>42</v>
      </c>
      <c r="BF6" s="466" t="s">
        <v>46</v>
      </c>
      <c r="BG6" s="467" t="s">
        <v>225</v>
      </c>
      <c r="BH6" s="465" t="s">
        <v>19</v>
      </c>
      <c r="BI6" s="465" t="s">
        <v>41</v>
      </c>
      <c r="BJ6" s="465" t="s">
        <v>42</v>
      </c>
      <c r="BK6" s="466" t="s">
        <v>46</v>
      </c>
      <c r="BL6" s="467" t="s">
        <v>225</v>
      </c>
      <c r="BM6" s="465" t="s">
        <v>19</v>
      </c>
      <c r="BN6" s="465" t="s">
        <v>41</v>
      </c>
      <c r="BO6" s="465" t="s">
        <v>42</v>
      </c>
      <c r="BP6" s="466" t="s">
        <v>46</v>
      </c>
      <c r="BQ6" s="467" t="s">
        <v>225</v>
      </c>
      <c r="BR6" s="465" t="s">
        <v>19</v>
      </c>
      <c r="BS6" s="465" t="s">
        <v>41</v>
      </c>
      <c r="BT6" s="465" t="s">
        <v>42</v>
      </c>
      <c r="BU6" s="466" t="s">
        <v>46</v>
      </c>
    </row>
    <row r="7" spans="1:73" s="468" customFormat="1" ht="25.5" customHeight="1">
      <c r="A7" s="789">
        <f>'Workbook Set-up'!B4</f>
        <v>0</v>
      </c>
      <c r="B7" s="790">
        <f>'Workbook Set-up'!B14</f>
        <v>0</v>
      </c>
      <c r="C7" s="790">
        <f>'Workbook Set-up'!B15</f>
        <v>0</v>
      </c>
      <c r="D7" s="794" t="str">
        <f>IF('OVERALL SUMMARY'!$C$22=0,"",'OVERALL SUMMARY'!C22)</f>
        <v/>
      </c>
      <c r="E7" s="791" t="str">
        <f>IF('OVERALL SUMMARY'!$C$22=0,"",'OVERALL SUMMARY'!D22)</f>
        <v/>
      </c>
      <c r="F7" s="791" t="str">
        <f>IF('OVERALL SUMMARY'!$C$22=0,"",'OVERALL SUMMARY'!E22)</f>
        <v/>
      </c>
      <c r="G7" s="791" t="str">
        <f>IF('OVERALL SUMMARY'!$C$22=0,"",'OVERALL SUMMARY'!F22)</f>
        <v/>
      </c>
      <c r="H7" s="792" t="str">
        <f>IF('OVERALL SUMMARY'!$C$22=0,"",'OVERALL SUMMARY'!G22)</f>
        <v/>
      </c>
      <c r="I7" s="794" t="str">
        <f>IF('OVERALL SUMMARY'!$C$35=0,"",'OVERALL SUMMARY'!C35)</f>
        <v/>
      </c>
      <c r="J7" s="791" t="str">
        <f>IF('OVERALL SUMMARY'!$C$35=0,"",'OVERALL SUMMARY'!D35)</f>
        <v/>
      </c>
      <c r="K7" s="791" t="str">
        <f>IF('OVERALL SUMMARY'!$C$35=0,"",'OVERALL SUMMARY'!E35)</f>
        <v/>
      </c>
      <c r="L7" s="791" t="str">
        <f>IF('OVERALL SUMMARY'!$C$35=0,"",'OVERALL SUMMARY'!F35)</f>
        <v/>
      </c>
      <c r="M7" s="795" t="str">
        <f>IF('OVERALL SUMMARY'!$C$35=0,"",'OVERALL SUMMARY'!G35)</f>
        <v/>
      </c>
      <c r="N7" s="791" t="str">
        <f>IF('OVERALL SUMMARY'!$C$49=0,"",'OVERALL SUMMARY'!C49)</f>
        <v/>
      </c>
      <c r="O7" s="791" t="str">
        <f>IF('OVERALL SUMMARY'!$C$49=0,"",'OVERALL SUMMARY'!D49)</f>
        <v/>
      </c>
      <c r="P7" s="791" t="str">
        <f>IF('OVERALL SUMMARY'!$C$49=0,"",'OVERALL SUMMARY'!E49)</f>
        <v/>
      </c>
      <c r="Q7" s="791" t="str">
        <f>IF('OVERALL SUMMARY'!$C$49=0,"",'OVERALL SUMMARY'!F49)</f>
        <v/>
      </c>
      <c r="R7" s="795" t="str">
        <f>IF('OVERALL SUMMARY'!$C$49=0,"",'OVERALL SUMMARY'!G49)</f>
        <v/>
      </c>
      <c r="S7" s="794" t="str">
        <f>IF('OVERALL SUMMARY'!$C$66=0,"",'OVERALL SUMMARY'!C66)</f>
        <v/>
      </c>
      <c r="T7" s="791" t="str">
        <f>IF('OVERALL SUMMARY'!$C$66=0,"",'OVERALL SUMMARY'!D66)</f>
        <v/>
      </c>
      <c r="U7" s="791" t="str">
        <f>IF('OVERALL SUMMARY'!$C$66=0,"",'OVERALL SUMMARY'!E66)</f>
        <v/>
      </c>
      <c r="V7" s="791" t="str">
        <f>IF('OVERALL SUMMARY'!$C$66=0,"",'OVERALL SUMMARY'!F66)</f>
        <v/>
      </c>
      <c r="W7" s="795" t="str">
        <f>IF('OVERALL SUMMARY'!$C$66=0,"",'OVERALL SUMMARY'!G66)</f>
        <v/>
      </c>
      <c r="X7" s="791" t="str">
        <f>IF('OVERALL SUMMARY'!$C$84=0,"",'OVERALL SUMMARY'!C84)</f>
        <v/>
      </c>
      <c r="Y7" s="791" t="str">
        <f>IF('OVERALL SUMMARY'!$C$84=0,"",'OVERALL SUMMARY'!D84)</f>
        <v/>
      </c>
      <c r="Z7" s="791" t="str">
        <f>IF('OVERALL SUMMARY'!$C$84=0,"",'OVERALL SUMMARY'!E84)</f>
        <v/>
      </c>
      <c r="AA7" s="791" t="str">
        <f>IF('OVERALL SUMMARY'!$C$84=0,"",'OVERALL SUMMARY'!F84)</f>
        <v/>
      </c>
      <c r="AB7" s="792" t="str">
        <f>IF('OVERALL SUMMARY'!$C$84=0,"",'OVERALL SUMMARY'!G84)</f>
        <v/>
      </c>
      <c r="AC7" s="794" t="str">
        <f>IF('OVERALL SUMMARY'!$C$102=0,"",'OVERALL SUMMARY'!C102)</f>
        <v/>
      </c>
      <c r="AD7" s="791" t="str">
        <f>IF('OVERALL SUMMARY'!$C$102=0,"",'OVERALL SUMMARY'!D102)</f>
        <v/>
      </c>
      <c r="AE7" s="791" t="str">
        <f>IF('OVERALL SUMMARY'!$C$102=0,"",'OVERALL SUMMARY'!E102)</f>
        <v/>
      </c>
      <c r="AF7" s="791" t="str">
        <f>IF('OVERALL SUMMARY'!$C$102=0,"",'OVERALL SUMMARY'!F102)</f>
        <v/>
      </c>
      <c r="AG7" s="795" t="str">
        <f>IF('OVERALL SUMMARY'!$C$102=0,"",'OVERALL SUMMARY'!G102)</f>
        <v/>
      </c>
      <c r="AH7" s="791" t="str">
        <f>IF('OVERALL SUMMARY'!$C$117=0,"",'OVERALL SUMMARY'!C117)</f>
        <v/>
      </c>
      <c r="AI7" s="791" t="str">
        <f>IF('OVERALL SUMMARY'!$C$117=0,"",'OVERALL SUMMARY'!D117)</f>
        <v/>
      </c>
      <c r="AJ7" s="791" t="str">
        <f>IF('OVERALL SUMMARY'!$C$117=0,"",'OVERALL SUMMARY'!E117)</f>
        <v/>
      </c>
      <c r="AK7" s="791" t="str">
        <f>IF('OVERALL SUMMARY'!$C$117=0,"",'OVERALL SUMMARY'!F117)</f>
        <v/>
      </c>
      <c r="AL7" s="792" t="str">
        <f>IF('OVERALL SUMMARY'!$C$117=0,"",'OVERALL SUMMARY'!G117)</f>
        <v/>
      </c>
      <c r="AM7" s="794" t="str">
        <f>IF('OVERALL SUMMARY'!$C$131=0,"",'OVERALL SUMMARY'!C131)</f>
        <v/>
      </c>
      <c r="AN7" s="791" t="str">
        <f>IF('OVERALL SUMMARY'!$C$131=0,"",'OVERALL SUMMARY'!D131)</f>
        <v/>
      </c>
      <c r="AO7" s="791" t="str">
        <f>IF('OVERALL SUMMARY'!$C$131=0,"",'OVERALL SUMMARY'!E131)</f>
        <v/>
      </c>
      <c r="AP7" s="791" t="str">
        <f>IF('OVERALL SUMMARY'!$C$131=0,"",'OVERALL SUMMARY'!F131)</f>
        <v/>
      </c>
      <c r="AQ7" s="795" t="str">
        <f>IF('OVERALL SUMMARY'!$C$131=0,"",'OVERALL SUMMARY'!G131)</f>
        <v/>
      </c>
      <c r="AR7" s="791" t="str">
        <f>IF('OVERALL SUMMARY'!$C$142=0,"",'OVERALL SUMMARY'!C142)</f>
        <v/>
      </c>
      <c r="AS7" s="791" t="str">
        <f>IF('OVERALL SUMMARY'!$C$142=0,"",'OVERALL SUMMARY'!D142)</f>
        <v/>
      </c>
      <c r="AT7" s="791" t="str">
        <f>IF('OVERALL SUMMARY'!$C$142=0,"",'OVERALL SUMMARY'!E142)</f>
        <v/>
      </c>
      <c r="AU7" s="791" t="str">
        <f>IF('OVERALL SUMMARY'!$C$142=0,"",'OVERALL SUMMARY'!F142)</f>
        <v/>
      </c>
      <c r="AV7" s="796" t="str">
        <f>IF('OVERALL SUMMARY'!$C$142=0,"",'OVERALL SUMMARY'!G142)</f>
        <v/>
      </c>
      <c r="AW7" s="794" t="str">
        <f>IF('OVERALL SUMMARY'!$C$154=0,"",'OVERALL SUMMARY'!C154)</f>
        <v/>
      </c>
      <c r="AX7" s="791" t="str">
        <f>IF('OVERALL SUMMARY'!$C$154=0,"",'OVERALL SUMMARY'!D154)</f>
        <v/>
      </c>
      <c r="AY7" s="791" t="str">
        <f>IF('OVERALL SUMMARY'!$C$154=0,"",'OVERALL SUMMARY'!E154)</f>
        <v/>
      </c>
      <c r="AZ7" s="791" t="str">
        <f>IF('OVERALL SUMMARY'!$C$154=0,"",'OVERALL SUMMARY'!F154)</f>
        <v/>
      </c>
      <c r="BA7" s="796" t="str">
        <f>IF('OVERALL SUMMARY'!$C$154=0,"",'OVERALL SUMMARY'!G154)</f>
        <v/>
      </c>
      <c r="BB7" s="791" t="str">
        <f>IF('OVERALL SUMMARY'!$C$165=0,"",'OVERALL SUMMARY'!C165)</f>
        <v/>
      </c>
      <c r="BC7" s="791" t="str">
        <f>IF('OVERALL SUMMARY'!$C$165=0,"",'OVERALL SUMMARY'!D165)</f>
        <v/>
      </c>
      <c r="BD7" s="791" t="str">
        <f>IF('OVERALL SUMMARY'!$C$165=0,"",'OVERALL SUMMARY'!E165)</f>
        <v/>
      </c>
      <c r="BE7" s="791" t="str">
        <f>IF('OVERALL SUMMARY'!$C$165=0,"",'OVERALL SUMMARY'!F165)</f>
        <v/>
      </c>
      <c r="BF7" s="793" t="str">
        <f>IF('OVERALL SUMMARY'!$C$165=0,"",'OVERALL SUMMARY'!G165)</f>
        <v/>
      </c>
      <c r="BG7" s="794" t="str">
        <f>IF('OVERALL SUMMARY'!$C$179=0,"",'OVERALL SUMMARY'!C179)</f>
        <v/>
      </c>
      <c r="BH7" s="791" t="str">
        <f>IF('OVERALL SUMMARY'!$C$179=0,"",'OVERALL SUMMARY'!D179)</f>
        <v/>
      </c>
      <c r="BI7" s="791" t="str">
        <f>IF('OVERALL SUMMARY'!$C$179=0,"",'OVERALL SUMMARY'!E179)</f>
        <v/>
      </c>
      <c r="BJ7" s="791" t="str">
        <f>IF('OVERALL SUMMARY'!$C$179=0,"",'OVERALL SUMMARY'!F179)</f>
        <v/>
      </c>
      <c r="BK7" s="796" t="str">
        <f>IF('OVERALL SUMMARY'!$C$179=0,"",'OVERALL SUMMARY'!G179)</f>
        <v/>
      </c>
      <c r="BL7" s="791" t="str">
        <f>IF('OVERALL SUMMARY'!$C$191=0,"",'OVERALL SUMMARY'!C191)</f>
        <v/>
      </c>
      <c r="BM7" s="791" t="str">
        <f>IF('OVERALL SUMMARY'!$C$191=0,"",'OVERALL SUMMARY'!D191)</f>
        <v/>
      </c>
      <c r="BN7" s="791" t="str">
        <f>IF('OVERALL SUMMARY'!$C$191=0,"",'OVERALL SUMMARY'!E191)</f>
        <v/>
      </c>
      <c r="BO7" s="791" t="str">
        <f>IF('OVERALL SUMMARY'!$C$191=0,"",'OVERALL SUMMARY'!F191)</f>
        <v/>
      </c>
      <c r="BP7" s="793" t="str">
        <f>IF('OVERALL SUMMARY'!$C$191=0,"",'OVERALL SUMMARY'!G191)</f>
        <v/>
      </c>
      <c r="BQ7" s="794" t="str">
        <f>IF('OVERALL SUMMARY'!$C$9=0,"",'OVERALL SUMMARY'!C9)</f>
        <v/>
      </c>
      <c r="BR7" s="791" t="str">
        <f>IF('OVERALL SUMMARY'!$C$9=0,"",'OVERALL SUMMARY'!D9)</f>
        <v/>
      </c>
      <c r="BS7" s="791" t="str">
        <f>IF('OVERALL SUMMARY'!$C$9=0,"",'OVERALL SUMMARY'!E9)</f>
        <v/>
      </c>
      <c r="BT7" s="791" t="str">
        <f>IF('OVERALL SUMMARY'!$C$9=0,"",'OVERALL SUMMARY'!F9)</f>
        <v/>
      </c>
      <c r="BU7" s="796" t="str">
        <f>IF('OVERALL SUMMARY'!$C$9=0,"",'OVERALL SUMMARY'!G9)</f>
        <v/>
      </c>
    </row>
  </sheetData>
  <sheetProtection sheet="1" objects="1" scenarios="1"/>
  <customSheetViews>
    <customSheetView guid="{801CCF84-17C4-4B0D-9367-AFC96EC2FF57}" showPageBreaks="1">
      <pane ySplit="1" topLeftCell="A2" activePane="bottomLeft" state="frozen"/>
      <selection pane="bottomLeft"/>
      <pageMargins left="0.2" right="0.2" top="0.5" bottom="0.5" header="0" footer="0"/>
      <printOptions horizontalCentered="1"/>
      <pageSetup paperSize="5" scale="90" orientation="landscape" horizontalDpi="1200" verticalDpi="1200" r:id="rId1"/>
      <headerFooter>
        <oddFooter>&amp;C&amp;P of &amp;N</oddFooter>
      </headerFooter>
    </customSheetView>
  </customSheetViews>
  <printOptions horizontalCentered="1"/>
  <pageMargins left="0.2" right="0.2" top="0.5" bottom="0.5" header="0" footer="0"/>
  <pageSetup paperSize="5" scale="90" orientation="landscape" horizontalDpi="1200" verticalDpi="1200" r:id="rId2"/>
  <headerFooter>
    <oddFooter>&amp;C&amp;P of &amp;N</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31"/>
  <sheetViews>
    <sheetView tabSelected="1" zoomScaleNormal="100" workbookViewId="0"/>
  </sheetViews>
  <sheetFormatPr defaultRowHeight="12.75"/>
  <cols>
    <col min="1" max="1" width="8.85546875" customWidth="1"/>
  </cols>
  <sheetData>
    <row r="1" spans="1:11">
      <c r="A1" s="798" t="s">
        <v>211</v>
      </c>
      <c r="B1" s="79"/>
      <c r="C1" s="79"/>
      <c r="D1" s="79"/>
      <c r="E1" s="79"/>
      <c r="F1" s="79"/>
      <c r="G1" s="79"/>
      <c r="H1" s="79"/>
      <c r="I1" s="79"/>
      <c r="J1" s="598"/>
      <c r="K1" s="597"/>
    </row>
    <row r="2" spans="1:11">
      <c r="A2" s="78"/>
      <c r="B2" s="79"/>
      <c r="C2" s="79"/>
      <c r="D2" s="79"/>
      <c r="E2" s="79"/>
      <c r="F2" s="79"/>
      <c r="G2" s="79"/>
      <c r="H2" s="79"/>
      <c r="I2" s="79"/>
      <c r="J2" s="79"/>
    </row>
    <row r="3" spans="1:11">
      <c r="H3" s="597"/>
    </row>
    <row r="5" spans="1:11">
      <c r="D5" s="730"/>
    </row>
    <row r="11" spans="1:11">
      <c r="A11" s="69" t="s">
        <v>58</v>
      </c>
    </row>
    <row r="12" spans="1:11">
      <c r="A12" s="69"/>
    </row>
    <row r="13" spans="1:11">
      <c r="A13" s="89" t="s">
        <v>406</v>
      </c>
    </row>
    <row r="14" spans="1:11">
      <c r="A14" s="89" t="s">
        <v>407</v>
      </c>
    </row>
    <row r="15" spans="1:11">
      <c r="A15" s="89" t="s">
        <v>408</v>
      </c>
    </row>
    <row r="16" spans="1:11">
      <c r="A16" s="89" t="s">
        <v>405</v>
      </c>
    </row>
    <row r="17" spans="1:1">
      <c r="A17" s="89" t="s">
        <v>409</v>
      </c>
    </row>
    <row r="18" spans="1:1">
      <c r="A18" s="89" t="s">
        <v>410</v>
      </c>
    </row>
    <row r="19" spans="1:1">
      <c r="A19" s="89" t="s">
        <v>411</v>
      </c>
    </row>
    <row r="20" spans="1:1">
      <c r="A20" s="89" t="s">
        <v>412</v>
      </c>
    </row>
    <row r="21" spans="1:1">
      <c r="A21" s="89" t="s">
        <v>413</v>
      </c>
    </row>
    <row r="22" spans="1:1">
      <c r="A22" s="89" t="s">
        <v>414</v>
      </c>
    </row>
    <row r="23" spans="1:1">
      <c r="A23" s="89" t="s">
        <v>653</v>
      </c>
    </row>
    <row r="24" spans="1:1">
      <c r="A24" s="89" t="s">
        <v>652</v>
      </c>
    </row>
    <row r="25" spans="1:1">
      <c r="A25" s="89" t="s">
        <v>415</v>
      </c>
    </row>
    <row r="26" spans="1:1">
      <c r="A26" s="89" t="s">
        <v>416</v>
      </c>
    </row>
    <row r="27" spans="1:1">
      <c r="A27" s="89"/>
    </row>
    <row r="28" spans="1:1">
      <c r="A28" s="89"/>
    </row>
    <row r="29" spans="1:1">
      <c r="A29" s="799" t="s">
        <v>589</v>
      </c>
    </row>
    <row r="30" spans="1:1">
      <c r="A30" s="87"/>
    </row>
    <row r="31" spans="1:1">
      <c r="A31" s="87"/>
    </row>
  </sheetData>
  <customSheetViews>
    <customSheetView guid="{801CCF84-17C4-4B0D-9367-AFC96EC2FF57}">
      <pageMargins left="0.7" right="0.7" top="0.75" bottom="0.75" header="0.3" footer="0.3"/>
      <printOptions horizontalCentered="1"/>
      <pageSetup scale="92" orientation="portrait" r:id="rId1"/>
    </customSheetView>
  </customSheetViews>
  <printOptions horizontalCentered="1"/>
  <pageMargins left="0.7" right="0.7" top="0.75" bottom="0.75" header="0.3" footer="0.3"/>
  <pageSetup scale="92" orientation="portrait" r:id="rId2"/>
  <drawing r:id="rId3"/>
  <legacyDrawing r:id="rId4"/>
  <oleObjects>
    <mc:AlternateContent xmlns:mc="http://schemas.openxmlformats.org/markup-compatibility/2006">
      <mc:Choice Requires="x14">
        <oleObject progId="AcroExch.Document.DC" shapeId="60430" r:id="rId5">
          <objectPr defaultSize="0" autoPict="0" r:id="rId6">
            <anchor moveWithCells="1">
              <from>
                <xdr:col>0</xdr:col>
                <xdr:colOff>57150</xdr:colOff>
                <xdr:row>30</xdr:row>
                <xdr:rowOff>47625</xdr:rowOff>
              </from>
              <to>
                <xdr:col>2</xdr:col>
                <xdr:colOff>200025</xdr:colOff>
                <xdr:row>37</xdr:row>
                <xdr:rowOff>28575</xdr:rowOff>
              </to>
            </anchor>
          </objectPr>
        </oleObject>
      </mc:Choice>
      <mc:Fallback>
        <oleObject progId="AcroExch.Document.DC" shapeId="60430" r:id="rId5"/>
      </mc:Fallback>
    </mc:AlternateContent>
    <mc:AlternateContent xmlns:mc="http://schemas.openxmlformats.org/markup-compatibility/2006">
      <mc:Choice Requires="x14">
        <oleObject progId="AcroExch.Document.DC" dvAspect="DVASPECT_ICON" shapeId="60434" r:id="rId7">
          <objectPr defaultSize="0" autoPict="0" r:id="rId8">
            <anchor moveWithCells="1">
              <from>
                <xdr:col>0</xdr:col>
                <xdr:colOff>19050</xdr:colOff>
                <xdr:row>2</xdr:row>
                <xdr:rowOff>9525</xdr:rowOff>
              </from>
              <to>
                <xdr:col>2</xdr:col>
                <xdr:colOff>104775</xdr:colOff>
                <xdr:row>7</xdr:row>
                <xdr:rowOff>161925</xdr:rowOff>
              </to>
            </anchor>
          </objectPr>
        </oleObject>
      </mc:Choice>
      <mc:Fallback>
        <oleObject progId="AcroExch.Document.DC" dvAspect="DVASPECT_ICON" shapeId="60434" r:id="rId7"/>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1:E191"/>
  <sheetViews>
    <sheetView topLeftCell="A4" workbookViewId="0">
      <selection activeCell="B31" sqref="B31"/>
    </sheetView>
  </sheetViews>
  <sheetFormatPr defaultColWidth="9.140625" defaultRowHeight="12.75"/>
  <cols>
    <col min="1" max="1" width="68.85546875" style="70" customWidth="1"/>
    <col min="2" max="2" width="42.85546875" style="71" customWidth="1"/>
    <col min="3" max="3" width="37.42578125" style="71" customWidth="1"/>
    <col min="4" max="4" width="9.140625" style="71"/>
    <col min="5" max="5" width="23.85546875" style="71" customWidth="1"/>
    <col min="6" max="16384" width="9.140625" style="71"/>
  </cols>
  <sheetData>
    <row r="1" spans="1:5">
      <c r="A1" s="74" t="s">
        <v>49</v>
      </c>
    </row>
    <row r="2" spans="1:5">
      <c r="A2" s="72" t="s">
        <v>50</v>
      </c>
      <c r="B2" s="233" t="s">
        <v>312</v>
      </c>
      <c r="C2" s="233" t="s">
        <v>314</v>
      </c>
    </row>
    <row r="4" spans="1:5">
      <c r="A4" s="74" t="s">
        <v>51</v>
      </c>
      <c r="B4" s="74" t="s">
        <v>313</v>
      </c>
      <c r="C4" s="74" t="s">
        <v>315</v>
      </c>
      <c r="E4" s="440" t="s">
        <v>556</v>
      </c>
    </row>
    <row r="5" spans="1:5" ht="12.75" customHeight="1">
      <c r="A5" s="73" t="s">
        <v>2</v>
      </c>
      <c r="B5" s="193" t="s">
        <v>285</v>
      </c>
      <c r="C5" s="193" t="s">
        <v>316</v>
      </c>
    </row>
    <row r="6" spans="1:5" ht="12.75" customHeight="1">
      <c r="A6" s="73" t="s">
        <v>52</v>
      </c>
      <c r="B6" s="193" t="s">
        <v>296</v>
      </c>
      <c r="C6" s="193" t="s">
        <v>341</v>
      </c>
      <c r="E6" s="74" t="s">
        <v>557</v>
      </c>
    </row>
    <row r="7" spans="1:5" ht="13.5" customHeight="1">
      <c r="A7" s="73" t="s">
        <v>54</v>
      </c>
      <c r="B7" s="193" t="s">
        <v>291</v>
      </c>
      <c r="C7" s="193" t="s">
        <v>317</v>
      </c>
      <c r="E7" s="71">
        <v>4</v>
      </c>
    </row>
    <row r="8" spans="1:5">
      <c r="A8" s="73" t="s">
        <v>55</v>
      </c>
      <c r="B8" s="73" t="s">
        <v>2</v>
      </c>
      <c r="C8" s="193" t="s">
        <v>318</v>
      </c>
      <c r="E8" s="71">
        <v>5</v>
      </c>
    </row>
    <row r="9" spans="1:5">
      <c r="A9" s="73" t="s">
        <v>56</v>
      </c>
      <c r="B9" s="73" t="s">
        <v>730</v>
      </c>
      <c r="C9" s="193" t="s">
        <v>319</v>
      </c>
      <c r="E9" s="71">
        <v>6</v>
      </c>
    </row>
    <row r="10" spans="1:5">
      <c r="A10" s="73" t="s">
        <v>522</v>
      </c>
      <c r="B10" s="193" t="s">
        <v>292</v>
      </c>
      <c r="C10" s="234" t="s">
        <v>320</v>
      </c>
      <c r="E10" s="71">
        <v>7</v>
      </c>
    </row>
    <row r="11" spans="1:5">
      <c r="A11" s="73" t="s">
        <v>679</v>
      </c>
      <c r="B11" s="193" t="s">
        <v>300</v>
      </c>
      <c r="C11" s="234" t="s">
        <v>321</v>
      </c>
      <c r="E11" s="71">
        <v>8</v>
      </c>
    </row>
    <row r="12" spans="1:5" ht="12.75" customHeight="1">
      <c r="A12" s="73" t="s">
        <v>279</v>
      </c>
      <c r="B12" s="234" t="s">
        <v>301</v>
      </c>
      <c r="C12" s="234" t="s">
        <v>322</v>
      </c>
      <c r="E12" s="71">
        <v>9</v>
      </c>
    </row>
    <row r="13" spans="1:5" ht="12.75" customHeight="1">
      <c r="B13" s="193" t="s">
        <v>302</v>
      </c>
      <c r="C13" s="234" t="s">
        <v>323</v>
      </c>
      <c r="E13" s="71">
        <v>10</v>
      </c>
    </row>
    <row r="14" spans="1:5" ht="12.75" customHeight="1">
      <c r="A14" s="233" t="s">
        <v>280</v>
      </c>
      <c r="B14" s="73" t="s">
        <v>52</v>
      </c>
      <c r="C14" s="234" t="s">
        <v>324</v>
      </c>
      <c r="E14" s="71">
        <v>11</v>
      </c>
    </row>
    <row r="15" spans="1:5" ht="13.5" customHeight="1">
      <c r="B15" s="193" t="s">
        <v>293</v>
      </c>
      <c r="C15" s="234" t="s">
        <v>325</v>
      </c>
      <c r="E15" s="71">
        <v>12</v>
      </c>
    </row>
    <row r="16" spans="1:5" ht="12.75" customHeight="1">
      <c r="A16" s="74" t="s">
        <v>281</v>
      </c>
      <c r="B16" s="73" t="s">
        <v>53</v>
      </c>
      <c r="C16" s="234" t="s">
        <v>326</v>
      </c>
      <c r="E16" s="71">
        <v>13</v>
      </c>
    </row>
    <row r="17" spans="1:5" ht="12.75" customHeight="1">
      <c r="A17" s="193" t="s">
        <v>277</v>
      </c>
      <c r="B17" s="193" t="s">
        <v>306</v>
      </c>
      <c r="C17" s="234" t="s">
        <v>327</v>
      </c>
      <c r="E17" s="71">
        <v>14</v>
      </c>
    </row>
    <row r="18" spans="1:5" ht="12.75" customHeight="1">
      <c r="A18" s="193" t="s">
        <v>278</v>
      </c>
      <c r="B18" s="193" t="s">
        <v>303</v>
      </c>
      <c r="C18" s="234" t="s">
        <v>328</v>
      </c>
      <c r="E18" s="71">
        <v>15</v>
      </c>
    </row>
    <row r="19" spans="1:5" ht="13.5" customHeight="1">
      <c r="A19" s="193" t="s">
        <v>279</v>
      </c>
      <c r="B19" s="193" t="s">
        <v>739</v>
      </c>
      <c r="C19" s="193" t="s">
        <v>581</v>
      </c>
      <c r="E19" s="71">
        <v>16</v>
      </c>
    </row>
    <row r="20" spans="1:5" ht="12.75" customHeight="1">
      <c r="B20" s="193" t="s">
        <v>309</v>
      </c>
      <c r="C20" s="234" t="s">
        <v>580</v>
      </c>
      <c r="E20" s="71">
        <v>17</v>
      </c>
    </row>
    <row r="21" spans="1:5" ht="12.75" customHeight="1">
      <c r="A21" s="233" t="s">
        <v>284</v>
      </c>
      <c r="B21" s="193" t="s">
        <v>304</v>
      </c>
      <c r="C21" s="234" t="s">
        <v>329</v>
      </c>
      <c r="E21" s="71">
        <v>18</v>
      </c>
    </row>
    <row r="22" spans="1:5" ht="12.75" customHeight="1">
      <c r="B22" s="193" t="s">
        <v>305</v>
      </c>
      <c r="C22" s="234" t="s">
        <v>330</v>
      </c>
    </row>
    <row r="23" spans="1:5" ht="12.75" customHeight="1">
      <c r="A23" s="74" t="s">
        <v>283</v>
      </c>
      <c r="B23" s="73" t="s">
        <v>774</v>
      </c>
      <c r="C23" s="234" t="s">
        <v>331</v>
      </c>
    </row>
    <row r="24" spans="1:5" ht="12.75" customHeight="1">
      <c r="A24" s="193" t="s">
        <v>283</v>
      </c>
      <c r="B24" s="193" t="s">
        <v>294</v>
      </c>
      <c r="C24" s="234" t="s">
        <v>332</v>
      </c>
      <c r="E24" s="233" t="s">
        <v>575</v>
      </c>
    </row>
    <row r="25" spans="1:5" ht="13.5" customHeight="1">
      <c r="A25" s="193" t="s">
        <v>282</v>
      </c>
      <c r="B25" s="193" t="s">
        <v>310</v>
      </c>
      <c r="C25" s="234" t="s">
        <v>333</v>
      </c>
      <c r="E25" s="74" t="s">
        <v>574</v>
      </c>
    </row>
    <row r="26" spans="1:5">
      <c r="A26" s="70" t="s">
        <v>279</v>
      </c>
      <c r="B26" s="193" t="s">
        <v>286</v>
      </c>
      <c r="C26" s="234" t="s">
        <v>334</v>
      </c>
      <c r="E26" s="71" t="s">
        <v>283</v>
      </c>
    </row>
    <row r="27" spans="1:5" ht="12.75" customHeight="1">
      <c r="B27" s="73" t="s">
        <v>54</v>
      </c>
      <c r="C27" s="234" t="s">
        <v>335</v>
      </c>
      <c r="E27" s="71" t="s">
        <v>282</v>
      </c>
    </row>
    <row r="28" spans="1:5" ht="12.75" customHeight="1">
      <c r="A28" s="233" t="s">
        <v>342</v>
      </c>
      <c r="B28" s="73" t="s">
        <v>726</v>
      </c>
      <c r="C28" s="234" t="s">
        <v>336</v>
      </c>
    </row>
    <row r="29" spans="1:5" ht="12.75" customHeight="1">
      <c r="B29" s="193" t="s">
        <v>295</v>
      </c>
      <c r="C29" s="234" t="s">
        <v>337</v>
      </c>
      <c r="E29" s="233" t="s">
        <v>576</v>
      </c>
    </row>
    <row r="30" spans="1:5" ht="12.75" customHeight="1">
      <c r="A30" s="74" t="s">
        <v>343</v>
      </c>
      <c r="B30" s="193" t="s">
        <v>287</v>
      </c>
      <c r="C30" s="234" t="s">
        <v>338</v>
      </c>
    </row>
    <row r="31" spans="1:5" ht="12.75" customHeight="1">
      <c r="A31" s="70" t="s">
        <v>344</v>
      </c>
      <c r="B31" s="193" t="s">
        <v>445</v>
      </c>
      <c r="C31" s="234" t="s">
        <v>339</v>
      </c>
      <c r="E31" s="74" t="s">
        <v>577</v>
      </c>
    </row>
    <row r="32" spans="1:5">
      <c r="A32" s="70" t="s">
        <v>345</v>
      </c>
      <c r="B32" s="193" t="s">
        <v>724</v>
      </c>
      <c r="C32" s="234" t="s">
        <v>340</v>
      </c>
      <c r="E32" s="71" t="s">
        <v>577</v>
      </c>
    </row>
    <row r="33" spans="1:5">
      <c r="A33" s="70" t="s">
        <v>279</v>
      </c>
      <c r="B33" s="193" t="s">
        <v>696</v>
      </c>
      <c r="C33" s="193" t="s">
        <v>279</v>
      </c>
      <c r="E33" s="71" t="s">
        <v>278</v>
      </c>
    </row>
    <row r="34" spans="1:5">
      <c r="A34" s="800"/>
      <c r="B34" s="193" t="s">
        <v>447</v>
      </c>
    </row>
    <row r="35" spans="1:5">
      <c r="A35" s="801" t="s">
        <v>421</v>
      </c>
      <c r="B35" s="193" t="s">
        <v>288</v>
      </c>
      <c r="C35" s="233" t="s">
        <v>708</v>
      </c>
    </row>
    <row r="36" spans="1:5">
      <c r="A36" s="800"/>
      <c r="B36" s="193" t="s">
        <v>734</v>
      </c>
    </row>
    <row r="37" spans="1:5">
      <c r="A37" s="74" t="s">
        <v>422</v>
      </c>
      <c r="B37" s="193" t="s">
        <v>733</v>
      </c>
      <c r="C37" s="74" t="s">
        <v>426</v>
      </c>
    </row>
    <row r="38" spans="1:5">
      <c r="A38" s="70" t="s">
        <v>418</v>
      </c>
      <c r="B38" s="193" t="s">
        <v>775</v>
      </c>
    </row>
    <row r="39" spans="1:5">
      <c r="A39" s="70" t="s">
        <v>423</v>
      </c>
      <c r="B39" s="193" t="s">
        <v>307</v>
      </c>
    </row>
    <row r="40" spans="1:5">
      <c r="B40" s="73" t="s">
        <v>55</v>
      </c>
      <c r="C40" s="193" t="s">
        <v>440</v>
      </c>
      <c r="E40" s="233" t="s">
        <v>742</v>
      </c>
    </row>
    <row r="41" spans="1:5">
      <c r="A41" s="233" t="s">
        <v>424</v>
      </c>
      <c r="B41" s="73" t="s">
        <v>740</v>
      </c>
      <c r="C41" s="73" t="s">
        <v>2</v>
      </c>
    </row>
    <row r="42" spans="1:5">
      <c r="B42" s="193" t="s">
        <v>289</v>
      </c>
      <c r="C42" s="73" t="s">
        <v>777</v>
      </c>
      <c r="E42" s="74" t="s">
        <v>741</v>
      </c>
    </row>
    <row r="43" spans="1:5">
      <c r="A43" s="74" t="s">
        <v>425</v>
      </c>
      <c r="B43" s="193" t="s">
        <v>757</v>
      </c>
      <c r="C43" s="193" t="s">
        <v>709</v>
      </c>
    </row>
    <row r="44" spans="1:5">
      <c r="A44" s="70" t="s">
        <v>419</v>
      </c>
      <c r="B44" s="193" t="s">
        <v>297</v>
      </c>
      <c r="C44" s="73" t="s">
        <v>52</v>
      </c>
      <c r="E44" s="69" t="s">
        <v>394</v>
      </c>
    </row>
    <row r="45" spans="1:5">
      <c r="A45" s="70" t="s">
        <v>420</v>
      </c>
      <c r="B45" s="193" t="s">
        <v>723</v>
      </c>
      <c r="C45" s="73" t="s">
        <v>53</v>
      </c>
      <c r="E45" s="69" t="s">
        <v>230</v>
      </c>
    </row>
    <row r="46" spans="1:5">
      <c r="B46" s="193" t="s">
        <v>298</v>
      </c>
      <c r="C46" s="73" t="s">
        <v>739</v>
      </c>
      <c r="E46" s="69" t="s">
        <v>686</v>
      </c>
    </row>
    <row r="47" spans="1:5">
      <c r="B47" s="73" t="s">
        <v>56</v>
      </c>
      <c r="C47" s="73" t="s">
        <v>735</v>
      </c>
      <c r="E47" s="69" t="s">
        <v>231</v>
      </c>
    </row>
    <row r="48" spans="1:5">
      <c r="B48" s="73" t="s">
        <v>732</v>
      </c>
      <c r="C48" s="193" t="s">
        <v>710</v>
      </c>
      <c r="E48" s="71" t="s">
        <v>395</v>
      </c>
    </row>
    <row r="49" spans="1:5">
      <c r="B49" s="73" t="s">
        <v>57</v>
      </c>
      <c r="C49" s="193" t="s">
        <v>706</v>
      </c>
    </row>
    <row r="50" spans="1:5">
      <c r="B50" s="193" t="s">
        <v>290</v>
      </c>
      <c r="C50" s="193" t="s">
        <v>693</v>
      </c>
    </row>
    <row r="51" spans="1:5">
      <c r="B51" s="193" t="s">
        <v>728</v>
      </c>
      <c r="C51" s="193" t="s">
        <v>711</v>
      </c>
    </row>
    <row r="52" spans="1:5">
      <c r="B52" s="193" t="s">
        <v>703</v>
      </c>
      <c r="C52" s="193" t="s">
        <v>712</v>
      </c>
      <c r="E52" s="71" t="s">
        <v>583</v>
      </c>
    </row>
    <row r="53" spans="1:5">
      <c r="B53" s="193" t="s">
        <v>311</v>
      </c>
      <c r="C53" s="73" t="s">
        <v>54</v>
      </c>
    </row>
    <row r="54" spans="1:5">
      <c r="B54" s="193" t="s">
        <v>687</v>
      </c>
      <c r="C54" s="73" t="s">
        <v>726</v>
      </c>
      <c r="E54" s="71" t="s">
        <v>584</v>
      </c>
    </row>
    <row r="55" spans="1:5">
      <c r="B55" s="73" t="s">
        <v>522</v>
      </c>
      <c r="C55" s="73" t="s">
        <v>688</v>
      </c>
      <c r="E55" s="71" t="s">
        <v>585</v>
      </c>
    </row>
    <row r="56" spans="1:5">
      <c r="B56" s="73" t="s">
        <v>731</v>
      </c>
      <c r="C56" s="193" t="s">
        <v>713</v>
      </c>
      <c r="E56" s="71" t="s">
        <v>586</v>
      </c>
    </row>
    <row r="57" spans="1:5">
      <c r="B57" s="73" t="s">
        <v>725</v>
      </c>
      <c r="C57" s="193" t="s">
        <v>445</v>
      </c>
      <c r="E57" s="71" t="s">
        <v>587</v>
      </c>
    </row>
    <row r="58" spans="1:5">
      <c r="B58" s="73" t="s">
        <v>736</v>
      </c>
      <c r="C58" s="193" t="s">
        <v>468</v>
      </c>
    </row>
    <row r="59" spans="1:5">
      <c r="B59" s="73" t="s">
        <v>738</v>
      </c>
      <c r="C59" s="193" t="s">
        <v>727</v>
      </c>
    </row>
    <row r="60" spans="1:5">
      <c r="A60" s="233" t="s">
        <v>427</v>
      </c>
      <c r="B60" s="193" t="s">
        <v>308</v>
      </c>
      <c r="C60" s="193" t="s">
        <v>734</v>
      </c>
      <c r="E60" s="233" t="s">
        <v>590</v>
      </c>
    </row>
    <row r="61" spans="1:5">
      <c r="B61" s="193" t="s">
        <v>299</v>
      </c>
      <c r="C61" s="193" t="s">
        <v>699</v>
      </c>
    </row>
    <row r="62" spans="1:5">
      <c r="A62" s="74" t="s">
        <v>428</v>
      </c>
      <c r="B62" s="71" t="s">
        <v>279</v>
      </c>
      <c r="C62" s="193" t="s">
        <v>470</v>
      </c>
      <c r="E62" s="74" t="s">
        <v>591</v>
      </c>
    </row>
    <row r="63" spans="1:5">
      <c r="C63" s="73" t="s">
        <v>279</v>
      </c>
      <c r="E63" s="71" t="s">
        <v>592</v>
      </c>
    </row>
    <row r="64" spans="1:5">
      <c r="A64" s="193" t="s">
        <v>690</v>
      </c>
      <c r="C64" s="73" t="s">
        <v>55</v>
      </c>
      <c r="E64" s="71" t="s">
        <v>593</v>
      </c>
    </row>
    <row r="65" spans="1:5">
      <c r="A65" s="73" t="s">
        <v>2</v>
      </c>
      <c r="C65" s="73" t="s">
        <v>766</v>
      </c>
      <c r="E65" s="71" t="s">
        <v>594</v>
      </c>
    </row>
    <row r="66" spans="1:5">
      <c r="A66" s="73" t="s">
        <v>730</v>
      </c>
      <c r="C66" s="193" t="s">
        <v>757</v>
      </c>
      <c r="E66" s="71" t="s">
        <v>595</v>
      </c>
    </row>
    <row r="67" spans="1:5">
      <c r="A67" s="193" t="s">
        <v>457</v>
      </c>
      <c r="B67" s="233" t="s">
        <v>429</v>
      </c>
      <c r="C67" s="193" t="s">
        <v>297</v>
      </c>
    </row>
    <row r="68" spans="1:5">
      <c r="A68" s="193" t="s">
        <v>691</v>
      </c>
      <c r="C68" s="193" t="s">
        <v>714</v>
      </c>
    </row>
    <row r="69" spans="1:5">
      <c r="A69" s="193" t="s">
        <v>689</v>
      </c>
      <c r="B69" s="74" t="s">
        <v>520</v>
      </c>
      <c r="C69" s="193" t="s">
        <v>767</v>
      </c>
    </row>
    <row r="70" spans="1:5">
      <c r="A70" s="73" t="s">
        <v>52</v>
      </c>
      <c r="C70" s="193" t="s">
        <v>778</v>
      </c>
    </row>
    <row r="71" spans="1:5">
      <c r="A71" s="193" t="s">
        <v>692</v>
      </c>
      <c r="B71" s="73" t="s">
        <v>690</v>
      </c>
      <c r="C71" s="193" t="s">
        <v>700</v>
      </c>
    </row>
    <row r="72" spans="1:5">
      <c r="A72" s="73" t="s">
        <v>53</v>
      </c>
      <c r="B72" s="73" t="s">
        <v>721</v>
      </c>
      <c r="C72" s="193" t="s">
        <v>715</v>
      </c>
    </row>
    <row r="73" spans="1:5">
      <c r="A73" s="73" t="s">
        <v>735</v>
      </c>
      <c r="B73" s="73" t="s">
        <v>2</v>
      </c>
      <c r="C73" s="73" t="s">
        <v>56</v>
      </c>
    </row>
    <row r="74" spans="1:5">
      <c r="A74" s="193" t="s">
        <v>706</v>
      </c>
      <c r="B74" s="73" t="s">
        <v>52</v>
      </c>
      <c r="C74" s="73" t="s">
        <v>57</v>
      </c>
    </row>
    <row r="75" spans="1:5">
      <c r="A75" s="193" t="s">
        <v>693</v>
      </c>
      <c r="B75" s="193" t="s">
        <v>692</v>
      </c>
      <c r="C75" s="73" t="s">
        <v>728</v>
      </c>
    </row>
    <row r="76" spans="1:5">
      <c r="A76" s="73" t="s">
        <v>54</v>
      </c>
      <c r="B76" s="73" t="s">
        <v>53</v>
      </c>
      <c r="C76" s="193" t="s">
        <v>716</v>
      </c>
    </row>
    <row r="77" spans="1:5">
      <c r="A77" s="73" t="s">
        <v>762</v>
      </c>
      <c r="B77" s="73" t="s">
        <v>768</v>
      </c>
      <c r="C77" s="73" t="s">
        <v>522</v>
      </c>
    </row>
    <row r="78" spans="1:5">
      <c r="A78" s="73" t="s">
        <v>445</v>
      </c>
      <c r="B78" s="193" t="s">
        <v>720</v>
      </c>
      <c r="C78" s="193" t="s">
        <v>705</v>
      </c>
    </row>
    <row r="79" spans="1:5" ht="15" customHeight="1">
      <c r="A79" s="193" t="s">
        <v>694</v>
      </c>
      <c r="B79" s="193" t="s">
        <v>693</v>
      </c>
      <c r="C79" s="193" t="s">
        <v>736</v>
      </c>
    </row>
    <row r="80" spans="1:5" ht="15" customHeight="1">
      <c r="A80" s="193" t="s">
        <v>695</v>
      </c>
      <c r="B80" s="73" t="s">
        <v>54</v>
      </c>
      <c r="C80" s="193" t="s">
        <v>738</v>
      </c>
    </row>
    <row r="81" spans="1:3" ht="15" customHeight="1">
      <c r="A81" s="193" t="s">
        <v>724</v>
      </c>
      <c r="B81" s="193" t="s">
        <v>695</v>
      </c>
      <c r="C81" s="193" t="s">
        <v>717</v>
      </c>
    </row>
    <row r="82" spans="1:3" ht="15" customHeight="1">
      <c r="A82" s="193" t="s">
        <v>696</v>
      </c>
      <c r="B82" s="193" t="s">
        <v>696</v>
      </c>
      <c r="C82" s="193" t="s">
        <v>718</v>
      </c>
    </row>
    <row r="83" spans="1:3" ht="15" customHeight="1">
      <c r="A83" s="193" t="s">
        <v>697</v>
      </c>
      <c r="B83" s="193" t="s">
        <v>697</v>
      </c>
      <c r="C83" s="193" t="s">
        <v>719</v>
      </c>
    </row>
    <row r="84" spans="1:3" ht="15" customHeight="1">
      <c r="A84" s="193" t="s">
        <v>698</v>
      </c>
      <c r="B84" s="193" t="s">
        <v>699</v>
      </c>
    </row>
    <row r="85" spans="1:3" ht="15" customHeight="1">
      <c r="A85" s="193" t="s">
        <v>699</v>
      </c>
      <c r="B85" s="193" t="s">
        <v>470</v>
      </c>
    </row>
    <row r="86" spans="1:3" ht="15" customHeight="1">
      <c r="A86" s="193" t="s">
        <v>470</v>
      </c>
      <c r="B86" s="73" t="s">
        <v>279</v>
      </c>
    </row>
    <row r="87" spans="1:3" ht="15" customHeight="1">
      <c r="A87" s="73" t="s">
        <v>279</v>
      </c>
      <c r="B87" s="73" t="s">
        <v>55</v>
      </c>
      <c r="C87" s="233" t="s">
        <v>478</v>
      </c>
    </row>
    <row r="88" spans="1:3" ht="15" customHeight="1">
      <c r="A88" s="73" t="s">
        <v>55</v>
      </c>
      <c r="B88" s="73" t="s">
        <v>740</v>
      </c>
    </row>
    <row r="89" spans="1:3" ht="15" customHeight="1">
      <c r="A89" s="73" t="s">
        <v>758</v>
      </c>
      <c r="B89" s="193" t="s">
        <v>757</v>
      </c>
      <c r="C89" s="74" t="s">
        <v>430</v>
      </c>
    </row>
    <row r="90" spans="1:3" ht="15" customHeight="1">
      <c r="A90" s="73" t="s">
        <v>766</v>
      </c>
      <c r="B90" s="193" t="s">
        <v>297</v>
      </c>
    </row>
    <row r="91" spans="1:3" ht="15" customHeight="1">
      <c r="A91" s="73" t="s">
        <v>740</v>
      </c>
      <c r="B91" s="193" t="s">
        <v>700</v>
      </c>
      <c r="C91" s="193" t="s">
        <v>291</v>
      </c>
    </row>
    <row r="92" spans="1:3" ht="15" customHeight="1">
      <c r="A92" s="193" t="s">
        <v>757</v>
      </c>
      <c r="B92" s="193" t="s">
        <v>519</v>
      </c>
      <c r="C92" s="73" t="s">
        <v>2</v>
      </c>
    </row>
    <row r="93" spans="1:3" ht="15" customHeight="1">
      <c r="A93" s="193" t="s">
        <v>297</v>
      </c>
      <c r="B93" s="73" t="s">
        <v>56</v>
      </c>
      <c r="C93" s="193" t="s">
        <v>457</v>
      </c>
    </row>
    <row r="94" spans="1:3" ht="15" customHeight="1">
      <c r="A94" s="193" t="s">
        <v>763</v>
      </c>
      <c r="B94" s="193" t="s">
        <v>492</v>
      </c>
      <c r="C94" s="193" t="s">
        <v>493</v>
      </c>
    </row>
    <row r="95" spans="1:3">
      <c r="A95" s="193" t="s">
        <v>764</v>
      </c>
      <c r="B95" s="73" t="s">
        <v>57</v>
      </c>
      <c r="C95" s="73" t="s">
        <v>52</v>
      </c>
    </row>
    <row r="96" spans="1:3">
      <c r="A96" s="193" t="s">
        <v>765</v>
      </c>
      <c r="B96" s="193" t="s">
        <v>702</v>
      </c>
      <c r="C96" s="73" t="s">
        <v>53</v>
      </c>
    </row>
    <row r="97" spans="1:3">
      <c r="A97" s="193" t="s">
        <v>767</v>
      </c>
      <c r="B97" s="193" t="s">
        <v>703</v>
      </c>
      <c r="C97" s="193" t="s">
        <v>495</v>
      </c>
    </row>
    <row r="98" spans="1:3">
      <c r="A98" s="193" t="s">
        <v>700</v>
      </c>
      <c r="B98" s="193" t="s">
        <v>687</v>
      </c>
      <c r="C98" s="193" t="s">
        <v>480</v>
      </c>
    </row>
    <row r="99" spans="1:3">
      <c r="A99" s="193" t="s">
        <v>519</v>
      </c>
      <c r="B99" s="193" t="s">
        <v>522</v>
      </c>
      <c r="C99" s="193" t="s">
        <v>517</v>
      </c>
    </row>
    <row r="100" spans="1:3">
      <c r="A100" s="193" t="s">
        <v>701</v>
      </c>
      <c r="B100" s="73" t="s">
        <v>725</v>
      </c>
      <c r="C100" s="193" t="s">
        <v>433</v>
      </c>
    </row>
    <row r="101" spans="1:3">
      <c r="A101" s="73" t="s">
        <v>56</v>
      </c>
      <c r="C101" s="193" t="s">
        <v>459</v>
      </c>
    </row>
    <row r="102" spans="1:3">
      <c r="A102" s="193" t="s">
        <v>492</v>
      </c>
      <c r="C102" s="193" t="s">
        <v>510</v>
      </c>
    </row>
    <row r="103" spans="1:3">
      <c r="A103" s="73" t="s">
        <v>57</v>
      </c>
      <c r="C103" s="193" t="s">
        <v>770</v>
      </c>
    </row>
    <row r="104" spans="1:3">
      <c r="A104" s="193" t="s">
        <v>761</v>
      </c>
      <c r="C104" s="73" t="s">
        <v>54</v>
      </c>
    </row>
    <row r="105" spans="1:3">
      <c r="A105" s="193" t="s">
        <v>702</v>
      </c>
      <c r="C105" s="193" t="s">
        <v>432</v>
      </c>
    </row>
    <row r="106" spans="1:3">
      <c r="A106" s="193" t="s">
        <v>703</v>
      </c>
      <c r="C106" s="193" t="s">
        <v>508</v>
      </c>
    </row>
    <row r="107" spans="1:3">
      <c r="A107" s="193" t="s">
        <v>704</v>
      </c>
      <c r="C107" s="193" t="s">
        <v>288</v>
      </c>
    </row>
    <row r="108" spans="1:3">
      <c r="A108" s="73" t="s">
        <v>522</v>
      </c>
      <c r="C108" s="193" t="s">
        <v>431</v>
      </c>
    </row>
    <row r="109" spans="1:3">
      <c r="A109" s="193" t="s">
        <v>705</v>
      </c>
      <c r="C109" s="193" t="s">
        <v>699</v>
      </c>
    </row>
    <row r="110" spans="1:3">
      <c r="B110" s="233" t="s">
        <v>737</v>
      </c>
      <c r="C110" s="73" t="s">
        <v>279</v>
      </c>
    </row>
    <row r="111" spans="1:3">
      <c r="A111" s="233" t="s">
        <v>434</v>
      </c>
      <c r="C111" s="73" t="s">
        <v>771</v>
      </c>
    </row>
    <row r="112" spans="1:3">
      <c r="B112" s="74" t="s">
        <v>438</v>
      </c>
      <c r="C112" s="73" t="s">
        <v>55</v>
      </c>
    </row>
    <row r="113" spans="1:3">
      <c r="A113" s="74" t="s">
        <v>435</v>
      </c>
      <c r="C113" s="193" t="s">
        <v>494</v>
      </c>
    </row>
    <row r="114" spans="1:3">
      <c r="B114" s="193" t="s">
        <v>439</v>
      </c>
      <c r="C114" s="193" t="s">
        <v>757</v>
      </c>
    </row>
    <row r="115" spans="1:3">
      <c r="A115" s="73" t="s">
        <v>2</v>
      </c>
      <c r="B115" s="193" t="s">
        <v>482</v>
      </c>
      <c r="C115" s="193" t="s">
        <v>297</v>
      </c>
    </row>
    <row r="116" spans="1:3">
      <c r="A116" s="193" t="s">
        <v>507</v>
      </c>
      <c r="B116" s="193" t="s">
        <v>499</v>
      </c>
      <c r="C116" s="193" t="s">
        <v>509</v>
      </c>
    </row>
    <row r="117" spans="1:3">
      <c r="A117" s="73" t="s">
        <v>52</v>
      </c>
      <c r="B117" s="193" t="s">
        <v>440</v>
      </c>
      <c r="C117" s="193" t="s">
        <v>700</v>
      </c>
    </row>
    <row r="118" spans="1:3">
      <c r="A118" s="73" t="s">
        <v>436</v>
      </c>
      <c r="B118" s="193" t="s">
        <v>496</v>
      </c>
      <c r="C118" s="193" t="s">
        <v>458</v>
      </c>
    </row>
    <row r="119" spans="1:3">
      <c r="A119" s="193" t="s">
        <v>461</v>
      </c>
      <c r="B119" s="73" t="s">
        <v>2</v>
      </c>
      <c r="C119" s="193" t="s">
        <v>769</v>
      </c>
    </row>
    <row r="120" spans="1:3">
      <c r="A120" s="73" t="s">
        <v>53</v>
      </c>
      <c r="B120" s="193" t="s">
        <v>500</v>
      </c>
      <c r="C120" s="193" t="s">
        <v>519</v>
      </c>
    </row>
    <row r="121" spans="1:3">
      <c r="A121" s="73" t="s">
        <v>774</v>
      </c>
      <c r="B121" s="193" t="s">
        <v>462</v>
      </c>
      <c r="C121" s="193" t="s">
        <v>479</v>
      </c>
    </row>
    <row r="122" spans="1:3">
      <c r="A122" s="193" t="s">
        <v>506</v>
      </c>
      <c r="B122" s="193" t="s">
        <v>441</v>
      </c>
      <c r="C122" s="73" t="s">
        <v>56</v>
      </c>
    </row>
    <row r="123" spans="1:3">
      <c r="A123" s="73" t="s">
        <v>54</v>
      </c>
      <c r="B123" s="193" t="s">
        <v>497</v>
      </c>
      <c r="C123" s="193" t="s">
        <v>456</v>
      </c>
    </row>
    <row r="124" spans="1:3">
      <c r="A124" s="193" t="s">
        <v>437</v>
      </c>
      <c r="B124" s="193" t="s">
        <v>511</v>
      </c>
      <c r="C124" s="193" t="s">
        <v>772</v>
      </c>
    </row>
    <row r="125" spans="1:3">
      <c r="A125" s="73" t="s">
        <v>279</v>
      </c>
      <c r="B125" s="73" t="s">
        <v>52</v>
      </c>
      <c r="C125" s="73" t="s">
        <v>57</v>
      </c>
    </row>
    <row r="126" spans="1:3">
      <c r="A126" s="73" t="s">
        <v>55</v>
      </c>
      <c r="B126" s="193" t="s">
        <v>442</v>
      </c>
      <c r="C126" s="193" t="s">
        <v>290</v>
      </c>
    </row>
    <row r="127" spans="1:3">
      <c r="A127" s="73" t="s">
        <v>56</v>
      </c>
      <c r="B127" s="193" t="s">
        <v>501</v>
      </c>
      <c r="C127" s="193" t="s">
        <v>491</v>
      </c>
    </row>
    <row r="128" spans="1:3">
      <c r="A128" s="73" t="s">
        <v>57</v>
      </c>
      <c r="B128" s="193" t="s">
        <v>463</v>
      </c>
      <c r="C128" s="193" t="s">
        <v>703</v>
      </c>
    </row>
    <row r="129" spans="1:3">
      <c r="A129" s="73" t="s">
        <v>290</v>
      </c>
      <c r="B129" s="73" t="s">
        <v>53</v>
      </c>
      <c r="C129" s="193" t="s">
        <v>518</v>
      </c>
    </row>
    <row r="130" spans="1:3">
      <c r="A130" s="193" t="s">
        <v>516</v>
      </c>
      <c r="B130" s="193" t="s">
        <v>483</v>
      </c>
      <c r="C130" s="73" t="s">
        <v>522</v>
      </c>
    </row>
    <row r="131" spans="1:3">
      <c r="A131" s="73" t="s">
        <v>522</v>
      </c>
      <c r="B131" s="193" t="s">
        <v>464</v>
      </c>
      <c r="C131" s="73" t="s">
        <v>773</v>
      </c>
    </row>
    <row r="132" spans="1:3">
      <c r="A132" s="73" t="s">
        <v>731</v>
      </c>
      <c r="B132" s="193" t="s">
        <v>484</v>
      </c>
      <c r="C132" s="193" t="s">
        <v>460</v>
      </c>
    </row>
    <row r="133" spans="1:3">
      <c r="A133" s="193" t="s">
        <v>707</v>
      </c>
      <c r="B133" s="193" t="s">
        <v>443</v>
      </c>
      <c r="C133" s="193" t="s">
        <v>736</v>
      </c>
    </row>
    <row r="134" spans="1:3">
      <c r="B134" s="193" t="s">
        <v>465</v>
      </c>
      <c r="C134" s="193" t="s">
        <v>490</v>
      </c>
    </row>
    <row r="135" spans="1:3">
      <c r="B135" s="193" t="s">
        <v>444</v>
      </c>
    </row>
    <row r="136" spans="1:3">
      <c r="B136" s="193" t="s">
        <v>776</v>
      </c>
    </row>
    <row r="137" spans="1:3">
      <c r="B137" s="193" t="s">
        <v>711</v>
      </c>
    </row>
    <row r="138" spans="1:3">
      <c r="B138" s="73" t="s">
        <v>54</v>
      </c>
    </row>
    <row r="139" spans="1:3">
      <c r="B139" s="193" t="s">
        <v>466</v>
      </c>
      <c r="C139" s="233" t="s">
        <v>454</v>
      </c>
    </row>
    <row r="140" spans="1:3">
      <c r="B140" s="193" t="s">
        <v>485</v>
      </c>
    </row>
    <row r="141" spans="1:3">
      <c r="B141" s="193" t="s">
        <v>512</v>
      </c>
      <c r="C141" s="74" t="s">
        <v>455</v>
      </c>
    </row>
    <row r="142" spans="1:3">
      <c r="B142" s="193" t="s">
        <v>467</v>
      </c>
    </row>
    <row r="143" spans="1:3">
      <c r="B143" s="193" t="s">
        <v>445</v>
      </c>
    </row>
    <row r="144" spans="1:3">
      <c r="B144" s="193" t="s">
        <v>468</v>
      </c>
      <c r="C144" s="193" t="s">
        <v>690</v>
      </c>
    </row>
    <row r="145" spans="2:3">
      <c r="B145" s="193" t="s">
        <v>446</v>
      </c>
      <c r="C145" s="193" t="s">
        <v>721</v>
      </c>
    </row>
    <row r="146" spans="2:3">
      <c r="B146" s="193" t="s">
        <v>447</v>
      </c>
      <c r="C146" s="73" t="s">
        <v>2</v>
      </c>
    </row>
    <row r="147" spans="2:3">
      <c r="B147" s="193" t="s">
        <v>288</v>
      </c>
      <c r="C147" s="73" t="s">
        <v>52</v>
      </c>
    </row>
    <row r="148" spans="2:3">
      <c r="B148" s="193" t="s">
        <v>469</v>
      </c>
      <c r="C148" s="73" t="s">
        <v>53</v>
      </c>
    </row>
    <row r="149" spans="2:3">
      <c r="B149" s="193" t="s">
        <v>513</v>
      </c>
      <c r="C149" s="193" t="s">
        <v>722</v>
      </c>
    </row>
    <row r="150" spans="2:3">
      <c r="B150" s="193" t="s">
        <v>775</v>
      </c>
      <c r="C150" s="73" t="s">
        <v>54</v>
      </c>
    </row>
    <row r="151" spans="2:3">
      <c r="B151" s="193" t="s">
        <v>470</v>
      </c>
      <c r="C151" s="73" t="s">
        <v>445</v>
      </c>
    </row>
    <row r="152" spans="2:3">
      <c r="B152" s="73" t="s">
        <v>279</v>
      </c>
      <c r="C152" s="193" t="s">
        <v>695</v>
      </c>
    </row>
    <row r="153" spans="2:3">
      <c r="B153" s="193" t="s">
        <v>502</v>
      </c>
      <c r="C153" s="193" t="s">
        <v>729</v>
      </c>
    </row>
    <row r="154" spans="2:3">
      <c r="B154" s="193" t="s">
        <v>471</v>
      </c>
      <c r="C154" s="193" t="s">
        <v>697</v>
      </c>
    </row>
    <row r="155" spans="2:3">
      <c r="B155" s="193" t="s">
        <v>486</v>
      </c>
      <c r="C155" s="193" t="s">
        <v>733</v>
      </c>
    </row>
    <row r="156" spans="2:3">
      <c r="B156" s="73" t="s">
        <v>55</v>
      </c>
      <c r="C156" s="193" t="s">
        <v>699</v>
      </c>
    </row>
    <row r="157" spans="2:3">
      <c r="B157" s="193" t="s">
        <v>448</v>
      </c>
      <c r="C157" s="193" t="s">
        <v>470</v>
      </c>
    </row>
    <row r="158" spans="2:3">
      <c r="B158" s="193" t="s">
        <v>757</v>
      </c>
      <c r="C158" s="73" t="s">
        <v>279</v>
      </c>
    </row>
    <row r="159" spans="2:3">
      <c r="B159" s="193" t="s">
        <v>297</v>
      </c>
      <c r="C159" s="73" t="s">
        <v>55</v>
      </c>
    </row>
    <row r="160" spans="2:3">
      <c r="B160" s="193" t="s">
        <v>487</v>
      </c>
      <c r="C160" s="73" t="s">
        <v>758</v>
      </c>
    </row>
    <row r="161" spans="2:3">
      <c r="B161" s="193" t="s">
        <v>488</v>
      </c>
      <c r="C161" s="193" t="s">
        <v>757</v>
      </c>
    </row>
    <row r="162" spans="2:3">
      <c r="B162" s="193" t="s">
        <v>472</v>
      </c>
      <c r="C162" s="193" t="s">
        <v>297</v>
      </c>
    </row>
    <row r="163" spans="2:3">
      <c r="B163" s="193" t="s">
        <v>503</v>
      </c>
      <c r="C163" s="193" t="s">
        <v>723</v>
      </c>
    </row>
    <row r="164" spans="2:3">
      <c r="B164" s="73" t="s">
        <v>56</v>
      </c>
      <c r="C164" s="193" t="s">
        <v>700</v>
      </c>
    </row>
    <row r="165" spans="2:3">
      <c r="B165" s="193" t="s">
        <v>473</v>
      </c>
      <c r="C165" s="193" t="s">
        <v>759</v>
      </c>
    </row>
    <row r="166" spans="2:3">
      <c r="B166" s="193" t="s">
        <v>474</v>
      </c>
      <c r="C166" s="73" t="s">
        <v>56</v>
      </c>
    </row>
    <row r="167" spans="2:3">
      <c r="B167" s="193" t="s">
        <v>475</v>
      </c>
      <c r="C167" s="73" t="s">
        <v>57</v>
      </c>
    </row>
    <row r="168" spans="2:3">
      <c r="B168" s="73" t="s">
        <v>57</v>
      </c>
      <c r="C168" s="73" t="s">
        <v>290</v>
      </c>
    </row>
    <row r="169" spans="2:3">
      <c r="B169" s="193" t="s">
        <v>498</v>
      </c>
      <c r="C169" s="73" t="s">
        <v>687</v>
      </c>
    </row>
    <row r="170" spans="2:3">
      <c r="B170" s="193" t="s">
        <v>514</v>
      </c>
      <c r="C170" s="73" t="s">
        <v>522</v>
      </c>
    </row>
    <row r="171" spans="2:3">
      <c r="B171" s="193" t="s">
        <v>481</v>
      </c>
      <c r="C171" s="73" t="s">
        <v>760</v>
      </c>
    </row>
    <row r="172" spans="2:3">
      <c r="B172" s="193" t="s">
        <v>703</v>
      </c>
    </row>
    <row r="173" spans="2:3">
      <c r="B173" s="193" t="s">
        <v>449</v>
      </c>
    </row>
    <row r="174" spans="2:3">
      <c r="B174" s="73" t="s">
        <v>522</v>
      </c>
    </row>
    <row r="175" spans="2:3">
      <c r="B175" s="193" t="s">
        <v>504</v>
      </c>
    </row>
    <row r="176" spans="2:3">
      <c r="B176" s="193" t="s">
        <v>450</v>
      </c>
    </row>
    <row r="177" spans="2:2">
      <c r="B177" s="193" t="s">
        <v>476</v>
      </c>
    </row>
    <row r="178" spans="2:2">
      <c r="B178" s="193" t="s">
        <v>515</v>
      </c>
    </row>
    <row r="179" spans="2:2">
      <c r="B179" s="193" t="s">
        <v>736</v>
      </c>
    </row>
    <row r="180" spans="2:2">
      <c r="B180" s="193" t="s">
        <v>477</v>
      </c>
    </row>
    <row r="181" spans="2:2">
      <c r="B181" s="193" t="s">
        <v>451</v>
      </c>
    </row>
    <row r="182" spans="2:2">
      <c r="B182" s="193" t="s">
        <v>489</v>
      </c>
    </row>
    <row r="183" spans="2:2">
      <c r="B183" s="193" t="s">
        <v>452</v>
      </c>
    </row>
    <row r="184" spans="2:2">
      <c r="B184" s="193" t="s">
        <v>505</v>
      </c>
    </row>
    <row r="185" spans="2:2">
      <c r="B185" s="193" t="s">
        <v>453</v>
      </c>
    </row>
    <row r="186" spans="2:2">
      <c r="B186" s="70"/>
    </row>
    <row r="187" spans="2:2">
      <c r="B187" s="70"/>
    </row>
    <row r="188" spans="2:2">
      <c r="B188" s="70"/>
    </row>
    <row r="189" spans="2:2">
      <c r="B189" s="70"/>
    </row>
    <row r="190" spans="2:2">
      <c r="B190" s="70"/>
    </row>
    <row r="191" spans="2:2">
      <c r="B191" s="70"/>
    </row>
  </sheetData>
  <sortState ref="C174:C200">
    <sortCondition ref="C174"/>
  </sortState>
  <dataConsolidate/>
  <customSheetViews>
    <customSheetView guid="{801CCF84-17C4-4B0D-9367-AFC96EC2FF57}" state="hidden">
      <pageMargins left="0.75" right="0.75" top="1" bottom="1" header="0.5" footer="0.5"/>
      <pageSetup orientation="portrait" r:id="rId1"/>
      <headerFooter alignWithMargins="0"/>
    </customSheetView>
  </customSheetViews>
  <pageMargins left="0.75" right="0.75" top="1" bottom="1" header="0.5" footer="0.5"/>
  <pageSetup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
  <dimension ref="A1:A100"/>
  <sheetViews>
    <sheetView topLeftCell="A50" workbookViewId="0">
      <selection sqref="A1:A100"/>
    </sheetView>
  </sheetViews>
  <sheetFormatPr defaultRowHeight="12.75"/>
  <sheetData>
    <row r="1" spans="1:1">
      <c r="A1" s="88" t="s">
        <v>64</v>
      </c>
    </row>
    <row r="2" spans="1:1">
      <c r="A2" s="88" t="s">
        <v>65</v>
      </c>
    </row>
    <row r="3" spans="1:1">
      <c r="A3" s="88" t="s">
        <v>66</v>
      </c>
    </row>
    <row r="4" spans="1:1">
      <c r="A4" s="88" t="s">
        <v>67</v>
      </c>
    </row>
    <row r="5" spans="1:1">
      <c r="A5" s="88" t="s">
        <v>68</v>
      </c>
    </row>
    <row r="6" spans="1:1">
      <c r="A6" s="88" t="s">
        <v>69</v>
      </c>
    </row>
    <row r="7" spans="1:1">
      <c r="A7" s="88" t="s">
        <v>70</v>
      </c>
    </row>
    <row r="8" spans="1:1">
      <c r="A8" s="88" t="s">
        <v>71</v>
      </c>
    </row>
    <row r="9" spans="1:1">
      <c r="A9" s="88" t="s">
        <v>72</v>
      </c>
    </row>
    <row r="10" spans="1:1">
      <c r="A10" s="88" t="s">
        <v>73</v>
      </c>
    </row>
    <row r="11" spans="1:1">
      <c r="A11" s="88" t="s">
        <v>74</v>
      </c>
    </row>
    <row r="12" spans="1:1">
      <c r="A12" s="88" t="s">
        <v>75</v>
      </c>
    </row>
    <row r="13" spans="1:1">
      <c r="A13" s="88" t="s">
        <v>76</v>
      </c>
    </row>
    <row r="14" spans="1:1">
      <c r="A14" s="88" t="s">
        <v>77</v>
      </c>
    </row>
    <row r="15" spans="1:1">
      <c r="A15" s="88" t="s">
        <v>78</v>
      </c>
    </row>
    <row r="16" spans="1:1">
      <c r="A16" s="88" t="s">
        <v>79</v>
      </c>
    </row>
    <row r="17" spans="1:1">
      <c r="A17" s="88" t="s">
        <v>80</v>
      </c>
    </row>
    <row r="18" spans="1:1">
      <c r="A18" s="88" t="s">
        <v>81</v>
      </c>
    </row>
    <row r="19" spans="1:1">
      <c r="A19" s="88" t="s">
        <v>82</v>
      </c>
    </row>
    <row r="20" spans="1:1">
      <c r="A20" s="88" t="s">
        <v>83</v>
      </c>
    </row>
    <row r="21" spans="1:1">
      <c r="A21" s="88" t="s">
        <v>84</v>
      </c>
    </row>
    <row r="22" spans="1:1">
      <c r="A22" s="88" t="s">
        <v>85</v>
      </c>
    </row>
    <row r="23" spans="1:1">
      <c r="A23" s="88" t="s">
        <v>86</v>
      </c>
    </row>
    <row r="24" spans="1:1">
      <c r="A24" s="88" t="s">
        <v>87</v>
      </c>
    </row>
    <row r="25" spans="1:1">
      <c r="A25" s="88" t="s">
        <v>88</v>
      </c>
    </row>
    <row r="26" spans="1:1">
      <c r="A26" s="88" t="s">
        <v>163</v>
      </c>
    </row>
    <row r="27" spans="1:1">
      <c r="A27" s="88" t="s">
        <v>89</v>
      </c>
    </row>
    <row r="28" spans="1:1">
      <c r="A28" s="88" t="s">
        <v>90</v>
      </c>
    </row>
    <row r="29" spans="1:1">
      <c r="A29" s="88" t="s">
        <v>91</v>
      </c>
    </row>
    <row r="30" spans="1:1">
      <c r="A30" s="88" t="s">
        <v>92</v>
      </c>
    </row>
    <row r="31" spans="1:1">
      <c r="A31" s="88" t="s">
        <v>93</v>
      </c>
    </row>
    <row r="32" spans="1:1">
      <c r="A32" s="88" t="s">
        <v>94</v>
      </c>
    </row>
    <row r="33" spans="1:1">
      <c r="A33" s="88" t="s">
        <v>95</v>
      </c>
    </row>
    <row r="34" spans="1:1">
      <c r="A34" s="88" t="s">
        <v>96</v>
      </c>
    </row>
    <row r="35" spans="1:1">
      <c r="A35" s="88" t="s">
        <v>97</v>
      </c>
    </row>
    <row r="36" spans="1:1">
      <c r="A36" s="88" t="s">
        <v>98</v>
      </c>
    </row>
    <row r="37" spans="1:1">
      <c r="A37" s="88" t="s">
        <v>99</v>
      </c>
    </row>
    <row r="38" spans="1:1">
      <c r="A38" s="88" t="s">
        <v>100</v>
      </c>
    </row>
    <row r="39" spans="1:1">
      <c r="A39" s="88" t="s">
        <v>101</v>
      </c>
    </row>
    <row r="40" spans="1:1">
      <c r="A40" s="88" t="s">
        <v>102</v>
      </c>
    </row>
    <row r="41" spans="1:1">
      <c r="A41" s="88" t="s">
        <v>103</v>
      </c>
    </row>
    <row r="42" spans="1:1">
      <c r="A42" s="88" t="s">
        <v>104</v>
      </c>
    </row>
    <row r="43" spans="1:1">
      <c r="A43" s="88" t="s">
        <v>105</v>
      </c>
    </row>
    <row r="44" spans="1:1">
      <c r="A44" s="88" t="s">
        <v>106</v>
      </c>
    </row>
    <row r="45" spans="1:1">
      <c r="A45" s="88" t="s">
        <v>107</v>
      </c>
    </row>
    <row r="46" spans="1:1">
      <c r="A46" s="88" t="s">
        <v>108</v>
      </c>
    </row>
    <row r="47" spans="1:1">
      <c r="A47" s="88" t="s">
        <v>109</v>
      </c>
    </row>
    <row r="48" spans="1:1">
      <c r="A48" s="88" t="s">
        <v>110</v>
      </c>
    </row>
    <row r="49" spans="1:1">
      <c r="A49" s="88" t="s">
        <v>111</v>
      </c>
    </row>
    <row r="50" spans="1:1">
      <c r="A50" s="88" t="s">
        <v>112</v>
      </c>
    </row>
    <row r="51" spans="1:1">
      <c r="A51" s="88" t="s">
        <v>113</v>
      </c>
    </row>
    <row r="52" spans="1:1">
      <c r="A52" s="88" t="s">
        <v>114</v>
      </c>
    </row>
    <row r="53" spans="1:1">
      <c r="A53" s="88" t="s">
        <v>115</v>
      </c>
    </row>
    <row r="54" spans="1:1">
      <c r="A54" s="88" t="s">
        <v>116</v>
      </c>
    </row>
    <row r="55" spans="1:1">
      <c r="A55" s="88" t="s">
        <v>117</v>
      </c>
    </row>
    <row r="56" spans="1:1">
      <c r="A56" s="88" t="s">
        <v>118</v>
      </c>
    </row>
    <row r="57" spans="1:1">
      <c r="A57" s="88" t="s">
        <v>119</v>
      </c>
    </row>
    <row r="58" spans="1:1">
      <c r="A58" s="88" t="s">
        <v>120</v>
      </c>
    </row>
    <row r="59" spans="1:1">
      <c r="A59" s="88" t="s">
        <v>121</v>
      </c>
    </row>
    <row r="60" spans="1:1">
      <c r="A60" s="88" t="s">
        <v>122</v>
      </c>
    </row>
    <row r="61" spans="1:1">
      <c r="A61" s="88" t="s">
        <v>123</v>
      </c>
    </row>
    <row r="62" spans="1:1">
      <c r="A62" s="88" t="s">
        <v>124</v>
      </c>
    </row>
    <row r="63" spans="1:1">
      <c r="A63" s="88" t="s">
        <v>125</v>
      </c>
    </row>
    <row r="64" spans="1:1">
      <c r="A64" s="88" t="s">
        <v>126</v>
      </c>
    </row>
    <row r="65" spans="1:1">
      <c r="A65" s="88" t="s">
        <v>127</v>
      </c>
    </row>
    <row r="66" spans="1:1">
      <c r="A66" s="88" t="s">
        <v>128</v>
      </c>
    </row>
    <row r="67" spans="1:1">
      <c r="A67" s="88" t="s">
        <v>129</v>
      </c>
    </row>
    <row r="68" spans="1:1">
      <c r="A68" s="88" t="s">
        <v>130</v>
      </c>
    </row>
    <row r="69" spans="1:1">
      <c r="A69" s="88" t="s">
        <v>131</v>
      </c>
    </row>
    <row r="70" spans="1:1">
      <c r="A70" s="88" t="s">
        <v>132</v>
      </c>
    </row>
    <row r="71" spans="1:1">
      <c r="A71" s="88" t="s">
        <v>133</v>
      </c>
    </row>
    <row r="72" spans="1:1">
      <c r="A72" s="88" t="s">
        <v>134</v>
      </c>
    </row>
    <row r="73" spans="1:1">
      <c r="A73" s="88" t="s">
        <v>135</v>
      </c>
    </row>
    <row r="74" spans="1:1">
      <c r="A74" s="88" t="s">
        <v>136</v>
      </c>
    </row>
    <row r="75" spans="1:1">
      <c r="A75" s="88" t="s">
        <v>137</v>
      </c>
    </row>
    <row r="76" spans="1:1">
      <c r="A76" s="88" t="s">
        <v>138</v>
      </c>
    </row>
    <row r="77" spans="1:1">
      <c r="A77" s="88" t="s">
        <v>139</v>
      </c>
    </row>
    <row r="78" spans="1:1">
      <c r="A78" s="88" t="s">
        <v>140</v>
      </c>
    </row>
    <row r="79" spans="1:1">
      <c r="A79" s="88" t="s">
        <v>141</v>
      </c>
    </row>
    <row r="80" spans="1:1">
      <c r="A80" s="88" t="s">
        <v>142</v>
      </c>
    </row>
    <row r="81" spans="1:1">
      <c r="A81" s="88" t="s">
        <v>143</v>
      </c>
    </row>
    <row r="82" spans="1:1">
      <c r="A82" s="88" t="s">
        <v>144</v>
      </c>
    </row>
    <row r="83" spans="1:1">
      <c r="A83" s="88" t="s">
        <v>145</v>
      </c>
    </row>
    <row r="84" spans="1:1">
      <c r="A84" s="88" t="s">
        <v>146</v>
      </c>
    </row>
    <row r="85" spans="1:1">
      <c r="A85" s="88" t="s">
        <v>147</v>
      </c>
    </row>
    <row r="86" spans="1:1">
      <c r="A86" s="88" t="s">
        <v>148</v>
      </c>
    </row>
    <row r="87" spans="1:1">
      <c r="A87" s="88" t="s">
        <v>149</v>
      </c>
    </row>
    <row r="88" spans="1:1">
      <c r="A88" s="88" t="s">
        <v>150</v>
      </c>
    </row>
    <row r="89" spans="1:1">
      <c r="A89" s="88" t="s">
        <v>151</v>
      </c>
    </row>
    <row r="90" spans="1:1">
      <c r="A90" s="88" t="s">
        <v>152</v>
      </c>
    </row>
    <row r="91" spans="1:1">
      <c r="A91" s="88" t="s">
        <v>153</v>
      </c>
    </row>
    <row r="92" spans="1:1">
      <c r="A92" s="88" t="s">
        <v>154</v>
      </c>
    </row>
    <row r="93" spans="1:1">
      <c r="A93" s="88" t="s">
        <v>155</v>
      </c>
    </row>
    <row r="94" spans="1:1">
      <c r="A94" s="88" t="s">
        <v>156</v>
      </c>
    </row>
    <row r="95" spans="1:1">
      <c r="A95" s="88" t="s">
        <v>157</v>
      </c>
    </row>
    <row r="96" spans="1:1">
      <c r="A96" s="88" t="s">
        <v>158</v>
      </c>
    </row>
    <row r="97" spans="1:1">
      <c r="A97" s="88" t="s">
        <v>159</v>
      </c>
    </row>
    <row r="98" spans="1:1">
      <c r="A98" s="88" t="s">
        <v>160</v>
      </c>
    </row>
    <row r="99" spans="1:1">
      <c r="A99" s="88" t="s">
        <v>161</v>
      </c>
    </row>
    <row r="100" spans="1:1">
      <c r="A100" s="88" t="s">
        <v>162</v>
      </c>
    </row>
  </sheetData>
  <sheetProtection sheet="1" objects="1" scenarios="1"/>
  <customSheetViews>
    <customSheetView guid="{801CCF84-17C4-4B0D-9367-AFC96EC2FF57}" state="hidden">
      <selection activeCell="E24" sqref="E24"/>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7"/>
  </sheetPr>
  <dimension ref="A1:D36"/>
  <sheetViews>
    <sheetView zoomScaleNormal="100" zoomScaleSheetLayoutView="85" workbookViewId="0">
      <pane ySplit="1" topLeftCell="A2" activePane="bottomLeft" state="frozen"/>
      <selection activeCell="D43" sqref="D43"/>
      <selection pane="bottomLeft" activeCell="B4" sqref="B4"/>
    </sheetView>
  </sheetViews>
  <sheetFormatPr defaultColWidth="8.85546875" defaultRowHeight="12.75"/>
  <cols>
    <col min="1" max="1" width="68.855468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99" t="s">
        <v>1</v>
      </c>
      <c r="B3" s="100"/>
      <c r="D3" s="117"/>
    </row>
    <row r="4" spans="1:4" s="8" customFormat="1" ht="23.1" customHeight="1" thickBot="1">
      <c r="A4" s="6" t="s">
        <v>176</v>
      </c>
      <c r="B4" s="7"/>
    </row>
    <row r="5" spans="1:4" s="8" customFormat="1" ht="23.1" customHeight="1">
      <c r="A5" s="194" t="s">
        <v>175</v>
      </c>
      <c r="B5" s="195"/>
    </row>
    <row r="6" spans="1:4" s="8" customFormat="1" ht="23.1" customHeight="1">
      <c r="A6" s="196" t="s">
        <v>164</v>
      </c>
      <c r="B6" s="197"/>
    </row>
    <row r="7" spans="1:4" s="8" customFormat="1" ht="23.1" customHeight="1">
      <c r="A7" s="196" t="s">
        <v>165</v>
      </c>
      <c r="B7" s="197"/>
    </row>
    <row r="8" spans="1:4" s="8" customFormat="1" ht="23.1" customHeight="1">
      <c r="A8" s="196" t="s">
        <v>166</v>
      </c>
      <c r="B8" s="197"/>
    </row>
    <row r="9" spans="1:4" s="8" customFormat="1" ht="23.1" customHeight="1">
      <c r="A9" s="196" t="s">
        <v>167</v>
      </c>
      <c r="B9" s="197"/>
    </row>
    <row r="10" spans="1:4" s="8" customFormat="1" ht="23.1" customHeight="1">
      <c r="A10" s="196" t="s">
        <v>232</v>
      </c>
      <c r="B10" s="197"/>
    </row>
    <row r="11" spans="1:4" s="8" customFormat="1" ht="23.1" customHeight="1">
      <c r="A11" s="196" t="s">
        <v>233</v>
      </c>
      <c r="B11" s="197"/>
    </row>
    <row r="12" spans="1:4" s="8" customFormat="1" ht="23.1" customHeight="1">
      <c r="A12" s="293" t="s">
        <v>234</v>
      </c>
      <c r="B12" s="197"/>
    </row>
    <row r="13" spans="1:4" s="8" customFormat="1" ht="23.1" customHeight="1">
      <c r="A13" s="196" t="s">
        <v>521</v>
      </c>
      <c r="B13" s="721"/>
    </row>
    <row r="14" spans="1:4" s="8" customFormat="1" ht="23.1" customHeight="1">
      <c r="A14" s="294" t="s">
        <v>5</v>
      </c>
      <c r="B14" s="295"/>
    </row>
    <row r="15" spans="1:4" s="8" customFormat="1" ht="23.1" customHeight="1" thickBot="1">
      <c r="A15" s="198" t="s">
        <v>6</v>
      </c>
      <c r="B15" s="199"/>
    </row>
    <row r="16" spans="1:4" s="10" customFormat="1">
      <c r="A16" s="4"/>
      <c r="B16" s="9"/>
    </row>
    <row r="17" spans="1:4" s="10" customFormat="1">
      <c r="A17" s="4"/>
      <c r="B17" s="9"/>
    </row>
    <row r="18" spans="1:4" s="10" customFormat="1">
      <c r="A18" s="4"/>
      <c r="B18" s="9"/>
    </row>
    <row r="19" spans="1:4" s="10" customFormat="1">
      <c r="A19" s="4"/>
      <c r="B19" s="9"/>
    </row>
    <row r="20" spans="1:4" s="10" customFormat="1" ht="30" customHeight="1">
      <c r="A20" s="1" t="s">
        <v>7</v>
      </c>
      <c r="B20" s="2"/>
    </row>
    <row r="21" spans="1:4" s="10" customFormat="1" ht="31.5">
      <c r="A21" s="11" t="s">
        <v>8</v>
      </c>
      <c r="B21" s="11" t="s">
        <v>9</v>
      </c>
    </row>
    <row r="22" spans="1:4" s="10" customFormat="1" ht="18.75" customHeight="1">
      <c r="A22" s="269" t="s">
        <v>407</v>
      </c>
      <c r="B22" s="12"/>
      <c r="C22" s="154" t="str">
        <f t="shared" ref="C22:C34" si="0">IF(B22="Yes",ROW(),"")</f>
        <v/>
      </c>
      <c r="D22" s="154" t="str">
        <f t="shared" ref="D22:D30" si="1">IF(C22="","",RANK(C22,$C$22:$C$34,-1))</f>
        <v/>
      </c>
    </row>
    <row r="23" spans="1:4" s="10" customFormat="1" ht="20.100000000000001" customHeight="1">
      <c r="A23" s="269" t="s">
        <v>408</v>
      </c>
      <c r="B23" s="12"/>
      <c r="C23" s="154" t="str">
        <f t="shared" si="0"/>
        <v/>
      </c>
      <c r="D23" s="154" t="str">
        <f t="shared" si="1"/>
        <v/>
      </c>
    </row>
    <row r="24" spans="1:4" s="10" customFormat="1" ht="20.100000000000001" customHeight="1">
      <c r="A24" s="269" t="s">
        <v>417</v>
      </c>
      <c r="B24" s="12"/>
      <c r="C24" s="154" t="str">
        <f t="shared" si="0"/>
        <v/>
      </c>
      <c r="D24" s="154" t="str">
        <f t="shared" si="1"/>
        <v/>
      </c>
    </row>
    <row r="25" spans="1:4" s="10" customFormat="1" ht="20.100000000000001" customHeight="1">
      <c r="A25" s="269" t="s">
        <v>409</v>
      </c>
      <c r="B25" s="12"/>
      <c r="C25" s="154" t="str">
        <f t="shared" si="0"/>
        <v/>
      </c>
      <c r="D25" s="154" t="str">
        <f t="shared" si="1"/>
        <v/>
      </c>
    </row>
    <row r="26" spans="1:4" s="10" customFormat="1" ht="20.100000000000001" customHeight="1">
      <c r="A26" s="269" t="s">
        <v>410</v>
      </c>
      <c r="B26" s="12"/>
      <c r="C26" s="154" t="str">
        <f t="shared" si="0"/>
        <v/>
      </c>
      <c r="D26" s="154" t="str">
        <f t="shared" si="1"/>
        <v/>
      </c>
    </row>
    <row r="27" spans="1:4" s="10" customFormat="1" ht="20.100000000000001" customHeight="1">
      <c r="A27" s="269" t="s">
        <v>411</v>
      </c>
      <c r="B27" s="12"/>
      <c r="C27" s="154" t="str">
        <f t="shared" si="0"/>
        <v/>
      </c>
      <c r="D27" s="154" t="str">
        <f t="shared" si="1"/>
        <v/>
      </c>
    </row>
    <row r="28" spans="1:4" s="10" customFormat="1" ht="20.100000000000001" customHeight="1">
      <c r="A28" s="269" t="s">
        <v>412</v>
      </c>
      <c r="B28" s="12"/>
      <c r="C28" s="154" t="str">
        <f t="shared" si="0"/>
        <v/>
      </c>
      <c r="D28" s="154" t="str">
        <f t="shared" si="1"/>
        <v/>
      </c>
    </row>
    <row r="29" spans="1:4" s="10" customFormat="1" ht="20.100000000000001" customHeight="1">
      <c r="A29" s="269" t="s">
        <v>413</v>
      </c>
      <c r="B29" s="12"/>
      <c r="C29" s="154" t="str">
        <f t="shared" si="0"/>
        <v/>
      </c>
      <c r="D29" s="154" t="str">
        <f t="shared" si="1"/>
        <v/>
      </c>
    </row>
    <row r="30" spans="1:4" s="10" customFormat="1" ht="20.100000000000001" customHeight="1">
      <c r="A30" s="269" t="s">
        <v>414</v>
      </c>
      <c r="B30" s="12"/>
      <c r="C30" s="154" t="str">
        <f t="shared" si="0"/>
        <v/>
      </c>
      <c r="D30" s="154" t="str">
        <f t="shared" si="1"/>
        <v/>
      </c>
    </row>
    <row r="31" spans="1:4" s="10" customFormat="1" ht="25.5">
      <c r="A31" s="625" t="s">
        <v>653</v>
      </c>
      <c r="B31" s="12"/>
      <c r="C31" s="154"/>
      <c r="D31" s="154"/>
    </row>
    <row r="32" spans="1:4" ht="25.5">
      <c r="A32" s="625" t="s">
        <v>652</v>
      </c>
      <c r="B32" s="13"/>
      <c r="C32" s="154" t="str">
        <f t="shared" si="0"/>
        <v/>
      </c>
      <c r="D32" s="154" t="str">
        <f>IF(C32="","",RANK(C32,$C$22:$C$34,-1))</f>
        <v/>
      </c>
    </row>
    <row r="33" spans="1:4" ht="20.100000000000001" customHeight="1">
      <c r="A33" s="269" t="s">
        <v>415</v>
      </c>
      <c r="B33" s="13"/>
      <c r="C33" s="154" t="str">
        <f t="shared" si="0"/>
        <v/>
      </c>
      <c r="D33" s="154" t="str">
        <f>IF(C33="","",RANK(C33,$C$22:$C$34,-1))</f>
        <v/>
      </c>
    </row>
    <row r="34" spans="1:4" ht="20.100000000000001" customHeight="1">
      <c r="A34" s="269" t="s">
        <v>416</v>
      </c>
      <c r="B34" s="13"/>
      <c r="C34" s="154" t="str">
        <f t="shared" si="0"/>
        <v/>
      </c>
      <c r="D34" s="154" t="str">
        <f>IF(C34="","",RANK(C34,$C$22:$C$34,-1))</f>
        <v/>
      </c>
    </row>
    <row r="35" spans="1:4" s="10" customFormat="1">
      <c r="A35" s="4"/>
      <c r="B35" s="9"/>
    </row>
    <row r="36" spans="1:4" s="10" customFormat="1">
      <c r="A36" s="4"/>
      <c r="B36" s="9"/>
    </row>
  </sheetData>
  <sheetProtection sheet="1" objects="1" scenarios="1"/>
  <customSheetViews>
    <customSheetView guid="{801CCF84-17C4-4B0D-9367-AFC96EC2FF57}" hiddenColumns="1">
      <pane ySplit="1" topLeftCell="A2" activePane="bottomLeft" state="frozen"/>
      <selection pane="bottomLeft" activeCell="B4" sqref="B4"/>
      <rowBreaks count="1" manualBreakCount="1">
        <brk id="19" max="16383" man="1"/>
      </rowBreaks>
      <pageMargins left="0.2" right="0.2" top="0.3" bottom="0.3" header="0.25" footer="0"/>
      <printOptions horizontalCentered="1"/>
      <pageSetup orientation="landscape" r:id="rId1"/>
      <headerFooter alignWithMargins="0">
        <oddFooter>&amp;L&amp;8Agency Information</oddFooter>
      </headerFooter>
    </customSheetView>
  </customSheetViews>
  <conditionalFormatting sqref="B4:B15">
    <cfRule type="expression" dxfId="7119" priority="46" stopIfTrue="1">
      <formula>B4=""</formula>
    </cfRule>
  </conditionalFormatting>
  <conditionalFormatting sqref="B23:B34">
    <cfRule type="cellIs" dxfId="7118" priority="45" operator="equal">
      <formula>""</formula>
    </cfRule>
  </conditionalFormatting>
  <conditionalFormatting sqref="B22">
    <cfRule type="cellIs" dxfId="7117" priority="44" operator="equal">
      <formula>""</formula>
    </cfRule>
  </conditionalFormatting>
  <dataValidations count="3">
    <dataValidation type="list" allowBlank="1" showInputMessage="1" showErrorMessage="1" prompt="Select the appropriate LME-MCO from the drop-down box choices." sqref="B4" xr:uid="{00000000-0002-0000-0200-000000000000}">
      <formula1>LME_MCO</formula1>
    </dataValidation>
    <dataValidation type="list" allowBlank="1" showInputMessage="1" showErrorMessage="1" sqref="B22:B34" xr:uid="{00000000-0002-0000-0200-000001000000}">
      <formula1>"Yes,No"</formula1>
    </dataValidation>
    <dataValidation type="list" allowBlank="1" showInputMessage="1" showErrorMessage="1" sqref="B5:B13" xr:uid="{00000000-0002-0000-0200-000002000000}">
      <formula1>Reviewers2019</formula1>
    </dataValidation>
  </dataValidations>
  <printOptions horizontalCentered="1"/>
  <pageMargins left="0.2" right="0.2" top="0.3" bottom="0.3" header="0.25" footer="0"/>
  <pageSetup orientation="landscape" r:id="rId2"/>
  <headerFooter alignWithMargins="0">
    <oddFooter>&amp;L&amp;8Agency Information</oddFooter>
  </headerFooter>
  <rowBreaks count="1" manualBreakCount="1">
    <brk id="19"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249977111117893"/>
  </sheetPr>
  <dimension ref="A1:FA24"/>
  <sheetViews>
    <sheetView zoomScaleNormal="100" zoomScaleSheetLayoutView="50" workbookViewId="0">
      <pane xSplit="2" topLeftCell="C1" activePane="topRight" state="frozen"/>
      <selection pane="topRight" activeCell="C5" sqref="C5:L5"/>
    </sheetView>
  </sheetViews>
  <sheetFormatPr defaultColWidth="8.85546875" defaultRowHeight="12.75"/>
  <cols>
    <col min="1" max="1" width="3.28515625" style="86" customWidth="1"/>
    <col min="2" max="2" width="75.7109375" style="61" customWidth="1"/>
    <col min="3" max="152" width="7.7109375" style="62" customWidth="1"/>
    <col min="153" max="157" width="7.7109375" style="63" customWidth="1"/>
    <col min="158" max="16384" width="8.85546875" style="3"/>
  </cols>
  <sheetData>
    <row r="1" spans="1:157" ht="18" customHeight="1">
      <c r="A1" s="90"/>
      <c r="B1" s="91"/>
      <c r="C1" s="187" t="s">
        <v>402</v>
      </c>
      <c r="D1" s="184"/>
      <c r="E1" s="184"/>
      <c r="F1" s="184"/>
      <c r="G1" s="184"/>
      <c r="H1" s="184"/>
      <c r="I1" s="184"/>
      <c r="J1" s="184"/>
      <c r="K1" s="184"/>
      <c r="L1" s="270"/>
      <c r="M1" s="187" t="s">
        <v>402</v>
      </c>
      <c r="N1" s="184"/>
      <c r="O1" s="184"/>
      <c r="P1" s="184"/>
      <c r="Q1" s="184"/>
      <c r="R1" s="184"/>
      <c r="S1" s="184"/>
      <c r="T1" s="184"/>
      <c r="U1" s="184"/>
      <c r="V1" s="270"/>
      <c r="W1" s="187" t="s">
        <v>402</v>
      </c>
      <c r="X1" s="184"/>
      <c r="Y1" s="184"/>
      <c r="Z1" s="184"/>
      <c r="AA1" s="184"/>
      <c r="AB1" s="184"/>
      <c r="AC1" s="184"/>
      <c r="AD1" s="184"/>
      <c r="AE1" s="184"/>
      <c r="AF1" s="270"/>
      <c r="AG1" s="187" t="s">
        <v>402</v>
      </c>
      <c r="AH1" s="184"/>
      <c r="AI1" s="184"/>
      <c r="AJ1" s="184"/>
      <c r="AK1" s="184"/>
      <c r="AL1" s="184"/>
      <c r="AM1" s="184"/>
      <c r="AN1" s="184"/>
      <c r="AO1" s="184"/>
      <c r="AP1" s="270"/>
      <c r="AQ1" s="187" t="s">
        <v>402</v>
      </c>
      <c r="AR1" s="184"/>
      <c r="AS1" s="184"/>
      <c r="AT1" s="184"/>
      <c r="AU1" s="184"/>
      <c r="AV1" s="184"/>
      <c r="AW1" s="184"/>
      <c r="AX1" s="184"/>
      <c r="AY1" s="184"/>
      <c r="AZ1" s="270"/>
      <c r="BA1" s="187" t="s">
        <v>402</v>
      </c>
      <c r="BB1" s="184"/>
      <c r="BC1" s="184"/>
      <c r="BD1" s="184"/>
      <c r="BE1" s="184"/>
      <c r="BF1" s="184"/>
      <c r="BG1" s="184"/>
      <c r="BH1" s="184"/>
      <c r="BI1" s="184"/>
      <c r="BJ1" s="270"/>
      <c r="BK1" s="187" t="s">
        <v>402</v>
      </c>
      <c r="BL1" s="184"/>
      <c r="BM1" s="184"/>
      <c r="BN1" s="184"/>
      <c r="BO1" s="184"/>
      <c r="BP1" s="184"/>
      <c r="BQ1" s="184"/>
      <c r="BR1" s="184"/>
      <c r="BS1" s="184"/>
      <c r="BT1" s="270"/>
      <c r="BU1" s="187" t="s">
        <v>402</v>
      </c>
      <c r="BV1" s="184"/>
      <c r="BW1" s="184"/>
      <c r="BX1" s="184"/>
      <c r="BY1" s="184"/>
      <c r="BZ1" s="184"/>
      <c r="CA1" s="184"/>
      <c r="CB1" s="184"/>
      <c r="CC1" s="184"/>
      <c r="CD1" s="270"/>
      <c r="CE1" s="187" t="s">
        <v>402</v>
      </c>
      <c r="CF1" s="184"/>
      <c r="CG1" s="184"/>
      <c r="CH1" s="184"/>
      <c r="CI1" s="184"/>
      <c r="CJ1" s="184"/>
      <c r="CK1" s="184"/>
      <c r="CL1" s="184"/>
      <c r="CM1" s="184"/>
      <c r="CN1" s="270"/>
      <c r="CO1" s="187" t="s">
        <v>402</v>
      </c>
      <c r="CP1" s="184"/>
      <c r="CQ1" s="184"/>
      <c r="CR1" s="184"/>
      <c r="CS1" s="184"/>
      <c r="CT1" s="184"/>
      <c r="CU1" s="184"/>
      <c r="CV1" s="184"/>
      <c r="CW1" s="184"/>
      <c r="CX1" s="270"/>
      <c r="CY1" s="187" t="s">
        <v>402</v>
      </c>
      <c r="CZ1" s="184"/>
      <c r="DA1" s="184"/>
      <c r="DB1" s="184"/>
      <c r="DC1" s="184"/>
      <c r="DD1" s="184"/>
      <c r="DE1" s="184"/>
      <c r="DF1" s="184"/>
      <c r="DG1" s="184"/>
      <c r="DH1" s="270"/>
      <c r="DI1" s="187" t="s">
        <v>402</v>
      </c>
      <c r="DJ1" s="184"/>
      <c r="DK1" s="184"/>
      <c r="DL1" s="184"/>
      <c r="DM1" s="184"/>
      <c r="DN1" s="184"/>
      <c r="DO1" s="184"/>
      <c r="DP1" s="184"/>
      <c r="DQ1" s="184"/>
      <c r="DR1" s="270"/>
      <c r="DS1" s="187" t="s">
        <v>402</v>
      </c>
      <c r="DT1" s="184"/>
      <c r="DU1" s="184"/>
      <c r="DV1" s="184"/>
      <c r="DW1" s="184"/>
      <c r="DX1" s="184"/>
      <c r="DY1" s="184"/>
      <c r="DZ1" s="184"/>
      <c r="EA1" s="184"/>
      <c r="EB1" s="270"/>
      <c r="EC1" s="187" t="s">
        <v>402</v>
      </c>
      <c r="ED1" s="184"/>
      <c r="EE1" s="184"/>
      <c r="EF1" s="184"/>
      <c r="EG1" s="184"/>
      <c r="EH1" s="184"/>
      <c r="EI1" s="184"/>
      <c r="EJ1" s="184"/>
      <c r="EK1" s="184"/>
      <c r="EL1" s="270"/>
      <c r="EM1" s="187" t="s">
        <v>402</v>
      </c>
      <c r="EN1" s="184"/>
      <c r="EO1" s="184"/>
      <c r="EP1" s="184"/>
      <c r="EQ1" s="184"/>
      <c r="ER1" s="184"/>
      <c r="ES1" s="184"/>
      <c r="ET1" s="184"/>
      <c r="EU1" s="184"/>
      <c r="EV1" s="270"/>
      <c r="EW1" s="631"/>
      <c r="EX1" s="241"/>
      <c r="EY1" s="241"/>
      <c r="EZ1" s="241"/>
      <c r="FA1" s="242"/>
    </row>
    <row r="2" spans="1:157" ht="18" customHeight="1">
      <c r="A2" s="92"/>
      <c r="B2" s="107" t="s">
        <v>176</v>
      </c>
      <c r="C2" s="219" t="str">
        <f>IF('Workbook Set-up'!$B$4="","[Name of LME-MCO]",'Workbook Set-up'!$B$4)</f>
        <v>[Name of LME-MCO]</v>
      </c>
      <c r="D2" s="93"/>
      <c r="E2" s="93"/>
      <c r="F2" s="93"/>
      <c r="G2" s="93"/>
      <c r="H2" s="93"/>
      <c r="I2" s="93"/>
      <c r="J2" s="93"/>
      <c r="K2" s="93"/>
      <c r="L2" s="271"/>
      <c r="M2" s="219" t="str">
        <f>IF('Workbook Set-up'!$B$4="","[Name of LME-MCO]",'Workbook Set-up'!$B$4)</f>
        <v>[Name of LME-MCO]</v>
      </c>
      <c r="N2" s="93"/>
      <c r="O2" s="93"/>
      <c r="P2" s="93"/>
      <c r="Q2" s="93"/>
      <c r="R2" s="93"/>
      <c r="S2" s="93"/>
      <c r="T2" s="93"/>
      <c r="U2" s="93"/>
      <c r="V2" s="271"/>
      <c r="W2" s="219" t="str">
        <f>IF('Workbook Set-up'!$B$4="","[Name of LME-MCO]",'Workbook Set-up'!$B$4)</f>
        <v>[Name of LME-MCO]</v>
      </c>
      <c r="X2" s="93"/>
      <c r="Y2" s="93"/>
      <c r="Z2" s="93"/>
      <c r="AA2" s="93"/>
      <c r="AB2" s="93"/>
      <c r="AC2" s="93"/>
      <c r="AD2" s="93"/>
      <c r="AE2" s="93"/>
      <c r="AF2" s="271"/>
      <c r="AG2" s="219" t="str">
        <f>IF('Workbook Set-up'!$B$4="","[Name of LME-MCO]",'Workbook Set-up'!$B$4)</f>
        <v>[Name of LME-MCO]</v>
      </c>
      <c r="AH2" s="93"/>
      <c r="AI2" s="93"/>
      <c r="AJ2" s="93"/>
      <c r="AK2" s="93"/>
      <c r="AL2" s="93"/>
      <c r="AM2" s="93"/>
      <c r="AN2" s="93"/>
      <c r="AO2" s="93"/>
      <c r="AP2" s="271"/>
      <c r="AQ2" s="219" t="str">
        <f>IF('Workbook Set-up'!$B$4="","[Name of LME-MCO]",'Workbook Set-up'!$B$4)</f>
        <v>[Name of LME-MCO]</v>
      </c>
      <c r="AR2" s="93"/>
      <c r="AS2" s="93"/>
      <c r="AT2" s="93"/>
      <c r="AU2" s="93"/>
      <c r="AV2" s="93"/>
      <c r="AW2" s="93"/>
      <c r="AX2" s="93"/>
      <c r="AY2" s="93"/>
      <c r="AZ2" s="271"/>
      <c r="BA2" s="219" t="str">
        <f>IF('Workbook Set-up'!$B$4="","[Name of LME-MCO]",'Workbook Set-up'!$B$4)</f>
        <v>[Name of LME-MCO]</v>
      </c>
      <c r="BB2" s="93"/>
      <c r="BC2" s="93"/>
      <c r="BD2" s="93"/>
      <c r="BE2" s="93"/>
      <c r="BF2" s="93"/>
      <c r="BG2" s="93"/>
      <c r="BH2" s="93"/>
      <c r="BI2" s="93"/>
      <c r="BJ2" s="271"/>
      <c r="BK2" s="219" t="str">
        <f>IF('Workbook Set-up'!$B$4="","[Name of LME-MCO]",'Workbook Set-up'!$B$4)</f>
        <v>[Name of LME-MCO]</v>
      </c>
      <c r="BL2" s="93"/>
      <c r="BM2" s="93"/>
      <c r="BN2" s="93"/>
      <c r="BO2" s="93"/>
      <c r="BP2" s="93"/>
      <c r="BQ2" s="93"/>
      <c r="BR2" s="93"/>
      <c r="BS2" s="93"/>
      <c r="BT2" s="271"/>
      <c r="BU2" s="219" t="str">
        <f>IF('Workbook Set-up'!$B$4="","[Name of LME-MCO]",'Workbook Set-up'!$B$4)</f>
        <v>[Name of LME-MCO]</v>
      </c>
      <c r="BV2" s="93"/>
      <c r="BW2" s="93"/>
      <c r="BX2" s="93"/>
      <c r="BY2" s="93"/>
      <c r="BZ2" s="93"/>
      <c r="CA2" s="93"/>
      <c r="CB2" s="93"/>
      <c r="CC2" s="93"/>
      <c r="CD2" s="271"/>
      <c r="CE2" s="219" t="str">
        <f>IF('Workbook Set-up'!$B$4="","[Name of LME-MCO]",'Workbook Set-up'!$B$4)</f>
        <v>[Name of LME-MCO]</v>
      </c>
      <c r="CF2" s="93"/>
      <c r="CG2" s="93"/>
      <c r="CH2" s="93"/>
      <c r="CI2" s="93"/>
      <c r="CJ2" s="93"/>
      <c r="CK2" s="93"/>
      <c r="CL2" s="93"/>
      <c r="CM2" s="93"/>
      <c r="CN2" s="271"/>
      <c r="CO2" s="219" t="str">
        <f>IF('Workbook Set-up'!$B$4="","[Name of LME-MCO]",'Workbook Set-up'!$B$4)</f>
        <v>[Name of LME-MCO]</v>
      </c>
      <c r="CP2" s="93"/>
      <c r="CQ2" s="93"/>
      <c r="CR2" s="93"/>
      <c r="CS2" s="93"/>
      <c r="CT2" s="93"/>
      <c r="CU2" s="93"/>
      <c r="CV2" s="93"/>
      <c r="CW2" s="93"/>
      <c r="CX2" s="271"/>
      <c r="CY2" s="219" t="str">
        <f>IF('Workbook Set-up'!$B$4="","[Name of LME-MCO]",'Workbook Set-up'!$B$4)</f>
        <v>[Name of LME-MCO]</v>
      </c>
      <c r="CZ2" s="93"/>
      <c r="DA2" s="93"/>
      <c r="DB2" s="93"/>
      <c r="DC2" s="93"/>
      <c r="DD2" s="93"/>
      <c r="DE2" s="93"/>
      <c r="DF2" s="93"/>
      <c r="DG2" s="93"/>
      <c r="DH2" s="271"/>
      <c r="DI2" s="219" t="str">
        <f>IF('Workbook Set-up'!$B$4="","[Name of LME-MCO]",'Workbook Set-up'!$B$4)</f>
        <v>[Name of LME-MCO]</v>
      </c>
      <c r="DJ2" s="93"/>
      <c r="DK2" s="93"/>
      <c r="DL2" s="93"/>
      <c r="DM2" s="93"/>
      <c r="DN2" s="93"/>
      <c r="DO2" s="93"/>
      <c r="DP2" s="93"/>
      <c r="DQ2" s="93"/>
      <c r="DR2" s="271"/>
      <c r="DS2" s="219" t="str">
        <f>IF('Workbook Set-up'!$B$4="","[Name of LME-MCO]",'Workbook Set-up'!$B$4)</f>
        <v>[Name of LME-MCO]</v>
      </c>
      <c r="DT2" s="93"/>
      <c r="DU2" s="93"/>
      <c r="DV2" s="93"/>
      <c r="DW2" s="93"/>
      <c r="DX2" s="93"/>
      <c r="DY2" s="93"/>
      <c r="DZ2" s="93"/>
      <c r="EA2" s="93"/>
      <c r="EB2" s="271"/>
      <c r="EC2" s="219" t="str">
        <f>IF('Workbook Set-up'!$B$4="","[Name of LME-MCO]",'Workbook Set-up'!$B$4)</f>
        <v>[Name of LME-MCO]</v>
      </c>
      <c r="ED2" s="93"/>
      <c r="EE2" s="93"/>
      <c r="EF2" s="93"/>
      <c r="EG2" s="93"/>
      <c r="EH2" s="93"/>
      <c r="EI2" s="93"/>
      <c r="EJ2" s="93"/>
      <c r="EK2" s="93"/>
      <c r="EL2" s="271"/>
      <c r="EM2" s="219" t="str">
        <f>IF('Workbook Set-up'!$B$4="","[Name of LME-MCO]",'Workbook Set-up'!$B$4)</f>
        <v>[Name of LME-MCO]</v>
      </c>
      <c r="EN2" s="93"/>
      <c r="EO2" s="93"/>
      <c r="EP2" s="93"/>
      <c r="EQ2" s="93"/>
      <c r="ER2" s="93"/>
      <c r="ES2" s="93"/>
      <c r="ET2" s="93"/>
      <c r="EU2" s="93"/>
      <c r="EV2" s="271"/>
      <c r="EW2" s="632"/>
      <c r="EX2" s="239"/>
      <c r="EY2" s="239"/>
      <c r="EZ2" s="239"/>
      <c r="FA2" s="240"/>
    </row>
    <row r="3" spans="1:157" ht="32.2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633"/>
      <c r="EX3" s="249"/>
      <c r="EY3" s="249"/>
      <c r="EZ3" s="249"/>
      <c r="FA3" s="250"/>
    </row>
    <row r="4" spans="1:157"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634"/>
      <c r="EX4" s="606"/>
      <c r="EY4" s="606"/>
      <c r="EZ4" s="606"/>
      <c r="FA4" s="607"/>
    </row>
    <row r="5" spans="1:157" s="497" customFormat="1" ht="15" customHeight="1">
      <c r="A5" s="469"/>
      <c r="B5" s="501" t="s">
        <v>3</v>
      </c>
      <c r="C5" s="808"/>
      <c r="D5" s="809"/>
      <c r="E5" s="809"/>
      <c r="F5" s="809"/>
      <c r="G5" s="809"/>
      <c r="H5" s="809"/>
      <c r="I5" s="809"/>
      <c r="J5" s="809"/>
      <c r="K5" s="809"/>
      <c r="L5" s="810"/>
      <c r="M5" s="808"/>
      <c r="N5" s="809"/>
      <c r="O5" s="809"/>
      <c r="P5" s="809"/>
      <c r="Q5" s="809"/>
      <c r="R5" s="809"/>
      <c r="S5" s="809"/>
      <c r="T5" s="809"/>
      <c r="U5" s="809"/>
      <c r="V5" s="810"/>
      <c r="W5" s="808"/>
      <c r="X5" s="809"/>
      <c r="Y5" s="809"/>
      <c r="Z5" s="809"/>
      <c r="AA5" s="809"/>
      <c r="AB5" s="809"/>
      <c r="AC5" s="809"/>
      <c r="AD5" s="809"/>
      <c r="AE5" s="809"/>
      <c r="AF5" s="810"/>
      <c r="AG5" s="808"/>
      <c r="AH5" s="809"/>
      <c r="AI5" s="809"/>
      <c r="AJ5" s="809"/>
      <c r="AK5" s="809"/>
      <c r="AL5" s="809"/>
      <c r="AM5" s="809"/>
      <c r="AN5" s="809"/>
      <c r="AO5" s="809"/>
      <c r="AP5" s="810"/>
      <c r="AQ5" s="808"/>
      <c r="AR5" s="809"/>
      <c r="AS5" s="809"/>
      <c r="AT5" s="809"/>
      <c r="AU5" s="809"/>
      <c r="AV5" s="809"/>
      <c r="AW5" s="809"/>
      <c r="AX5" s="809"/>
      <c r="AY5" s="809"/>
      <c r="AZ5" s="810"/>
      <c r="BA5" s="808"/>
      <c r="BB5" s="809"/>
      <c r="BC5" s="809"/>
      <c r="BD5" s="809"/>
      <c r="BE5" s="809"/>
      <c r="BF5" s="809"/>
      <c r="BG5" s="809"/>
      <c r="BH5" s="809"/>
      <c r="BI5" s="809"/>
      <c r="BJ5" s="810"/>
      <c r="BK5" s="808"/>
      <c r="BL5" s="809"/>
      <c r="BM5" s="809"/>
      <c r="BN5" s="809"/>
      <c r="BO5" s="809"/>
      <c r="BP5" s="809"/>
      <c r="BQ5" s="809"/>
      <c r="BR5" s="809"/>
      <c r="BS5" s="809"/>
      <c r="BT5" s="810"/>
      <c r="BU5" s="808"/>
      <c r="BV5" s="809"/>
      <c r="BW5" s="809"/>
      <c r="BX5" s="809"/>
      <c r="BY5" s="809"/>
      <c r="BZ5" s="809"/>
      <c r="CA5" s="809"/>
      <c r="CB5" s="809"/>
      <c r="CC5" s="809"/>
      <c r="CD5" s="810"/>
      <c r="CE5" s="808"/>
      <c r="CF5" s="809"/>
      <c r="CG5" s="809"/>
      <c r="CH5" s="809"/>
      <c r="CI5" s="809"/>
      <c r="CJ5" s="809"/>
      <c r="CK5" s="809"/>
      <c r="CL5" s="809"/>
      <c r="CM5" s="809"/>
      <c r="CN5" s="810"/>
      <c r="CO5" s="808"/>
      <c r="CP5" s="809"/>
      <c r="CQ5" s="809"/>
      <c r="CR5" s="809"/>
      <c r="CS5" s="809"/>
      <c r="CT5" s="809"/>
      <c r="CU5" s="809"/>
      <c r="CV5" s="809"/>
      <c r="CW5" s="809"/>
      <c r="CX5" s="810"/>
      <c r="CY5" s="808"/>
      <c r="CZ5" s="809"/>
      <c r="DA5" s="809"/>
      <c r="DB5" s="809"/>
      <c r="DC5" s="809"/>
      <c r="DD5" s="809"/>
      <c r="DE5" s="809"/>
      <c r="DF5" s="809"/>
      <c r="DG5" s="809"/>
      <c r="DH5" s="810"/>
      <c r="DI5" s="808"/>
      <c r="DJ5" s="809"/>
      <c r="DK5" s="809"/>
      <c r="DL5" s="809"/>
      <c r="DM5" s="809"/>
      <c r="DN5" s="809"/>
      <c r="DO5" s="809"/>
      <c r="DP5" s="809"/>
      <c r="DQ5" s="809"/>
      <c r="DR5" s="810"/>
      <c r="DS5" s="808"/>
      <c r="DT5" s="809"/>
      <c r="DU5" s="809"/>
      <c r="DV5" s="809"/>
      <c r="DW5" s="809"/>
      <c r="DX5" s="809"/>
      <c r="DY5" s="809"/>
      <c r="DZ5" s="809"/>
      <c r="EA5" s="809"/>
      <c r="EB5" s="810"/>
      <c r="EC5" s="808"/>
      <c r="ED5" s="809"/>
      <c r="EE5" s="809"/>
      <c r="EF5" s="809"/>
      <c r="EG5" s="809"/>
      <c r="EH5" s="809"/>
      <c r="EI5" s="809"/>
      <c r="EJ5" s="809"/>
      <c r="EK5" s="809"/>
      <c r="EL5" s="810"/>
      <c r="EM5" s="808"/>
      <c r="EN5" s="809"/>
      <c r="EO5" s="809"/>
      <c r="EP5" s="809"/>
      <c r="EQ5" s="809"/>
      <c r="ER5" s="809"/>
      <c r="ES5" s="809"/>
      <c r="ET5" s="809"/>
      <c r="EU5" s="809"/>
      <c r="EV5" s="810"/>
      <c r="EW5" s="243"/>
      <c r="EX5" s="244"/>
      <c r="EY5" s="244"/>
      <c r="EZ5" s="244"/>
      <c r="FA5" s="245"/>
    </row>
    <row r="6" spans="1:15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157" s="499" customFormat="1" ht="15" customHeight="1">
      <c r="A7" s="498"/>
      <c r="B7" s="489" t="s">
        <v>246</v>
      </c>
      <c r="C7" s="805"/>
      <c r="D7" s="806"/>
      <c r="E7" s="806"/>
      <c r="F7" s="806"/>
      <c r="G7" s="806"/>
      <c r="H7" s="806"/>
      <c r="I7" s="806"/>
      <c r="J7" s="806"/>
      <c r="K7" s="806"/>
      <c r="L7" s="807"/>
      <c r="M7" s="805"/>
      <c r="N7" s="806"/>
      <c r="O7" s="806"/>
      <c r="P7" s="806"/>
      <c r="Q7" s="806"/>
      <c r="R7" s="806"/>
      <c r="S7" s="806"/>
      <c r="T7" s="806"/>
      <c r="U7" s="806"/>
      <c r="V7" s="807"/>
      <c r="W7" s="805"/>
      <c r="X7" s="806"/>
      <c r="Y7" s="806"/>
      <c r="Z7" s="806"/>
      <c r="AA7" s="806"/>
      <c r="AB7" s="806"/>
      <c r="AC7" s="806"/>
      <c r="AD7" s="806"/>
      <c r="AE7" s="806"/>
      <c r="AF7" s="807"/>
      <c r="AG7" s="805"/>
      <c r="AH7" s="806"/>
      <c r="AI7" s="806"/>
      <c r="AJ7" s="806"/>
      <c r="AK7" s="806"/>
      <c r="AL7" s="806"/>
      <c r="AM7" s="806"/>
      <c r="AN7" s="806"/>
      <c r="AO7" s="806"/>
      <c r="AP7" s="807"/>
      <c r="AQ7" s="805"/>
      <c r="AR7" s="806"/>
      <c r="AS7" s="806"/>
      <c r="AT7" s="806"/>
      <c r="AU7" s="806"/>
      <c r="AV7" s="806"/>
      <c r="AW7" s="806"/>
      <c r="AX7" s="806"/>
      <c r="AY7" s="806"/>
      <c r="AZ7" s="807"/>
      <c r="BA7" s="805"/>
      <c r="BB7" s="806"/>
      <c r="BC7" s="806"/>
      <c r="BD7" s="806"/>
      <c r="BE7" s="806"/>
      <c r="BF7" s="806"/>
      <c r="BG7" s="806"/>
      <c r="BH7" s="806"/>
      <c r="BI7" s="806"/>
      <c r="BJ7" s="807"/>
      <c r="BK7" s="805"/>
      <c r="BL7" s="806"/>
      <c r="BM7" s="806"/>
      <c r="BN7" s="806"/>
      <c r="BO7" s="806"/>
      <c r="BP7" s="806"/>
      <c r="BQ7" s="806"/>
      <c r="BR7" s="806"/>
      <c r="BS7" s="806"/>
      <c r="BT7" s="807"/>
      <c r="BU7" s="805"/>
      <c r="BV7" s="806"/>
      <c r="BW7" s="806"/>
      <c r="BX7" s="806"/>
      <c r="BY7" s="806"/>
      <c r="BZ7" s="806"/>
      <c r="CA7" s="806"/>
      <c r="CB7" s="806"/>
      <c r="CC7" s="806"/>
      <c r="CD7" s="807"/>
      <c r="CE7" s="805"/>
      <c r="CF7" s="806"/>
      <c r="CG7" s="806"/>
      <c r="CH7" s="806"/>
      <c r="CI7" s="806"/>
      <c r="CJ7" s="806"/>
      <c r="CK7" s="806"/>
      <c r="CL7" s="806"/>
      <c r="CM7" s="806"/>
      <c r="CN7" s="807"/>
      <c r="CO7" s="805"/>
      <c r="CP7" s="806"/>
      <c r="CQ7" s="806"/>
      <c r="CR7" s="806"/>
      <c r="CS7" s="806"/>
      <c r="CT7" s="806"/>
      <c r="CU7" s="806"/>
      <c r="CV7" s="806"/>
      <c r="CW7" s="806"/>
      <c r="CX7" s="807"/>
      <c r="CY7" s="805"/>
      <c r="CZ7" s="806"/>
      <c r="DA7" s="806"/>
      <c r="DB7" s="806"/>
      <c r="DC7" s="806"/>
      <c r="DD7" s="806"/>
      <c r="DE7" s="806"/>
      <c r="DF7" s="806"/>
      <c r="DG7" s="806"/>
      <c r="DH7" s="807"/>
      <c r="DI7" s="805"/>
      <c r="DJ7" s="806"/>
      <c r="DK7" s="806"/>
      <c r="DL7" s="806"/>
      <c r="DM7" s="806"/>
      <c r="DN7" s="806"/>
      <c r="DO7" s="806"/>
      <c r="DP7" s="806"/>
      <c r="DQ7" s="806"/>
      <c r="DR7" s="807"/>
      <c r="DS7" s="805"/>
      <c r="DT7" s="806"/>
      <c r="DU7" s="806"/>
      <c r="DV7" s="806"/>
      <c r="DW7" s="806"/>
      <c r="DX7" s="806"/>
      <c r="DY7" s="806"/>
      <c r="DZ7" s="806"/>
      <c r="EA7" s="806"/>
      <c r="EB7" s="807"/>
      <c r="EC7" s="805"/>
      <c r="ED7" s="806"/>
      <c r="EE7" s="806"/>
      <c r="EF7" s="806"/>
      <c r="EG7" s="806"/>
      <c r="EH7" s="806"/>
      <c r="EI7" s="806"/>
      <c r="EJ7" s="806"/>
      <c r="EK7" s="806"/>
      <c r="EL7" s="807"/>
      <c r="EM7" s="805"/>
      <c r="EN7" s="806"/>
      <c r="EO7" s="806"/>
      <c r="EP7" s="806"/>
      <c r="EQ7" s="806"/>
      <c r="ER7" s="806"/>
      <c r="ES7" s="806"/>
      <c r="ET7" s="806"/>
      <c r="EU7" s="806"/>
      <c r="EV7" s="807"/>
      <c r="EW7" s="246"/>
      <c r="EX7" s="247"/>
      <c r="EY7" s="247"/>
      <c r="EZ7" s="247"/>
      <c r="FA7" s="248"/>
    </row>
    <row r="8" spans="1:157" s="499" customFormat="1" ht="15" customHeight="1" thickBot="1">
      <c r="A8" s="500"/>
      <c r="B8" s="490" t="s">
        <v>235</v>
      </c>
      <c r="C8" s="805"/>
      <c r="D8" s="811"/>
      <c r="E8" s="811"/>
      <c r="F8" s="811"/>
      <c r="G8" s="811"/>
      <c r="H8" s="811"/>
      <c r="I8" s="811"/>
      <c r="J8" s="811"/>
      <c r="K8" s="811"/>
      <c r="L8" s="812"/>
      <c r="M8" s="805"/>
      <c r="N8" s="811"/>
      <c r="O8" s="811"/>
      <c r="P8" s="811"/>
      <c r="Q8" s="811"/>
      <c r="R8" s="811"/>
      <c r="S8" s="811"/>
      <c r="T8" s="811"/>
      <c r="U8" s="811"/>
      <c r="V8" s="812"/>
      <c r="W8" s="805"/>
      <c r="X8" s="811"/>
      <c r="Y8" s="811"/>
      <c r="Z8" s="811"/>
      <c r="AA8" s="811"/>
      <c r="AB8" s="811"/>
      <c r="AC8" s="811"/>
      <c r="AD8" s="811"/>
      <c r="AE8" s="811"/>
      <c r="AF8" s="812"/>
      <c r="AG8" s="805"/>
      <c r="AH8" s="811"/>
      <c r="AI8" s="811"/>
      <c r="AJ8" s="811"/>
      <c r="AK8" s="811"/>
      <c r="AL8" s="811"/>
      <c r="AM8" s="811"/>
      <c r="AN8" s="811"/>
      <c r="AO8" s="811"/>
      <c r="AP8" s="812"/>
      <c r="AQ8" s="805"/>
      <c r="AR8" s="811"/>
      <c r="AS8" s="811"/>
      <c r="AT8" s="811"/>
      <c r="AU8" s="811"/>
      <c r="AV8" s="811"/>
      <c r="AW8" s="811"/>
      <c r="AX8" s="811"/>
      <c r="AY8" s="811"/>
      <c r="AZ8" s="812"/>
      <c r="BA8" s="805"/>
      <c r="BB8" s="811"/>
      <c r="BC8" s="811"/>
      <c r="BD8" s="811"/>
      <c r="BE8" s="811"/>
      <c r="BF8" s="811"/>
      <c r="BG8" s="811"/>
      <c r="BH8" s="811"/>
      <c r="BI8" s="811"/>
      <c r="BJ8" s="812"/>
      <c r="BK8" s="805"/>
      <c r="BL8" s="811"/>
      <c r="BM8" s="811"/>
      <c r="BN8" s="811"/>
      <c r="BO8" s="811"/>
      <c r="BP8" s="811"/>
      <c r="BQ8" s="811"/>
      <c r="BR8" s="811"/>
      <c r="BS8" s="811"/>
      <c r="BT8" s="812"/>
      <c r="BU8" s="805"/>
      <c r="BV8" s="811"/>
      <c r="BW8" s="811"/>
      <c r="BX8" s="811"/>
      <c r="BY8" s="811"/>
      <c r="BZ8" s="811"/>
      <c r="CA8" s="811"/>
      <c r="CB8" s="811"/>
      <c r="CC8" s="811"/>
      <c r="CD8" s="812"/>
      <c r="CE8" s="805"/>
      <c r="CF8" s="811"/>
      <c r="CG8" s="811"/>
      <c r="CH8" s="811"/>
      <c r="CI8" s="811"/>
      <c r="CJ8" s="811"/>
      <c r="CK8" s="811"/>
      <c r="CL8" s="811"/>
      <c r="CM8" s="811"/>
      <c r="CN8" s="812"/>
      <c r="CO8" s="805"/>
      <c r="CP8" s="811"/>
      <c r="CQ8" s="811"/>
      <c r="CR8" s="811"/>
      <c r="CS8" s="811"/>
      <c r="CT8" s="811"/>
      <c r="CU8" s="811"/>
      <c r="CV8" s="811"/>
      <c r="CW8" s="811"/>
      <c r="CX8" s="812"/>
      <c r="CY8" s="805"/>
      <c r="CZ8" s="811"/>
      <c r="DA8" s="811"/>
      <c r="DB8" s="811"/>
      <c r="DC8" s="811"/>
      <c r="DD8" s="811"/>
      <c r="DE8" s="811"/>
      <c r="DF8" s="811"/>
      <c r="DG8" s="811"/>
      <c r="DH8" s="812"/>
      <c r="DI8" s="805"/>
      <c r="DJ8" s="811"/>
      <c r="DK8" s="811"/>
      <c r="DL8" s="811"/>
      <c r="DM8" s="811"/>
      <c r="DN8" s="811"/>
      <c r="DO8" s="811"/>
      <c r="DP8" s="811"/>
      <c r="DQ8" s="811"/>
      <c r="DR8" s="812"/>
      <c r="DS8" s="805"/>
      <c r="DT8" s="811"/>
      <c r="DU8" s="811"/>
      <c r="DV8" s="811"/>
      <c r="DW8" s="811"/>
      <c r="DX8" s="811"/>
      <c r="DY8" s="811"/>
      <c r="DZ8" s="811"/>
      <c r="EA8" s="811"/>
      <c r="EB8" s="812"/>
      <c r="EC8" s="805"/>
      <c r="ED8" s="811"/>
      <c r="EE8" s="811"/>
      <c r="EF8" s="811"/>
      <c r="EG8" s="811"/>
      <c r="EH8" s="811"/>
      <c r="EI8" s="811"/>
      <c r="EJ8" s="811"/>
      <c r="EK8" s="811"/>
      <c r="EL8" s="812"/>
      <c r="EM8" s="805"/>
      <c r="EN8" s="811"/>
      <c r="EO8" s="811"/>
      <c r="EP8" s="811"/>
      <c r="EQ8" s="811"/>
      <c r="ER8" s="811"/>
      <c r="ES8" s="811"/>
      <c r="ET8" s="811"/>
      <c r="EU8" s="811"/>
      <c r="EV8" s="812"/>
      <c r="EW8" s="635" t="s">
        <v>12</v>
      </c>
      <c r="EX8" s="636"/>
      <c r="EY8" s="636"/>
      <c r="EZ8" s="636"/>
      <c r="FA8" s="637"/>
    </row>
    <row r="9" spans="1:157"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8" t="s">
        <v>15</v>
      </c>
      <c r="EX9" s="29" t="s">
        <v>16</v>
      </c>
      <c r="EY9" s="30" t="s">
        <v>17</v>
      </c>
      <c r="EZ9" s="31" t="s">
        <v>18</v>
      </c>
      <c r="FA9" s="32" t="s">
        <v>19</v>
      </c>
    </row>
    <row r="10" spans="1:157" s="35" customFormat="1" ht="30" customHeight="1">
      <c r="A10" s="225" t="s">
        <v>20</v>
      </c>
      <c r="B10" s="84" t="s">
        <v>254</v>
      </c>
      <c r="C10" s="189"/>
      <c r="D10" s="814" t="s">
        <v>681</v>
      </c>
      <c r="E10" s="815"/>
      <c r="F10" s="815"/>
      <c r="G10" s="815"/>
      <c r="H10" s="815"/>
      <c r="I10" s="815"/>
      <c r="J10" s="815"/>
      <c r="K10" s="815"/>
      <c r="L10" s="816"/>
      <c r="M10" s="189"/>
      <c r="N10" s="814" t="s">
        <v>681</v>
      </c>
      <c r="O10" s="815"/>
      <c r="P10" s="815"/>
      <c r="Q10" s="815"/>
      <c r="R10" s="815"/>
      <c r="S10" s="815"/>
      <c r="T10" s="815"/>
      <c r="U10" s="815"/>
      <c r="V10" s="816"/>
      <c r="W10" s="189"/>
      <c r="X10" s="814" t="s">
        <v>681</v>
      </c>
      <c r="Y10" s="815"/>
      <c r="Z10" s="815"/>
      <c r="AA10" s="815"/>
      <c r="AB10" s="815"/>
      <c r="AC10" s="815"/>
      <c r="AD10" s="815"/>
      <c r="AE10" s="815"/>
      <c r="AF10" s="816"/>
      <c r="AG10" s="189"/>
      <c r="AH10" s="814" t="s">
        <v>681</v>
      </c>
      <c r="AI10" s="815"/>
      <c r="AJ10" s="815"/>
      <c r="AK10" s="815"/>
      <c r="AL10" s="815"/>
      <c r="AM10" s="815"/>
      <c r="AN10" s="815"/>
      <c r="AO10" s="815"/>
      <c r="AP10" s="816"/>
      <c r="AQ10" s="189"/>
      <c r="AR10" s="814" t="s">
        <v>681</v>
      </c>
      <c r="AS10" s="815"/>
      <c r="AT10" s="815"/>
      <c r="AU10" s="815"/>
      <c r="AV10" s="815"/>
      <c r="AW10" s="815"/>
      <c r="AX10" s="815"/>
      <c r="AY10" s="815"/>
      <c r="AZ10" s="816"/>
      <c r="BA10" s="189"/>
      <c r="BB10" s="814" t="s">
        <v>681</v>
      </c>
      <c r="BC10" s="815"/>
      <c r="BD10" s="815"/>
      <c r="BE10" s="815"/>
      <c r="BF10" s="815"/>
      <c r="BG10" s="815"/>
      <c r="BH10" s="815"/>
      <c r="BI10" s="815"/>
      <c r="BJ10" s="816"/>
      <c r="BK10" s="189"/>
      <c r="BL10" s="814" t="s">
        <v>681</v>
      </c>
      <c r="BM10" s="815"/>
      <c r="BN10" s="815"/>
      <c r="BO10" s="815"/>
      <c r="BP10" s="815"/>
      <c r="BQ10" s="815"/>
      <c r="BR10" s="815"/>
      <c r="BS10" s="815"/>
      <c r="BT10" s="816"/>
      <c r="BU10" s="189"/>
      <c r="BV10" s="814" t="s">
        <v>681</v>
      </c>
      <c r="BW10" s="815"/>
      <c r="BX10" s="815"/>
      <c r="BY10" s="815"/>
      <c r="BZ10" s="815"/>
      <c r="CA10" s="815"/>
      <c r="CB10" s="815"/>
      <c r="CC10" s="815"/>
      <c r="CD10" s="816"/>
      <c r="CE10" s="189"/>
      <c r="CF10" s="814" t="s">
        <v>681</v>
      </c>
      <c r="CG10" s="815"/>
      <c r="CH10" s="815"/>
      <c r="CI10" s="815"/>
      <c r="CJ10" s="815"/>
      <c r="CK10" s="815"/>
      <c r="CL10" s="815"/>
      <c r="CM10" s="815"/>
      <c r="CN10" s="816"/>
      <c r="CO10" s="189"/>
      <c r="CP10" s="814" t="s">
        <v>681</v>
      </c>
      <c r="CQ10" s="815"/>
      <c r="CR10" s="815"/>
      <c r="CS10" s="815"/>
      <c r="CT10" s="815"/>
      <c r="CU10" s="815"/>
      <c r="CV10" s="815"/>
      <c r="CW10" s="815"/>
      <c r="CX10" s="816"/>
      <c r="CY10" s="189"/>
      <c r="CZ10" s="814" t="s">
        <v>681</v>
      </c>
      <c r="DA10" s="815"/>
      <c r="DB10" s="815"/>
      <c r="DC10" s="815"/>
      <c r="DD10" s="815"/>
      <c r="DE10" s="815"/>
      <c r="DF10" s="815"/>
      <c r="DG10" s="815"/>
      <c r="DH10" s="816"/>
      <c r="DI10" s="189"/>
      <c r="DJ10" s="814" t="s">
        <v>681</v>
      </c>
      <c r="DK10" s="815"/>
      <c r="DL10" s="815"/>
      <c r="DM10" s="815"/>
      <c r="DN10" s="815"/>
      <c r="DO10" s="815"/>
      <c r="DP10" s="815"/>
      <c r="DQ10" s="815"/>
      <c r="DR10" s="816"/>
      <c r="DS10" s="189"/>
      <c r="DT10" s="814" t="s">
        <v>681</v>
      </c>
      <c r="DU10" s="815"/>
      <c r="DV10" s="815"/>
      <c r="DW10" s="815"/>
      <c r="DX10" s="815"/>
      <c r="DY10" s="815"/>
      <c r="DZ10" s="815"/>
      <c r="EA10" s="815"/>
      <c r="EB10" s="816"/>
      <c r="EC10" s="189"/>
      <c r="ED10" s="814" t="s">
        <v>681</v>
      </c>
      <c r="EE10" s="815"/>
      <c r="EF10" s="815"/>
      <c r="EG10" s="815"/>
      <c r="EH10" s="815"/>
      <c r="EI10" s="815"/>
      <c r="EJ10" s="815"/>
      <c r="EK10" s="815"/>
      <c r="EL10" s="816"/>
      <c r="EM10" s="189"/>
      <c r="EN10" s="814" t="s">
        <v>681</v>
      </c>
      <c r="EO10" s="815"/>
      <c r="EP10" s="815"/>
      <c r="EQ10" s="815"/>
      <c r="ER10" s="815"/>
      <c r="ES10" s="815"/>
      <c r="ET10" s="815"/>
      <c r="EU10" s="815"/>
      <c r="EV10" s="816"/>
      <c r="EW10" s="283">
        <f t="shared" ref="EW10:EW15" si="0">COUNTIF(C10:EV10,"=Met")</f>
        <v>0</v>
      </c>
      <c r="EX10" s="284">
        <f t="shared" ref="EX10:EX15" si="1">IF(SUM(EW10,EY10)=0,0,EW10/SUM(EW10,EY10))</f>
        <v>0</v>
      </c>
      <c r="EY10" s="285">
        <f t="shared" ref="EY10:EY15" si="2">COUNTIF(C10:EV10,"=Not Met")</f>
        <v>0</v>
      </c>
      <c r="EZ10" s="284">
        <f t="shared" ref="EZ10:EZ15" si="3">IF(SUM(EW10,EY10)=0,0,EY10/SUM(EW10,EY10))</f>
        <v>0</v>
      </c>
      <c r="FA10" s="291">
        <f t="shared" ref="FA10:FA15" si="4">COUNTIF(C10:EV10,"=N/A")</f>
        <v>0</v>
      </c>
    </row>
    <row r="11" spans="1:157" s="35" customFormat="1" ht="30" customHeight="1">
      <c r="A11" s="224" t="s">
        <v>21</v>
      </c>
      <c r="B11" s="84" t="s">
        <v>255</v>
      </c>
      <c r="C11" s="188"/>
      <c r="D11" s="817"/>
      <c r="E11" s="818"/>
      <c r="F11" s="818"/>
      <c r="G11" s="818"/>
      <c r="H11" s="818"/>
      <c r="I11" s="818"/>
      <c r="J11" s="818"/>
      <c r="K11" s="818"/>
      <c r="L11" s="819"/>
      <c r="M11" s="188"/>
      <c r="N11" s="817"/>
      <c r="O11" s="818"/>
      <c r="P11" s="818"/>
      <c r="Q11" s="818"/>
      <c r="R11" s="818"/>
      <c r="S11" s="818"/>
      <c r="T11" s="818"/>
      <c r="U11" s="818"/>
      <c r="V11" s="819"/>
      <c r="W11" s="188"/>
      <c r="X11" s="817"/>
      <c r="Y11" s="818"/>
      <c r="Z11" s="818"/>
      <c r="AA11" s="818"/>
      <c r="AB11" s="818"/>
      <c r="AC11" s="818"/>
      <c r="AD11" s="818"/>
      <c r="AE11" s="818"/>
      <c r="AF11" s="819"/>
      <c r="AG11" s="188"/>
      <c r="AH11" s="817"/>
      <c r="AI11" s="818"/>
      <c r="AJ11" s="818"/>
      <c r="AK11" s="818"/>
      <c r="AL11" s="818"/>
      <c r="AM11" s="818"/>
      <c r="AN11" s="818"/>
      <c r="AO11" s="818"/>
      <c r="AP11" s="819"/>
      <c r="AQ11" s="188"/>
      <c r="AR11" s="817"/>
      <c r="AS11" s="818"/>
      <c r="AT11" s="818"/>
      <c r="AU11" s="818"/>
      <c r="AV11" s="818"/>
      <c r="AW11" s="818"/>
      <c r="AX11" s="818"/>
      <c r="AY11" s="818"/>
      <c r="AZ11" s="819"/>
      <c r="BA11" s="188"/>
      <c r="BB11" s="817"/>
      <c r="BC11" s="818"/>
      <c r="BD11" s="818"/>
      <c r="BE11" s="818"/>
      <c r="BF11" s="818"/>
      <c r="BG11" s="818"/>
      <c r="BH11" s="818"/>
      <c r="BI11" s="818"/>
      <c r="BJ11" s="819"/>
      <c r="BK11" s="188"/>
      <c r="BL11" s="817"/>
      <c r="BM11" s="818"/>
      <c r="BN11" s="818"/>
      <c r="BO11" s="818"/>
      <c r="BP11" s="818"/>
      <c r="BQ11" s="818"/>
      <c r="BR11" s="818"/>
      <c r="BS11" s="818"/>
      <c r="BT11" s="819"/>
      <c r="BU11" s="188"/>
      <c r="BV11" s="817"/>
      <c r="BW11" s="818"/>
      <c r="BX11" s="818"/>
      <c r="BY11" s="818"/>
      <c r="BZ11" s="818"/>
      <c r="CA11" s="818"/>
      <c r="CB11" s="818"/>
      <c r="CC11" s="818"/>
      <c r="CD11" s="819"/>
      <c r="CE11" s="188"/>
      <c r="CF11" s="817"/>
      <c r="CG11" s="818"/>
      <c r="CH11" s="818"/>
      <c r="CI11" s="818"/>
      <c r="CJ11" s="818"/>
      <c r="CK11" s="818"/>
      <c r="CL11" s="818"/>
      <c r="CM11" s="818"/>
      <c r="CN11" s="819"/>
      <c r="CO11" s="188"/>
      <c r="CP11" s="817"/>
      <c r="CQ11" s="818"/>
      <c r="CR11" s="818"/>
      <c r="CS11" s="818"/>
      <c r="CT11" s="818"/>
      <c r="CU11" s="818"/>
      <c r="CV11" s="818"/>
      <c r="CW11" s="818"/>
      <c r="CX11" s="819"/>
      <c r="CY11" s="188"/>
      <c r="CZ11" s="817"/>
      <c r="DA11" s="818"/>
      <c r="DB11" s="818"/>
      <c r="DC11" s="818"/>
      <c r="DD11" s="818"/>
      <c r="DE11" s="818"/>
      <c r="DF11" s="818"/>
      <c r="DG11" s="818"/>
      <c r="DH11" s="819"/>
      <c r="DI11" s="188"/>
      <c r="DJ11" s="817"/>
      <c r="DK11" s="818"/>
      <c r="DL11" s="818"/>
      <c r="DM11" s="818"/>
      <c r="DN11" s="818"/>
      <c r="DO11" s="818"/>
      <c r="DP11" s="818"/>
      <c r="DQ11" s="818"/>
      <c r="DR11" s="819"/>
      <c r="DS11" s="188"/>
      <c r="DT11" s="817"/>
      <c r="DU11" s="818"/>
      <c r="DV11" s="818"/>
      <c r="DW11" s="818"/>
      <c r="DX11" s="818"/>
      <c r="DY11" s="818"/>
      <c r="DZ11" s="818"/>
      <c r="EA11" s="818"/>
      <c r="EB11" s="819"/>
      <c r="EC11" s="188"/>
      <c r="ED11" s="817"/>
      <c r="EE11" s="818"/>
      <c r="EF11" s="818"/>
      <c r="EG11" s="818"/>
      <c r="EH11" s="818"/>
      <c r="EI11" s="818"/>
      <c r="EJ11" s="818"/>
      <c r="EK11" s="818"/>
      <c r="EL11" s="819"/>
      <c r="EM11" s="188"/>
      <c r="EN11" s="817"/>
      <c r="EO11" s="818"/>
      <c r="EP11" s="818"/>
      <c r="EQ11" s="818"/>
      <c r="ER11" s="818"/>
      <c r="ES11" s="818"/>
      <c r="ET11" s="818"/>
      <c r="EU11" s="818"/>
      <c r="EV11" s="819"/>
      <c r="EW11" s="276">
        <f t="shared" si="0"/>
        <v>0</v>
      </c>
      <c r="EX11" s="277">
        <f t="shared" si="1"/>
        <v>0</v>
      </c>
      <c r="EY11" s="278">
        <f t="shared" si="2"/>
        <v>0</v>
      </c>
      <c r="EZ11" s="277">
        <f t="shared" si="3"/>
        <v>0</v>
      </c>
      <c r="FA11" s="279">
        <f t="shared" si="4"/>
        <v>0</v>
      </c>
    </row>
    <row r="12" spans="1:157" s="35" customFormat="1" ht="30" customHeight="1">
      <c r="A12" s="226" t="s">
        <v>22</v>
      </c>
      <c r="B12" s="84" t="s">
        <v>743</v>
      </c>
      <c r="C12" s="188"/>
      <c r="D12" s="817"/>
      <c r="E12" s="818"/>
      <c r="F12" s="818"/>
      <c r="G12" s="818"/>
      <c r="H12" s="818"/>
      <c r="I12" s="818"/>
      <c r="J12" s="818"/>
      <c r="K12" s="818"/>
      <c r="L12" s="819"/>
      <c r="M12" s="188"/>
      <c r="N12" s="817"/>
      <c r="O12" s="818"/>
      <c r="P12" s="818"/>
      <c r="Q12" s="818"/>
      <c r="R12" s="818"/>
      <c r="S12" s="818"/>
      <c r="T12" s="818"/>
      <c r="U12" s="818"/>
      <c r="V12" s="819"/>
      <c r="W12" s="188"/>
      <c r="X12" s="817"/>
      <c r="Y12" s="818"/>
      <c r="Z12" s="818"/>
      <c r="AA12" s="818"/>
      <c r="AB12" s="818"/>
      <c r="AC12" s="818"/>
      <c r="AD12" s="818"/>
      <c r="AE12" s="818"/>
      <c r="AF12" s="819"/>
      <c r="AG12" s="188"/>
      <c r="AH12" s="817"/>
      <c r="AI12" s="818"/>
      <c r="AJ12" s="818"/>
      <c r="AK12" s="818"/>
      <c r="AL12" s="818"/>
      <c r="AM12" s="818"/>
      <c r="AN12" s="818"/>
      <c r="AO12" s="818"/>
      <c r="AP12" s="819"/>
      <c r="AQ12" s="188"/>
      <c r="AR12" s="817"/>
      <c r="AS12" s="818"/>
      <c r="AT12" s="818"/>
      <c r="AU12" s="818"/>
      <c r="AV12" s="818"/>
      <c r="AW12" s="818"/>
      <c r="AX12" s="818"/>
      <c r="AY12" s="818"/>
      <c r="AZ12" s="819"/>
      <c r="BA12" s="188"/>
      <c r="BB12" s="817"/>
      <c r="BC12" s="818"/>
      <c r="BD12" s="818"/>
      <c r="BE12" s="818"/>
      <c r="BF12" s="818"/>
      <c r="BG12" s="818"/>
      <c r="BH12" s="818"/>
      <c r="BI12" s="818"/>
      <c r="BJ12" s="819"/>
      <c r="BK12" s="188"/>
      <c r="BL12" s="817"/>
      <c r="BM12" s="818"/>
      <c r="BN12" s="818"/>
      <c r="BO12" s="818"/>
      <c r="BP12" s="818"/>
      <c r="BQ12" s="818"/>
      <c r="BR12" s="818"/>
      <c r="BS12" s="818"/>
      <c r="BT12" s="819"/>
      <c r="BU12" s="188"/>
      <c r="BV12" s="817"/>
      <c r="BW12" s="818"/>
      <c r="BX12" s="818"/>
      <c r="BY12" s="818"/>
      <c r="BZ12" s="818"/>
      <c r="CA12" s="818"/>
      <c r="CB12" s="818"/>
      <c r="CC12" s="818"/>
      <c r="CD12" s="819"/>
      <c r="CE12" s="188"/>
      <c r="CF12" s="817"/>
      <c r="CG12" s="818"/>
      <c r="CH12" s="818"/>
      <c r="CI12" s="818"/>
      <c r="CJ12" s="818"/>
      <c r="CK12" s="818"/>
      <c r="CL12" s="818"/>
      <c r="CM12" s="818"/>
      <c r="CN12" s="819"/>
      <c r="CO12" s="188"/>
      <c r="CP12" s="817"/>
      <c r="CQ12" s="818"/>
      <c r="CR12" s="818"/>
      <c r="CS12" s="818"/>
      <c r="CT12" s="818"/>
      <c r="CU12" s="818"/>
      <c r="CV12" s="818"/>
      <c r="CW12" s="818"/>
      <c r="CX12" s="819"/>
      <c r="CY12" s="188"/>
      <c r="CZ12" s="817"/>
      <c r="DA12" s="818"/>
      <c r="DB12" s="818"/>
      <c r="DC12" s="818"/>
      <c r="DD12" s="818"/>
      <c r="DE12" s="818"/>
      <c r="DF12" s="818"/>
      <c r="DG12" s="818"/>
      <c r="DH12" s="819"/>
      <c r="DI12" s="188"/>
      <c r="DJ12" s="817"/>
      <c r="DK12" s="818"/>
      <c r="DL12" s="818"/>
      <c r="DM12" s="818"/>
      <c r="DN12" s="818"/>
      <c r="DO12" s="818"/>
      <c r="DP12" s="818"/>
      <c r="DQ12" s="818"/>
      <c r="DR12" s="819"/>
      <c r="DS12" s="188"/>
      <c r="DT12" s="817"/>
      <c r="DU12" s="818"/>
      <c r="DV12" s="818"/>
      <c r="DW12" s="818"/>
      <c r="DX12" s="818"/>
      <c r="DY12" s="818"/>
      <c r="DZ12" s="818"/>
      <c r="EA12" s="818"/>
      <c r="EB12" s="819"/>
      <c r="EC12" s="188"/>
      <c r="ED12" s="817"/>
      <c r="EE12" s="818"/>
      <c r="EF12" s="818"/>
      <c r="EG12" s="818"/>
      <c r="EH12" s="818"/>
      <c r="EI12" s="818"/>
      <c r="EJ12" s="818"/>
      <c r="EK12" s="818"/>
      <c r="EL12" s="819"/>
      <c r="EM12" s="188"/>
      <c r="EN12" s="817"/>
      <c r="EO12" s="818"/>
      <c r="EP12" s="818"/>
      <c r="EQ12" s="818"/>
      <c r="ER12" s="818"/>
      <c r="ES12" s="818"/>
      <c r="ET12" s="818"/>
      <c r="EU12" s="818"/>
      <c r="EV12" s="819"/>
      <c r="EW12" s="276">
        <f t="shared" si="0"/>
        <v>0</v>
      </c>
      <c r="EX12" s="277">
        <f t="shared" si="1"/>
        <v>0</v>
      </c>
      <c r="EY12" s="278">
        <f t="shared" si="2"/>
        <v>0</v>
      </c>
      <c r="EZ12" s="277">
        <f t="shared" si="3"/>
        <v>0</v>
      </c>
      <c r="FA12" s="279">
        <f t="shared" si="4"/>
        <v>0</v>
      </c>
    </row>
    <row r="13" spans="1:157" s="35" customFormat="1" ht="30" customHeight="1">
      <c r="A13" s="226" t="s">
        <v>23</v>
      </c>
      <c r="B13" s="84" t="s">
        <v>349</v>
      </c>
      <c r="C13" s="188"/>
      <c r="D13" s="817"/>
      <c r="E13" s="818"/>
      <c r="F13" s="818"/>
      <c r="G13" s="818"/>
      <c r="H13" s="818"/>
      <c r="I13" s="818"/>
      <c r="J13" s="818"/>
      <c r="K13" s="818"/>
      <c r="L13" s="819"/>
      <c r="M13" s="188"/>
      <c r="N13" s="817"/>
      <c r="O13" s="818"/>
      <c r="P13" s="818"/>
      <c r="Q13" s="818"/>
      <c r="R13" s="818"/>
      <c r="S13" s="818"/>
      <c r="T13" s="818"/>
      <c r="U13" s="818"/>
      <c r="V13" s="819"/>
      <c r="W13" s="188"/>
      <c r="X13" s="817"/>
      <c r="Y13" s="818"/>
      <c r="Z13" s="818"/>
      <c r="AA13" s="818"/>
      <c r="AB13" s="818"/>
      <c r="AC13" s="818"/>
      <c r="AD13" s="818"/>
      <c r="AE13" s="818"/>
      <c r="AF13" s="819"/>
      <c r="AG13" s="188"/>
      <c r="AH13" s="817"/>
      <c r="AI13" s="818"/>
      <c r="AJ13" s="818"/>
      <c r="AK13" s="818"/>
      <c r="AL13" s="818"/>
      <c r="AM13" s="818"/>
      <c r="AN13" s="818"/>
      <c r="AO13" s="818"/>
      <c r="AP13" s="819"/>
      <c r="AQ13" s="188"/>
      <c r="AR13" s="817"/>
      <c r="AS13" s="818"/>
      <c r="AT13" s="818"/>
      <c r="AU13" s="818"/>
      <c r="AV13" s="818"/>
      <c r="AW13" s="818"/>
      <c r="AX13" s="818"/>
      <c r="AY13" s="818"/>
      <c r="AZ13" s="819"/>
      <c r="BA13" s="188"/>
      <c r="BB13" s="817"/>
      <c r="BC13" s="818"/>
      <c r="BD13" s="818"/>
      <c r="BE13" s="818"/>
      <c r="BF13" s="818"/>
      <c r="BG13" s="818"/>
      <c r="BH13" s="818"/>
      <c r="BI13" s="818"/>
      <c r="BJ13" s="819"/>
      <c r="BK13" s="188"/>
      <c r="BL13" s="817"/>
      <c r="BM13" s="818"/>
      <c r="BN13" s="818"/>
      <c r="BO13" s="818"/>
      <c r="BP13" s="818"/>
      <c r="BQ13" s="818"/>
      <c r="BR13" s="818"/>
      <c r="BS13" s="818"/>
      <c r="BT13" s="819"/>
      <c r="BU13" s="188"/>
      <c r="BV13" s="817"/>
      <c r="BW13" s="818"/>
      <c r="BX13" s="818"/>
      <c r="BY13" s="818"/>
      <c r="BZ13" s="818"/>
      <c r="CA13" s="818"/>
      <c r="CB13" s="818"/>
      <c r="CC13" s="818"/>
      <c r="CD13" s="819"/>
      <c r="CE13" s="188"/>
      <c r="CF13" s="817"/>
      <c r="CG13" s="818"/>
      <c r="CH13" s="818"/>
      <c r="CI13" s="818"/>
      <c r="CJ13" s="818"/>
      <c r="CK13" s="818"/>
      <c r="CL13" s="818"/>
      <c r="CM13" s="818"/>
      <c r="CN13" s="819"/>
      <c r="CO13" s="188"/>
      <c r="CP13" s="817"/>
      <c r="CQ13" s="818"/>
      <c r="CR13" s="818"/>
      <c r="CS13" s="818"/>
      <c r="CT13" s="818"/>
      <c r="CU13" s="818"/>
      <c r="CV13" s="818"/>
      <c r="CW13" s="818"/>
      <c r="CX13" s="819"/>
      <c r="CY13" s="188"/>
      <c r="CZ13" s="817"/>
      <c r="DA13" s="818"/>
      <c r="DB13" s="818"/>
      <c r="DC13" s="818"/>
      <c r="DD13" s="818"/>
      <c r="DE13" s="818"/>
      <c r="DF13" s="818"/>
      <c r="DG13" s="818"/>
      <c r="DH13" s="819"/>
      <c r="DI13" s="188"/>
      <c r="DJ13" s="817"/>
      <c r="DK13" s="818"/>
      <c r="DL13" s="818"/>
      <c r="DM13" s="818"/>
      <c r="DN13" s="818"/>
      <c r="DO13" s="818"/>
      <c r="DP13" s="818"/>
      <c r="DQ13" s="818"/>
      <c r="DR13" s="819"/>
      <c r="DS13" s="188"/>
      <c r="DT13" s="817"/>
      <c r="DU13" s="818"/>
      <c r="DV13" s="818"/>
      <c r="DW13" s="818"/>
      <c r="DX13" s="818"/>
      <c r="DY13" s="818"/>
      <c r="DZ13" s="818"/>
      <c r="EA13" s="818"/>
      <c r="EB13" s="819"/>
      <c r="EC13" s="188"/>
      <c r="ED13" s="817"/>
      <c r="EE13" s="818"/>
      <c r="EF13" s="818"/>
      <c r="EG13" s="818"/>
      <c r="EH13" s="818"/>
      <c r="EI13" s="818"/>
      <c r="EJ13" s="818"/>
      <c r="EK13" s="818"/>
      <c r="EL13" s="819"/>
      <c r="EM13" s="188"/>
      <c r="EN13" s="817"/>
      <c r="EO13" s="818"/>
      <c r="EP13" s="818"/>
      <c r="EQ13" s="818"/>
      <c r="ER13" s="818"/>
      <c r="ES13" s="818"/>
      <c r="ET13" s="818"/>
      <c r="EU13" s="818"/>
      <c r="EV13" s="819"/>
      <c r="EW13" s="276">
        <f t="shared" si="0"/>
        <v>0</v>
      </c>
      <c r="EX13" s="277">
        <f t="shared" si="1"/>
        <v>0</v>
      </c>
      <c r="EY13" s="278">
        <f t="shared" si="2"/>
        <v>0</v>
      </c>
      <c r="EZ13" s="277">
        <f t="shared" si="3"/>
        <v>0</v>
      </c>
      <c r="FA13" s="279">
        <f t="shared" si="4"/>
        <v>0</v>
      </c>
    </row>
    <row r="14" spans="1:157" s="35" customFormat="1" ht="28.5" customHeight="1">
      <c r="A14" s="226" t="s">
        <v>24</v>
      </c>
      <c r="B14" s="84" t="s">
        <v>256</v>
      </c>
      <c r="C14" s="188"/>
      <c r="D14" s="817"/>
      <c r="E14" s="818"/>
      <c r="F14" s="818"/>
      <c r="G14" s="818"/>
      <c r="H14" s="818"/>
      <c r="I14" s="818"/>
      <c r="J14" s="818"/>
      <c r="K14" s="818"/>
      <c r="L14" s="819"/>
      <c r="M14" s="188"/>
      <c r="N14" s="817"/>
      <c r="O14" s="818"/>
      <c r="P14" s="818"/>
      <c r="Q14" s="818"/>
      <c r="R14" s="818"/>
      <c r="S14" s="818"/>
      <c r="T14" s="818"/>
      <c r="U14" s="818"/>
      <c r="V14" s="819"/>
      <c r="W14" s="188"/>
      <c r="X14" s="817"/>
      <c r="Y14" s="818"/>
      <c r="Z14" s="818"/>
      <c r="AA14" s="818"/>
      <c r="AB14" s="818"/>
      <c r="AC14" s="818"/>
      <c r="AD14" s="818"/>
      <c r="AE14" s="818"/>
      <c r="AF14" s="819"/>
      <c r="AG14" s="188"/>
      <c r="AH14" s="817"/>
      <c r="AI14" s="818"/>
      <c r="AJ14" s="818"/>
      <c r="AK14" s="818"/>
      <c r="AL14" s="818"/>
      <c r="AM14" s="818"/>
      <c r="AN14" s="818"/>
      <c r="AO14" s="818"/>
      <c r="AP14" s="819"/>
      <c r="AQ14" s="188"/>
      <c r="AR14" s="817"/>
      <c r="AS14" s="818"/>
      <c r="AT14" s="818"/>
      <c r="AU14" s="818"/>
      <c r="AV14" s="818"/>
      <c r="AW14" s="818"/>
      <c r="AX14" s="818"/>
      <c r="AY14" s="818"/>
      <c r="AZ14" s="819"/>
      <c r="BA14" s="188"/>
      <c r="BB14" s="817"/>
      <c r="BC14" s="818"/>
      <c r="BD14" s="818"/>
      <c r="BE14" s="818"/>
      <c r="BF14" s="818"/>
      <c r="BG14" s="818"/>
      <c r="BH14" s="818"/>
      <c r="BI14" s="818"/>
      <c r="BJ14" s="819"/>
      <c r="BK14" s="188"/>
      <c r="BL14" s="817"/>
      <c r="BM14" s="818"/>
      <c r="BN14" s="818"/>
      <c r="BO14" s="818"/>
      <c r="BP14" s="818"/>
      <c r="BQ14" s="818"/>
      <c r="BR14" s="818"/>
      <c r="BS14" s="818"/>
      <c r="BT14" s="819"/>
      <c r="BU14" s="188"/>
      <c r="BV14" s="817"/>
      <c r="BW14" s="818"/>
      <c r="BX14" s="818"/>
      <c r="BY14" s="818"/>
      <c r="BZ14" s="818"/>
      <c r="CA14" s="818"/>
      <c r="CB14" s="818"/>
      <c r="CC14" s="818"/>
      <c r="CD14" s="819"/>
      <c r="CE14" s="188"/>
      <c r="CF14" s="817"/>
      <c r="CG14" s="818"/>
      <c r="CH14" s="818"/>
      <c r="CI14" s="818"/>
      <c r="CJ14" s="818"/>
      <c r="CK14" s="818"/>
      <c r="CL14" s="818"/>
      <c r="CM14" s="818"/>
      <c r="CN14" s="819"/>
      <c r="CO14" s="188"/>
      <c r="CP14" s="817"/>
      <c r="CQ14" s="818"/>
      <c r="CR14" s="818"/>
      <c r="CS14" s="818"/>
      <c r="CT14" s="818"/>
      <c r="CU14" s="818"/>
      <c r="CV14" s="818"/>
      <c r="CW14" s="818"/>
      <c r="CX14" s="819"/>
      <c r="CY14" s="188"/>
      <c r="CZ14" s="817"/>
      <c r="DA14" s="818"/>
      <c r="DB14" s="818"/>
      <c r="DC14" s="818"/>
      <c r="DD14" s="818"/>
      <c r="DE14" s="818"/>
      <c r="DF14" s="818"/>
      <c r="DG14" s="818"/>
      <c r="DH14" s="819"/>
      <c r="DI14" s="188"/>
      <c r="DJ14" s="817"/>
      <c r="DK14" s="818"/>
      <c r="DL14" s="818"/>
      <c r="DM14" s="818"/>
      <c r="DN14" s="818"/>
      <c r="DO14" s="818"/>
      <c r="DP14" s="818"/>
      <c r="DQ14" s="818"/>
      <c r="DR14" s="819"/>
      <c r="DS14" s="188"/>
      <c r="DT14" s="817"/>
      <c r="DU14" s="818"/>
      <c r="DV14" s="818"/>
      <c r="DW14" s="818"/>
      <c r="DX14" s="818"/>
      <c r="DY14" s="818"/>
      <c r="DZ14" s="818"/>
      <c r="EA14" s="818"/>
      <c r="EB14" s="819"/>
      <c r="EC14" s="188"/>
      <c r="ED14" s="817"/>
      <c r="EE14" s="818"/>
      <c r="EF14" s="818"/>
      <c r="EG14" s="818"/>
      <c r="EH14" s="818"/>
      <c r="EI14" s="818"/>
      <c r="EJ14" s="818"/>
      <c r="EK14" s="818"/>
      <c r="EL14" s="819"/>
      <c r="EM14" s="188"/>
      <c r="EN14" s="817"/>
      <c r="EO14" s="818"/>
      <c r="EP14" s="818"/>
      <c r="EQ14" s="818"/>
      <c r="ER14" s="818"/>
      <c r="ES14" s="818"/>
      <c r="ET14" s="818"/>
      <c r="EU14" s="818"/>
      <c r="EV14" s="819"/>
      <c r="EW14" s="276">
        <f t="shared" si="0"/>
        <v>0</v>
      </c>
      <c r="EX14" s="277">
        <f t="shared" si="1"/>
        <v>0</v>
      </c>
      <c r="EY14" s="278">
        <f t="shared" si="2"/>
        <v>0</v>
      </c>
      <c r="EZ14" s="277">
        <f t="shared" si="3"/>
        <v>0</v>
      </c>
      <c r="FA14" s="279">
        <f t="shared" si="4"/>
        <v>0</v>
      </c>
    </row>
    <row r="15" spans="1:157" s="65" customFormat="1" ht="30" customHeight="1" thickBot="1">
      <c r="A15" s="232" t="s">
        <v>25</v>
      </c>
      <c r="B15" s="116" t="s">
        <v>242</v>
      </c>
      <c r="C15" s="443"/>
      <c r="D15" s="817"/>
      <c r="E15" s="818"/>
      <c r="F15" s="818"/>
      <c r="G15" s="818"/>
      <c r="H15" s="818"/>
      <c r="I15" s="818"/>
      <c r="J15" s="818"/>
      <c r="K15" s="818"/>
      <c r="L15" s="819"/>
      <c r="M15" s="443"/>
      <c r="N15" s="817"/>
      <c r="O15" s="818"/>
      <c r="P15" s="818"/>
      <c r="Q15" s="818"/>
      <c r="R15" s="818"/>
      <c r="S15" s="818"/>
      <c r="T15" s="818"/>
      <c r="U15" s="818"/>
      <c r="V15" s="819"/>
      <c r="W15" s="443"/>
      <c r="X15" s="817"/>
      <c r="Y15" s="818"/>
      <c r="Z15" s="818"/>
      <c r="AA15" s="818"/>
      <c r="AB15" s="818"/>
      <c r="AC15" s="818"/>
      <c r="AD15" s="818"/>
      <c r="AE15" s="818"/>
      <c r="AF15" s="819"/>
      <c r="AG15" s="443"/>
      <c r="AH15" s="817"/>
      <c r="AI15" s="818"/>
      <c r="AJ15" s="818"/>
      <c r="AK15" s="818"/>
      <c r="AL15" s="818"/>
      <c r="AM15" s="818"/>
      <c r="AN15" s="818"/>
      <c r="AO15" s="818"/>
      <c r="AP15" s="819"/>
      <c r="AQ15" s="443"/>
      <c r="AR15" s="817"/>
      <c r="AS15" s="818"/>
      <c r="AT15" s="818"/>
      <c r="AU15" s="818"/>
      <c r="AV15" s="818"/>
      <c r="AW15" s="818"/>
      <c r="AX15" s="818"/>
      <c r="AY15" s="818"/>
      <c r="AZ15" s="819"/>
      <c r="BA15" s="443"/>
      <c r="BB15" s="817"/>
      <c r="BC15" s="818"/>
      <c r="BD15" s="818"/>
      <c r="BE15" s="818"/>
      <c r="BF15" s="818"/>
      <c r="BG15" s="818"/>
      <c r="BH15" s="818"/>
      <c r="BI15" s="818"/>
      <c r="BJ15" s="819"/>
      <c r="BK15" s="443"/>
      <c r="BL15" s="817"/>
      <c r="BM15" s="818"/>
      <c r="BN15" s="818"/>
      <c r="BO15" s="818"/>
      <c r="BP15" s="818"/>
      <c r="BQ15" s="818"/>
      <c r="BR15" s="818"/>
      <c r="BS15" s="818"/>
      <c r="BT15" s="819"/>
      <c r="BU15" s="443"/>
      <c r="BV15" s="817"/>
      <c r="BW15" s="818"/>
      <c r="BX15" s="818"/>
      <c r="BY15" s="818"/>
      <c r="BZ15" s="818"/>
      <c r="CA15" s="818"/>
      <c r="CB15" s="818"/>
      <c r="CC15" s="818"/>
      <c r="CD15" s="819"/>
      <c r="CE15" s="443"/>
      <c r="CF15" s="817"/>
      <c r="CG15" s="818"/>
      <c r="CH15" s="818"/>
      <c r="CI15" s="818"/>
      <c r="CJ15" s="818"/>
      <c r="CK15" s="818"/>
      <c r="CL15" s="818"/>
      <c r="CM15" s="818"/>
      <c r="CN15" s="819"/>
      <c r="CO15" s="443"/>
      <c r="CP15" s="817"/>
      <c r="CQ15" s="818"/>
      <c r="CR15" s="818"/>
      <c r="CS15" s="818"/>
      <c r="CT15" s="818"/>
      <c r="CU15" s="818"/>
      <c r="CV15" s="818"/>
      <c r="CW15" s="818"/>
      <c r="CX15" s="819"/>
      <c r="CY15" s="443"/>
      <c r="CZ15" s="817"/>
      <c r="DA15" s="818"/>
      <c r="DB15" s="818"/>
      <c r="DC15" s="818"/>
      <c r="DD15" s="818"/>
      <c r="DE15" s="818"/>
      <c r="DF15" s="818"/>
      <c r="DG15" s="818"/>
      <c r="DH15" s="819"/>
      <c r="DI15" s="443"/>
      <c r="DJ15" s="817"/>
      <c r="DK15" s="818"/>
      <c r="DL15" s="818"/>
      <c r="DM15" s="818"/>
      <c r="DN15" s="818"/>
      <c r="DO15" s="818"/>
      <c r="DP15" s="818"/>
      <c r="DQ15" s="818"/>
      <c r="DR15" s="819"/>
      <c r="DS15" s="443"/>
      <c r="DT15" s="817"/>
      <c r="DU15" s="818"/>
      <c r="DV15" s="818"/>
      <c r="DW15" s="818"/>
      <c r="DX15" s="818"/>
      <c r="DY15" s="818"/>
      <c r="DZ15" s="818"/>
      <c r="EA15" s="818"/>
      <c r="EB15" s="819"/>
      <c r="EC15" s="443"/>
      <c r="ED15" s="817"/>
      <c r="EE15" s="818"/>
      <c r="EF15" s="818"/>
      <c r="EG15" s="818"/>
      <c r="EH15" s="818"/>
      <c r="EI15" s="818"/>
      <c r="EJ15" s="818"/>
      <c r="EK15" s="818"/>
      <c r="EL15" s="819"/>
      <c r="EM15" s="443"/>
      <c r="EN15" s="817"/>
      <c r="EO15" s="818"/>
      <c r="EP15" s="818"/>
      <c r="EQ15" s="818"/>
      <c r="ER15" s="818"/>
      <c r="ES15" s="818"/>
      <c r="ET15" s="818"/>
      <c r="EU15" s="818"/>
      <c r="EV15" s="819"/>
      <c r="EW15" s="286">
        <f t="shared" si="0"/>
        <v>0</v>
      </c>
      <c r="EX15" s="287">
        <f t="shared" si="1"/>
        <v>0</v>
      </c>
      <c r="EY15" s="288">
        <f t="shared" si="2"/>
        <v>0</v>
      </c>
      <c r="EZ15" s="287">
        <f t="shared" si="3"/>
        <v>0</v>
      </c>
      <c r="FA15" s="292">
        <f t="shared" si="4"/>
        <v>0</v>
      </c>
    </row>
    <row r="16" spans="1:157" s="10" customFormat="1" ht="14.25" customHeight="1" thickBot="1">
      <c r="A16" s="86"/>
      <c r="B16" s="45" t="s">
        <v>32</v>
      </c>
      <c r="C16" s="731"/>
      <c r="D16" s="820"/>
      <c r="E16" s="821"/>
      <c r="F16" s="821"/>
      <c r="G16" s="821"/>
      <c r="H16" s="821"/>
      <c r="I16" s="821"/>
      <c r="J16" s="821"/>
      <c r="K16" s="821"/>
      <c r="L16" s="822"/>
      <c r="M16" s="731"/>
      <c r="N16" s="820"/>
      <c r="O16" s="821"/>
      <c r="P16" s="821"/>
      <c r="Q16" s="821"/>
      <c r="R16" s="821"/>
      <c r="S16" s="821"/>
      <c r="T16" s="821"/>
      <c r="U16" s="821"/>
      <c r="V16" s="822"/>
      <c r="W16" s="731"/>
      <c r="X16" s="820"/>
      <c r="Y16" s="821"/>
      <c r="Z16" s="821"/>
      <c r="AA16" s="821"/>
      <c r="AB16" s="821"/>
      <c r="AC16" s="821"/>
      <c r="AD16" s="821"/>
      <c r="AE16" s="821"/>
      <c r="AF16" s="822"/>
      <c r="AG16" s="731"/>
      <c r="AH16" s="820"/>
      <c r="AI16" s="821"/>
      <c r="AJ16" s="821"/>
      <c r="AK16" s="821"/>
      <c r="AL16" s="821"/>
      <c r="AM16" s="821"/>
      <c r="AN16" s="821"/>
      <c r="AO16" s="821"/>
      <c r="AP16" s="822"/>
      <c r="AQ16" s="731"/>
      <c r="AR16" s="820"/>
      <c r="AS16" s="821"/>
      <c r="AT16" s="821"/>
      <c r="AU16" s="821"/>
      <c r="AV16" s="821"/>
      <c r="AW16" s="821"/>
      <c r="AX16" s="821"/>
      <c r="AY16" s="821"/>
      <c r="AZ16" s="822"/>
      <c r="BA16" s="731"/>
      <c r="BB16" s="820"/>
      <c r="BC16" s="821"/>
      <c r="BD16" s="821"/>
      <c r="BE16" s="821"/>
      <c r="BF16" s="821"/>
      <c r="BG16" s="821"/>
      <c r="BH16" s="821"/>
      <c r="BI16" s="821"/>
      <c r="BJ16" s="822"/>
      <c r="BK16" s="731"/>
      <c r="BL16" s="820"/>
      <c r="BM16" s="821"/>
      <c r="BN16" s="821"/>
      <c r="BO16" s="821"/>
      <c r="BP16" s="821"/>
      <c r="BQ16" s="821"/>
      <c r="BR16" s="821"/>
      <c r="BS16" s="821"/>
      <c r="BT16" s="822"/>
      <c r="BU16" s="731"/>
      <c r="BV16" s="820"/>
      <c r="BW16" s="821"/>
      <c r="BX16" s="821"/>
      <c r="BY16" s="821"/>
      <c r="BZ16" s="821"/>
      <c r="CA16" s="821"/>
      <c r="CB16" s="821"/>
      <c r="CC16" s="821"/>
      <c r="CD16" s="822"/>
      <c r="CE16" s="731"/>
      <c r="CF16" s="820"/>
      <c r="CG16" s="821"/>
      <c r="CH16" s="821"/>
      <c r="CI16" s="821"/>
      <c r="CJ16" s="821"/>
      <c r="CK16" s="821"/>
      <c r="CL16" s="821"/>
      <c r="CM16" s="821"/>
      <c r="CN16" s="822"/>
      <c r="CO16" s="731"/>
      <c r="CP16" s="820"/>
      <c r="CQ16" s="821"/>
      <c r="CR16" s="821"/>
      <c r="CS16" s="821"/>
      <c r="CT16" s="821"/>
      <c r="CU16" s="821"/>
      <c r="CV16" s="821"/>
      <c r="CW16" s="821"/>
      <c r="CX16" s="822"/>
      <c r="CY16" s="731"/>
      <c r="CZ16" s="820"/>
      <c r="DA16" s="821"/>
      <c r="DB16" s="821"/>
      <c r="DC16" s="821"/>
      <c r="DD16" s="821"/>
      <c r="DE16" s="821"/>
      <c r="DF16" s="821"/>
      <c r="DG16" s="821"/>
      <c r="DH16" s="822"/>
      <c r="DI16" s="731"/>
      <c r="DJ16" s="820"/>
      <c r="DK16" s="821"/>
      <c r="DL16" s="821"/>
      <c r="DM16" s="821"/>
      <c r="DN16" s="821"/>
      <c r="DO16" s="821"/>
      <c r="DP16" s="821"/>
      <c r="DQ16" s="821"/>
      <c r="DR16" s="822"/>
      <c r="DS16" s="731"/>
      <c r="DT16" s="820"/>
      <c r="DU16" s="821"/>
      <c r="DV16" s="821"/>
      <c r="DW16" s="821"/>
      <c r="DX16" s="821"/>
      <c r="DY16" s="821"/>
      <c r="DZ16" s="821"/>
      <c r="EA16" s="821"/>
      <c r="EB16" s="822"/>
      <c r="EC16" s="731"/>
      <c r="ED16" s="820"/>
      <c r="EE16" s="821"/>
      <c r="EF16" s="821"/>
      <c r="EG16" s="821"/>
      <c r="EH16" s="821"/>
      <c r="EI16" s="821"/>
      <c r="EJ16" s="821"/>
      <c r="EK16" s="821"/>
      <c r="EL16" s="822"/>
      <c r="EM16" s="731"/>
      <c r="EN16" s="820"/>
      <c r="EO16" s="821"/>
      <c r="EP16" s="821"/>
      <c r="EQ16" s="821"/>
      <c r="ER16" s="821"/>
      <c r="ES16" s="821"/>
      <c r="ET16" s="821"/>
      <c r="EU16" s="821"/>
      <c r="EV16" s="822"/>
      <c r="EW16" s="46"/>
      <c r="EX16" s="46"/>
      <c r="EY16" s="46"/>
      <c r="EZ16" s="46"/>
      <c r="FA16" s="46"/>
    </row>
    <row r="17" spans="1:157" s="10" customFormat="1" ht="13.9" customHeight="1" thickBot="1">
      <c r="A17" s="86"/>
      <c r="B17" s="45"/>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6"/>
      <c r="EX17" s="46"/>
      <c r="EY17" s="46"/>
      <c r="EZ17" s="46"/>
      <c r="FA17" s="46"/>
    </row>
    <row r="18" spans="1:157" s="10" customFormat="1" ht="13.9" customHeight="1">
      <c r="A18" s="86"/>
      <c r="B18" s="48" t="s">
        <v>33</v>
      </c>
      <c r="C18" s="315">
        <f>COUNTIF(C10:C15,"=Met")</f>
        <v>0</v>
      </c>
      <c r="D18" s="325"/>
      <c r="E18" s="326"/>
      <c r="F18" s="326"/>
      <c r="G18" s="326"/>
      <c r="H18" s="326"/>
      <c r="I18" s="326"/>
      <c r="J18" s="326"/>
      <c r="K18" s="326"/>
      <c r="L18" s="327"/>
      <c r="M18" s="315">
        <f>COUNTIF(M10:M15,"=Met")</f>
        <v>0</v>
      </c>
      <c r="N18" s="325"/>
      <c r="O18" s="326"/>
      <c r="P18" s="326"/>
      <c r="Q18" s="326"/>
      <c r="R18" s="326"/>
      <c r="S18" s="326"/>
      <c r="T18" s="326"/>
      <c r="U18" s="326"/>
      <c r="V18" s="327"/>
      <c r="W18" s="315">
        <f>COUNTIF(W10:W15,"=Met")</f>
        <v>0</v>
      </c>
      <c r="X18" s="325"/>
      <c r="Y18" s="326"/>
      <c r="Z18" s="326"/>
      <c r="AA18" s="326"/>
      <c r="AB18" s="326"/>
      <c r="AC18" s="326"/>
      <c r="AD18" s="326"/>
      <c r="AE18" s="326"/>
      <c r="AF18" s="327"/>
      <c r="AG18" s="315">
        <f>COUNTIF(AG10:AG15,"=Met")</f>
        <v>0</v>
      </c>
      <c r="AH18" s="325"/>
      <c r="AI18" s="326"/>
      <c r="AJ18" s="326"/>
      <c r="AK18" s="326"/>
      <c r="AL18" s="326"/>
      <c r="AM18" s="326"/>
      <c r="AN18" s="326"/>
      <c r="AO18" s="326"/>
      <c r="AP18" s="327"/>
      <c r="AQ18" s="315">
        <f>COUNTIF(AQ10:AQ15,"=Met")</f>
        <v>0</v>
      </c>
      <c r="AR18" s="325"/>
      <c r="AS18" s="326"/>
      <c r="AT18" s="326"/>
      <c r="AU18" s="326"/>
      <c r="AV18" s="326"/>
      <c r="AW18" s="326"/>
      <c r="AX18" s="326"/>
      <c r="AY18" s="326"/>
      <c r="AZ18" s="327"/>
      <c r="BA18" s="315">
        <f>COUNTIF(BA10:BA15,"=Met")</f>
        <v>0</v>
      </c>
      <c r="BB18" s="325"/>
      <c r="BC18" s="326"/>
      <c r="BD18" s="326"/>
      <c r="BE18" s="326"/>
      <c r="BF18" s="326"/>
      <c r="BG18" s="326"/>
      <c r="BH18" s="326"/>
      <c r="BI18" s="326"/>
      <c r="BJ18" s="327"/>
      <c r="BK18" s="315">
        <f>COUNTIF(BK10:BK15,"=Met")</f>
        <v>0</v>
      </c>
      <c r="BL18" s="325"/>
      <c r="BM18" s="326"/>
      <c r="BN18" s="326"/>
      <c r="BO18" s="326"/>
      <c r="BP18" s="326"/>
      <c r="BQ18" s="326"/>
      <c r="BR18" s="326"/>
      <c r="BS18" s="326"/>
      <c r="BT18" s="327"/>
      <c r="BU18" s="315">
        <f>COUNTIF(BU10:BU15,"=Met")</f>
        <v>0</v>
      </c>
      <c r="BV18" s="325"/>
      <c r="BW18" s="326"/>
      <c r="BX18" s="326"/>
      <c r="BY18" s="326"/>
      <c r="BZ18" s="326"/>
      <c r="CA18" s="326"/>
      <c r="CB18" s="326"/>
      <c r="CC18" s="326"/>
      <c r="CD18" s="327"/>
      <c r="CE18" s="315">
        <f>COUNTIF(CE10:CE15,"=Met")</f>
        <v>0</v>
      </c>
      <c r="CF18" s="325"/>
      <c r="CG18" s="326"/>
      <c r="CH18" s="326"/>
      <c r="CI18" s="326"/>
      <c r="CJ18" s="326"/>
      <c r="CK18" s="326"/>
      <c r="CL18" s="326"/>
      <c r="CM18" s="326"/>
      <c r="CN18" s="327"/>
      <c r="CO18" s="315">
        <f>COUNTIF(CO10:CO15,"=Met")</f>
        <v>0</v>
      </c>
      <c r="CP18" s="325"/>
      <c r="CQ18" s="326"/>
      <c r="CR18" s="326"/>
      <c r="CS18" s="326"/>
      <c r="CT18" s="326"/>
      <c r="CU18" s="326"/>
      <c r="CV18" s="326"/>
      <c r="CW18" s="326"/>
      <c r="CX18" s="327"/>
      <c r="CY18" s="315">
        <f>COUNTIF(CY10:CY15,"=Met")</f>
        <v>0</v>
      </c>
      <c r="CZ18" s="325"/>
      <c r="DA18" s="326"/>
      <c r="DB18" s="326"/>
      <c r="DC18" s="326"/>
      <c r="DD18" s="326"/>
      <c r="DE18" s="326"/>
      <c r="DF18" s="326"/>
      <c r="DG18" s="326"/>
      <c r="DH18" s="327"/>
      <c r="DI18" s="315">
        <f>COUNTIF(DI10:DI15,"=Met")</f>
        <v>0</v>
      </c>
      <c r="DJ18" s="325"/>
      <c r="DK18" s="326"/>
      <c r="DL18" s="326"/>
      <c r="DM18" s="326"/>
      <c r="DN18" s="326"/>
      <c r="DO18" s="326"/>
      <c r="DP18" s="326"/>
      <c r="DQ18" s="326"/>
      <c r="DR18" s="327"/>
      <c r="DS18" s="315">
        <f>COUNTIF(DS10:DS15,"=Met")</f>
        <v>0</v>
      </c>
      <c r="DT18" s="325"/>
      <c r="DU18" s="326"/>
      <c r="DV18" s="326"/>
      <c r="DW18" s="326"/>
      <c r="DX18" s="326"/>
      <c r="DY18" s="326"/>
      <c r="DZ18" s="326"/>
      <c r="EA18" s="326"/>
      <c r="EB18" s="327"/>
      <c r="EC18" s="315">
        <f>COUNTIF(EC10:EC15,"=Met")</f>
        <v>0</v>
      </c>
      <c r="ED18" s="325"/>
      <c r="EE18" s="326"/>
      <c r="EF18" s="326"/>
      <c r="EG18" s="326"/>
      <c r="EH18" s="326"/>
      <c r="EI18" s="326"/>
      <c r="EJ18" s="326"/>
      <c r="EK18" s="326"/>
      <c r="EL18" s="327"/>
      <c r="EM18" s="315">
        <f>COUNTIF(EM10:EM15,"=Met")</f>
        <v>0</v>
      </c>
      <c r="EN18" s="325"/>
      <c r="EO18" s="326"/>
      <c r="EP18" s="326"/>
      <c r="EQ18" s="326"/>
      <c r="ER18" s="326"/>
      <c r="ES18" s="326"/>
      <c r="ET18" s="326"/>
      <c r="EU18" s="326"/>
      <c r="EV18" s="327"/>
      <c r="EW18" s="51"/>
      <c r="EX18" s="52"/>
      <c r="EY18" s="52"/>
      <c r="EZ18" s="52"/>
      <c r="FA18" s="52"/>
    </row>
    <row r="19" spans="1:157" s="10" customFormat="1" ht="13.9" customHeight="1">
      <c r="A19" s="86"/>
      <c r="B19" s="48" t="s">
        <v>34</v>
      </c>
      <c r="C19" s="316">
        <f>IF(SUM(C18,C20)=0,0,C18/SUM(C18,C20))</f>
        <v>0</v>
      </c>
      <c r="D19" s="328"/>
      <c r="E19" s="318"/>
      <c r="F19" s="318"/>
      <c r="G19" s="318"/>
      <c r="H19" s="318"/>
      <c r="I19" s="318"/>
      <c r="J19" s="318"/>
      <c r="K19" s="318"/>
      <c r="L19" s="323"/>
      <c r="M19" s="316">
        <f>IF(SUM(M18,M20)=0,0,M18/SUM(M18,M20))</f>
        <v>0</v>
      </c>
      <c r="N19" s="328"/>
      <c r="O19" s="318"/>
      <c r="P19" s="318"/>
      <c r="Q19" s="318"/>
      <c r="R19" s="318"/>
      <c r="S19" s="318"/>
      <c r="T19" s="318"/>
      <c r="U19" s="318"/>
      <c r="V19" s="323"/>
      <c r="W19" s="316">
        <f>IF(SUM(W18,W20)=0,0,W18/SUM(W18,W20))</f>
        <v>0</v>
      </c>
      <c r="X19" s="328"/>
      <c r="Y19" s="318"/>
      <c r="Z19" s="318"/>
      <c r="AA19" s="318"/>
      <c r="AB19" s="318"/>
      <c r="AC19" s="318"/>
      <c r="AD19" s="318"/>
      <c r="AE19" s="318"/>
      <c r="AF19" s="323"/>
      <c r="AG19" s="316">
        <f>IF(SUM(AG18,AG20)=0,0,AG18/SUM(AG18,AG20))</f>
        <v>0</v>
      </c>
      <c r="AH19" s="328"/>
      <c r="AI19" s="318"/>
      <c r="AJ19" s="318"/>
      <c r="AK19" s="318"/>
      <c r="AL19" s="318"/>
      <c r="AM19" s="318"/>
      <c r="AN19" s="318"/>
      <c r="AO19" s="318"/>
      <c r="AP19" s="323"/>
      <c r="AQ19" s="316">
        <f>IF(SUM(AQ18,AQ20)=0,0,AQ18/SUM(AQ18,AQ20))</f>
        <v>0</v>
      </c>
      <c r="AR19" s="328"/>
      <c r="AS19" s="318"/>
      <c r="AT19" s="318"/>
      <c r="AU19" s="318"/>
      <c r="AV19" s="318"/>
      <c r="AW19" s="318"/>
      <c r="AX19" s="318"/>
      <c r="AY19" s="318"/>
      <c r="AZ19" s="323"/>
      <c r="BA19" s="316">
        <f>IF(SUM(BA18,BA20)=0,0,BA18/SUM(BA18,BA20))</f>
        <v>0</v>
      </c>
      <c r="BB19" s="328"/>
      <c r="BC19" s="318"/>
      <c r="BD19" s="318"/>
      <c r="BE19" s="318"/>
      <c r="BF19" s="318"/>
      <c r="BG19" s="318"/>
      <c r="BH19" s="318"/>
      <c r="BI19" s="318"/>
      <c r="BJ19" s="323"/>
      <c r="BK19" s="316">
        <f>IF(SUM(BK18,BK20)=0,0,BK18/SUM(BK18,BK20))</f>
        <v>0</v>
      </c>
      <c r="BL19" s="328"/>
      <c r="BM19" s="318"/>
      <c r="BN19" s="318"/>
      <c r="BO19" s="318"/>
      <c r="BP19" s="318"/>
      <c r="BQ19" s="318"/>
      <c r="BR19" s="318"/>
      <c r="BS19" s="318"/>
      <c r="BT19" s="323"/>
      <c r="BU19" s="316">
        <f>IF(SUM(BU18,BU20)=0,0,BU18/SUM(BU18,BU20))</f>
        <v>0</v>
      </c>
      <c r="BV19" s="328"/>
      <c r="BW19" s="318"/>
      <c r="BX19" s="318"/>
      <c r="BY19" s="318"/>
      <c r="BZ19" s="318"/>
      <c r="CA19" s="318"/>
      <c r="CB19" s="318"/>
      <c r="CC19" s="318"/>
      <c r="CD19" s="323"/>
      <c r="CE19" s="316">
        <f>IF(SUM(CE18,CE20)=0,0,CE18/SUM(CE18,CE20))</f>
        <v>0</v>
      </c>
      <c r="CF19" s="328"/>
      <c r="CG19" s="318"/>
      <c r="CH19" s="318"/>
      <c r="CI19" s="318"/>
      <c r="CJ19" s="318"/>
      <c r="CK19" s="318"/>
      <c r="CL19" s="318"/>
      <c r="CM19" s="318"/>
      <c r="CN19" s="323"/>
      <c r="CO19" s="316">
        <f>IF(SUM(CO18,CO20)=0,0,CO18/SUM(CO18,CO20))</f>
        <v>0</v>
      </c>
      <c r="CP19" s="328"/>
      <c r="CQ19" s="318"/>
      <c r="CR19" s="318"/>
      <c r="CS19" s="318"/>
      <c r="CT19" s="318"/>
      <c r="CU19" s="318"/>
      <c r="CV19" s="318"/>
      <c r="CW19" s="318"/>
      <c r="CX19" s="323"/>
      <c r="CY19" s="316">
        <f>IF(SUM(CY18,CY20)=0,0,CY18/SUM(CY18,CY20))</f>
        <v>0</v>
      </c>
      <c r="CZ19" s="328"/>
      <c r="DA19" s="318"/>
      <c r="DB19" s="318"/>
      <c r="DC19" s="318"/>
      <c r="DD19" s="318"/>
      <c r="DE19" s="318"/>
      <c r="DF19" s="318"/>
      <c r="DG19" s="318"/>
      <c r="DH19" s="323"/>
      <c r="DI19" s="316">
        <f>IF(SUM(DI18,DI20)=0,0,DI18/SUM(DI18,DI20))</f>
        <v>0</v>
      </c>
      <c r="DJ19" s="328"/>
      <c r="DK19" s="318"/>
      <c r="DL19" s="318"/>
      <c r="DM19" s="318"/>
      <c r="DN19" s="318"/>
      <c r="DO19" s="318"/>
      <c r="DP19" s="318"/>
      <c r="DQ19" s="318"/>
      <c r="DR19" s="323"/>
      <c r="DS19" s="316">
        <f>IF(SUM(DS18,DS20)=0,0,DS18/SUM(DS18,DS20))</f>
        <v>0</v>
      </c>
      <c r="DT19" s="328"/>
      <c r="DU19" s="318"/>
      <c r="DV19" s="318"/>
      <c r="DW19" s="318"/>
      <c r="DX19" s="318"/>
      <c r="DY19" s="318"/>
      <c r="DZ19" s="318"/>
      <c r="EA19" s="318"/>
      <c r="EB19" s="323"/>
      <c r="EC19" s="316">
        <f>IF(SUM(EC18,EC20)=0,0,EC18/SUM(EC18,EC20))</f>
        <v>0</v>
      </c>
      <c r="ED19" s="328"/>
      <c r="EE19" s="318"/>
      <c r="EF19" s="318"/>
      <c r="EG19" s="318"/>
      <c r="EH19" s="318"/>
      <c r="EI19" s="318"/>
      <c r="EJ19" s="318"/>
      <c r="EK19" s="318"/>
      <c r="EL19" s="323"/>
      <c r="EM19" s="316">
        <f>IF(SUM(EM18,EM20)=0,0,EM18/SUM(EM18,EM20))</f>
        <v>0</v>
      </c>
      <c r="EN19" s="328"/>
      <c r="EO19" s="318"/>
      <c r="EP19" s="318"/>
      <c r="EQ19" s="318"/>
      <c r="ER19" s="318"/>
      <c r="ES19" s="318"/>
      <c r="ET19" s="318"/>
      <c r="EU19" s="318"/>
      <c r="EV19" s="323"/>
      <c r="EW19" s="51"/>
      <c r="EX19" s="52"/>
      <c r="EY19" s="52"/>
      <c r="EZ19" s="52"/>
      <c r="FA19" s="52"/>
    </row>
    <row r="20" spans="1:157" s="10" customFormat="1" ht="13.9" customHeight="1">
      <c r="A20" s="86"/>
      <c r="B20" s="48" t="s">
        <v>35</v>
      </c>
      <c r="C20" s="305">
        <f>COUNTIF(C10:C15,"=Not Met")</f>
        <v>0</v>
      </c>
      <c r="D20" s="329"/>
      <c r="E20" s="324"/>
      <c r="F20" s="324"/>
      <c r="G20" s="324"/>
      <c r="H20" s="324"/>
      <c r="I20" s="324"/>
      <c r="J20" s="324"/>
      <c r="K20" s="324"/>
      <c r="L20" s="330"/>
      <c r="M20" s="305">
        <f>COUNTIF(M10:M15,"=Not Met")</f>
        <v>0</v>
      </c>
      <c r="N20" s="329"/>
      <c r="O20" s="324"/>
      <c r="P20" s="324"/>
      <c r="Q20" s="324"/>
      <c r="R20" s="324"/>
      <c r="S20" s="324"/>
      <c r="T20" s="324"/>
      <c r="U20" s="324"/>
      <c r="V20" s="330"/>
      <c r="W20" s="305">
        <f>COUNTIF(W10:W15,"=Not Met")</f>
        <v>0</v>
      </c>
      <c r="X20" s="329"/>
      <c r="Y20" s="324"/>
      <c r="Z20" s="324"/>
      <c r="AA20" s="324"/>
      <c r="AB20" s="324"/>
      <c r="AC20" s="324"/>
      <c r="AD20" s="324"/>
      <c r="AE20" s="324"/>
      <c r="AF20" s="330"/>
      <c r="AG20" s="305">
        <f>COUNTIF(AG10:AG15,"=Not Met")</f>
        <v>0</v>
      </c>
      <c r="AH20" s="329"/>
      <c r="AI20" s="324"/>
      <c r="AJ20" s="324"/>
      <c r="AK20" s="324"/>
      <c r="AL20" s="324"/>
      <c r="AM20" s="324"/>
      <c r="AN20" s="324"/>
      <c r="AO20" s="324"/>
      <c r="AP20" s="330"/>
      <c r="AQ20" s="305">
        <f>COUNTIF(AQ10:AQ15,"=Not Met")</f>
        <v>0</v>
      </c>
      <c r="AR20" s="329"/>
      <c r="AS20" s="324"/>
      <c r="AT20" s="324"/>
      <c r="AU20" s="324"/>
      <c r="AV20" s="324"/>
      <c r="AW20" s="324"/>
      <c r="AX20" s="324"/>
      <c r="AY20" s="324"/>
      <c r="AZ20" s="330"/>
      <c r="BA20" s="305">
        <f>COUNTIF(BA10:BA15,"=Not Met")</f>
        <v>0</v>
      </c>
      <c r="BB20" s="329"/>
      <c r="BC20" s="324"/>
      <c r="BD20" s="324"/>
      <c r="BE20" s="324"/>
      <c r="BF20" s="324"/>
      <c r="BG20" s="324"/>
      <c r="BH20" s="324"/>
      <c r="BI20" s="324"/>
      <c r="BJ20" s="330"/>
      <c r="BK20" s="305">
        <f>COUNTIF(BK10:BK15,"=Not Met")</f>
        <v>0</v>
      </c>
      <c r="BL20" s="329"/>
      <c r="BM20" s="324"/>
      <c r="BN20" s="324"/>
      <c r="BO20" s="324"/>
      <c r="BP20" s="324"/>
      <c r="BQ20" s="324"/>
      <c r="BR20" s="324"/>
      <c r="BS20" s="324"/>
      <c r="BT20" s="330"/>
      <c r="BU20" s="305">
        <f>COUNTIF(BU10:BU15,"=Not Met")</f>
        <v>0</v>
      </c>
      <c r="BV20" s="329"/>
      <c r="BW20" s="324"/>
      <c r="BX20" s="324"/>
      <c r="BY20" s="324"/>
      <c r="BZ20" s="324"/>
      <c r="CA20" s="324"/>
      <c r="CB20" s="324"/>
      <c r="CC20" s="324"/>
      <c r="CD20" s="330"/>
      <c r="CE20" s="305">
        <f>COUNTIF(CE10:CE15,"=Not Met")</f>
        <v>0</v>
      </c>
      <c r="CF20" s="329"/>
      <c r="CG20" s="324"/>
      <c r="CH20" s="324"/>
      <c r="CI20" s="324"/>
      <c r="CJ20" s="324"/>
      <c r="CK20" s="324"/>
      <c r="CL20" s="324"/>
      <c r="CM20" s="324"/>
      <c r="CN20" s="330"/>
      <c r="CO20" s="305">
        <f>COUNTIF(CO10:CO15,"=Not Met")</f>
        <v>0</v>
      </c>
      <c r="CP20" s="329"/>
      <c r="CQ20" s="324"/>
      <c r="CR20" s="324"/>
      <c r="CS20" s="324"/>
      <c r="CT20" s="324"/>
      <c r="CU20" s="324"/>
      <c r="CV20" s="324"/>
      <c r="CW20" s="324"/>
      <c r="CX20" s="330"/>
      <c r="CY20" s="305">
        <f>COUNTIF(CY10:CY15,"=Not Met")</f>
        <v>0</v>
      </c>
      <c r="CZ20" s="329"/>
      <c r="DA20" s="324"/>
      <c r="DB20" s="324"/>
      <c r="DC20" s="324"/>
      <c r="DD20" s="324"/>
      <c r="DE20" s="324"/>
      <c r="DF20" s="324"/>
      <c r="DG20" s="324"/>
      <c r="DH20" s="330"/>
      <c r="DI20" s="305">
        <f>COUNTIF(DI10:DI15,"=Not Met")</f>
        <v>0</v>
      </c>
      <c r="DJ20" s="329"/>
      <c r="DK20" s="324"/>
      <c r="DL20" s="324"/>
      <c r="DM20" s="324"/>
      <c r="DN20" s="324"/>
      <c r="DO20" s="324"/>
      <c r="DP20" s="324"/>
      <c r="DQ20" s="324"/>
      <c r="DR20" s="330"/>
      <c r="DS20" s="305">
        <f>COUNTIF(DS10:DS15,"=Not Met")</f>
        <v>0</v>
      </c>
      <c r="DT20" s="329"/>
      <c r="DU20" s="324"/>
      <c r="DV20" s="324"/>
      <c r="DW20" s="324"/>
      <c r="DX20" s="324"/>
      <c r="DY20" s="324"/>
      <c r="DZ20" s="324"/>
      <c r="EA20" s="324"/>
      <c r="EB20" s="330"/>
      <c r="EC20" s="305">
        <f>COUNTIF(EC10:EC15,"=Not Met")</f>
        <v>0</v>
      </c>
      <c r="ED20" s="329"/>
      <c r="EE20" s="324"/>
      <c r="EF20" s="324"/>
      <c r="EG20" s="324"/>
      <c r="EH20" s="324"/>
      <c r="EI20" s="324"/>
      <c r="EJ20" s="324"/>
      <c r="EK20" s="324"/>
      <c r="EL20" s="330"/>
      <c r="EM20" s="305">
        <f>COUNTIF(EM10:EM15,"=Not Met")</f>
        <v>0</v>
      </c>
      <c r="EN20" s="329"/>
      <c r="EO20" s="324"/>
      <c r="EP20" s="324"/>
      <c r="EQ20" s="324"/>
      <c r="ER20" s="324"/>
      <c r="ES20" s="324"/>
      <c r="ET20" s="324"/>
      <c r="EU20" s="324"/>
      <c r="EV20" s="330"/>
      <c r="EW20" s="51"/>
      <c r="EX20" s="52"/>
      <c r="EY20" s="52"/>
      <c r="EZ20" s="52"/>
      <c r="FA20" s="52"/>
    </row>
    <row r="21" spans="1:157" s="10" customFormat="1" ht="13.9" customHeight="1">
      <c r="A21" s="86"/>
      <c r="B21" s="48" t="s">
        <v>36</v>
      </c>
      <c r="C21" s="316">
        <f>IF(SUM(C18,C20)=0,0,C20/SUM(C18,C20))</f>
        <v>0</v>
      </c>
      <c r="D21" s="328"/>
      <c r="E21" s="318"/>
      <c r="F21" s="318"/>
      <c r="G21" s="318"/>
      <c r="H21" s="318"/>
      <c r="I21" s="318"/>
      <c r="J21" s="318"/>
      <c r="K21" s="318"/>
      <c r="L21" s="323"/>
      <c r="M21" s="316">
        <f>IF(SUM(M18,M20)=0,0,M20/SUM(M18,M20))</f>
        <v>0</v>
      </c>
      <c r="N21" s="328"/>
      <c r="O21" s="318"/>
      <c r="P21" s="318"/>
      <c r="Q21" s="318"/>
      <c r="R21" s="318"/>
      <c r="S21" s="318"/>
      <c r="T21" s="318"/>
      <c r="U21" s="318"/>
      <c r="V21" s="323"/>
      <c r="W21" s="316">
        <f>IF(SUM(W18,W20)=0,0,W20/SUM(W18,W20))</f>
        <v>0</v>
      </c>
      <c r="X21" s="328"/>
      <c r="Y21" s="318"/>
      <c r="Z21" s="318"/>
      <c r="AA21" s="318"/>
      <c r="AB21" s="318"/>
      <c r="AC21" s="318"/>
      <c r="AD21" s="318"/>
      <c r="AE21" s="318"/>
      <c r="AF21" s="323"/>
      <c r="AG21" s="316">
        <f>IF(SUM(AG18,AG20)=0,0,AG20/SUM(AG18,AG20))</f>
        <v>0</v>
      </c>
      <c r="AH21" s="328"/>
      <c r="AI21" s="318"/>
      <c r="AJ21" s="318"/>
      <c r="AK21" s="318"/>
      <c r="AL21" s="318"/>
      <c r="AM21" s="318"/>
      <c r="AN21" s="318"/>
      <c r="AO21" s="318"/>
      <c r="AP21" s="323"/>
      <c r="AQ21" s="316">
        <f>IF(SUM(AQ18,AQ20)=0,0,AQ20/SUM(AQ18,AQ20))</f>
        <v>0</v>
      </c>
      <c r="AR21" s="328"/>
      <c r="AS21" s="318"/>
      <c r="AT21" s="318"/>
      <c r="AU21" s="318"/>
      <c r="AV21" s="318"/>
      <c r="AW21" s="318"/>
      <c r="AX21" s="318"/>
      <c r="AY21" s="318"/>
      <c r="AZ21" s="323"/>
      <c r="BA21" s="316">
        <f>IF(SUM(BA18,BA20)=0,0,BA20/SUM(BA18,BA20))</f>
        <v>0</v>
      </c>
      <c r="BB21" s="328"/>
      <c r="BC21" s="318"/>
      <c r="BD21" s="318"/>
      <c r="BE21" s="318"/>
      <c r="BF21" s="318"/>
      <c r="BG21" s="318"/>
      <c r="BH21" s="318"/>
      <c r="BI21" s="318"/>
      <c r="BJ21" s="323"/>
      <c r="BK21" s="316">
        <f>IF(SUM(BK18,BK20)=0,0,BK20/SUM(BK18,BK20))</f>
        <v>0</v>
      </c>
      <c r="BL21" s="328"/>
      <c r="BM21" s="318"/>
      <c r="BN21" s="318"/>
      <c r="BO21" s="318"/>
      <c r="BP21" s="318"/>
      <c r="BQ21" s="318"/>
      <c r="BR21" s="318"/>
      <c r="BS21" s="318"/>
      <c r="BT21" s="323"/>
      <c r="BU21" s="316">
        <f>IF(SUM(BU18,BU20)=0,0,BU20/SUM(BU18,BU20))</f>
        <v>0</v>
      </c>
      <c r="BV21" s="328"/>
      <c r="BW21" s="318"/>
      <c r="BX21" s="318"/>
      <c r="BY21" s="318"/>
      <c r="BZ21" s="318"/>
      <c r="CA21" s="318"/>
      <c r="CB21" s="318"/>
      <c r="CC21" s="318"/>
      <c r="CD21" s="323"/>
      <c r="CE21" s="316">
        <f>IF(SUM(CE18,CE20)=0,0,CE20/SUM(CE18,CE20))</f>
        <v>0</v>
      </c>
      <c r="CF21" s="328"/>
      <c r="CG21" s="318"/>
      <c r="CH21" s="318"/>
      <c r="CI21" s="318"/>
      <c r="CJ21" s="318"/>
      <c r="CK21" s="318"/>
      <c r="CL21" s="318"/>
      <c r="CM21" s="318"/>
      <c r="CN21" s="323"/>
      <c r="CO21" s="316">
        <f>IF(SUM(CO18,CO20)=0,0,CO20/SUM(CO18,CO20))</f>
        <v>0</v>
      </c>
      <c r="CP21" s="328"/>
      <c r="CQ21" s="318"/>
      <c r="CR21" s="318"/>
      <c r="CS21" s="318"/>
      <c r="CT21" s="318"/>
      <c r="CU21" s="318"/>
      <c r="CV21" s="318"/>
      <c r="CW21" s="318"/>
      <c r="CX21" s="323"/>
      <c r="CY21" s="316">
        <f>IF(SUM(CY18,CY20)=0,0,CY20/SUM(CY18,CY20))</f>
        <v>0</v>
      </c>
      <c r="CZ21" s="328"/>
      <c r="DA21" s="318"/>
      <c r="DB21" s="318"/>
      <c r="DC21" s="318"/>
      <c r="DD21" s="318"/>
      <c r="DE21" s="318"/>
      <c r="DF21" s="318"/>
      <c r="DG21" s="318"/>
      <c r="DH21" s="323"/>
      <c r="DI21" s="316">
        <f>IF(SUM(DI18,DI20)=0,0,DI20/SUM(DI18,DI20))</f>
        <v>0</v>
      </c>
      <c r="DJ21" s="328"/>
      <c r="DK21" s="318"/>
      <c r="DL21" s="318"/>
      <c r="DM21" s="318"/>
      <c r="DN21" s="318"/>
      <c r="DO21" s="318"/>
      <c r="DP21" s="318"/>
      <c r="DQ21" s="318"/>
      <c r="DR21" s="323"/>
      <c r="DS21" s="316">
        <f>IF(SUM(DS18,DS20)=0,0,DS20/SUM(DS18,DS20))</f>
        <v>0</v>
      </c>
      <c r="DT21" s="328"/>
      <c r="DU21" s="318"/>
      <c r="DV21" s="318"/>
      <c r="DW21" s="318"/>
      <c r="DX21" s="318"/>
      <c r="DY21" s="318"/>
      <c r="DZ21" s="318"/>
      <c r="EA21" s="318"/>
      <c r="EB21" s="323"/>
      <c r="EC21" s="316">
        <f>IF(SUM(EC18,EC20)=0,0,EC20/SUM(EC18,EC20))</f>
        <v>0</v>
      </c>
      <c r="ED21" s="328"/>
      <c r="EE21" s="318"/>
      <c r="EF21" s="318"/>
      <c r="EG21" s="318"/>
      <c r="EH21" s="318"/>
      <c r="EI21" s="318"/>
      <c r="EJ21" s="318"/>
      <c r="EK21" s="318"/>
      <c r="EL21" s="323"/>
      <c r="EM21" s="316">
        <f>IF(SUM(EM18,EM20)=0,0,EM20/SUM(EM18,EM20))</f>
        <v>0</v>
      </c>
      <c r="EN21" s="328"/>
      <c r="EO21" s="318"/>
      <c r="EP21" s="318"/>
      <c r="EQ21" s="318"/>
      <c r="ER21" s="318"/>
      <c r="ES21" s="318"/>
      <c r="ET21" s="318"/>
      <c r="EU21" s="318"/>
      <c r="EV21" s="323"/>
      <c r="EW21" s="51"/>
      <c r="EX21" s="52"/>
      <c r="EY21" s="52"/>
      <c r="EZ21" s="52"/>
      <c r="FA21" s="52"/>
    </row>
    <row r="22" spans="1:157" s="10" customFormat="1" ht="13.9" customHeight="1" thickBot="1">
      <c r="A22" s="86"/>
      <c r="B22" s="48" t="s">
        <v>37</v>
      </c>
      <c r="C22" s="317">
        <f>COUNTIF(C10:C15,"=N/A")</f>
        <v>0</v>
      </c>
      <c r="D22" s="331"/>
      <c r="E22" s="332"/>
      <c r="F22" s="332"/>
      <c r="G22" s="332"/>
      <c r="H22" s="332"/>
      <c r="I22" s="332"/>
      <c r="J22" s="332"/>
      <c r="K22" s="332"/>
      <c r="L22" s="333"/>
      <c r="M22" s="317">
        <f>COUNTIF(M10:M15,"=N/A")</f>
        <v>0</v>
      </c>
      <c r="N22" s="331"/>
      <c r="O22" s="332"/>
      <c r="P22" s="332"/>
      <c r="Q22" s="332"/>
      <c r="R22" s="332"/>
      <c r="S22" s="332"/>
      <c r="T22" s="332"/>
      <c r="U22" s="332"/>
      <c r="V22" s="333"/>
      <c r="W22" s="317">
        <f>COUNTIF(W10:W15,"=N/A")</f>
        <v>0</v>
      </c>
      <c r="X22" s="331"/>
      <c r="Y22" s="332"/>
      <c r="Z22" s="332"/>
      <c r="AA22" s="332"/>
      <c r="AB22" s="332"/>
      <c r="AC22" s="332"/>
      <c r="AD22" s="332"/>
      <c r="AE22" s="332"/>
      <c r="AF22" s="333"/>
      <c r="AG22" s="317">
        <f>COUNTIF(AG10:AG15,"=N/A")</f>
        <v>0</v>
      </c>
      <c r="AH22" s="331"/>
      <c r="AI22" s="332"/>
      <c r="AJ22" s="332"/>
      <c r="AK22" s="332"/>
      <c r="AL22" s="332"/>
      <c r="AM22" s="332"/>
      <c r="AN22" s="332"/>
      <c r="AO22" s="332"/>
      <c r="AP22" s="333"/>
      <c r="AQ22" s="317">
        <f>COUNTIF(AQ10:AQ15,"=N/A")</f>
        <v>0</v>
      </c>
      <c r="AR22" s="331"/>
      <c r="AS22" s="332"/>
      <c r="AT22" s="332"/>
      <c r="AU22" s="332"/>
      <c r="AV22" s="332"/>
      <c r="AW22" s="332"/>
      <c r="AX22" s="332"/>
      <c r="AY22" s="332"/>
      <c r="AZ22" s="333"/>
      <c r="BA22" s="317">
        <f>COUNTIF(BA10:BA15,"=N/A")</f>
        <v>0</v>
      </c>
      <c r="BB22" s="331"/>
      <c r="BC22" s="332"/>
      <c r="BD22" s="332"/>
      <c r="BE22" s="332"/>
      <c r="BF22" s="332"/>
      <c r="BG22" s="332"/>
      <c r="BH22" s="332"/>
      <c r="BI22" s="332"/>
      <c r="BJ22" s="333"/>
      <c r="BK22" s="317">
        <f>COUNTIF(BK10:BK15,"=N/A")</f>
        <v>0</v>
      </c>
      <c r="BL22" s="331"/>
      <c r="BM22" s="332"/>
      <c r="BN22" s="332"/>
      <c r="BO22" s="332"/>
      <c r="BP22" s="332"/>
      <c r="BQ22" s="332"/>
      <c r="BR22" s="332"/>
      <c r="BS22" s="332"/>
      <c r="BT22" s="333"/>
      <c r="BU22" s="317">
        <f>COUNTIF(BU10:BU15,"=N/A")</f>
        <v>0</v>
      </c>
      <c r="BV22" s="331"/>
      <c r="BW22" s="332"/>
      <c r="BX22" s="332"/>
      <c r="BY22" s="332"/>
      <c r="BZ22" s="332"/>
      <c r="CA22" s="332"/>
      <c r="CB22" s="332"/>
      <c r="CC22" s="332"/>
      <c r="CD22" s="333"/>
      <c r="CE22" s="317">
        <f>COUNTIF(CE10:CE15,"=N/A")</f>
        <v>0</v>
      </c>
      <c r="CF22" s="331"/>
      <c r="CG22" s="332"/>
      <c r="CH22" s="332"/>
      <c r="CI22" s="332"/>
      <c r="CJ22" s="332"/>
      <c r="CK22" s="332"/>
      <c r="CL22" s="332"/>
      <c r="CM22" s="332"/>
      <c r="CN22" s="333"/>
      <c r="CO22" s="317">
        <f>COUNTIF(CO10:CO15,"=N/A")</f>
        <v>0</v>
      </c>
      <c r="CP22" s="331"/>
      <c r="CQ22" s="332"/>
      <c r="CR22" s="332"/>
      <c r="CS22" s="332"/>
      <c r="CT22" s="332"/>
      <c r="CU22" s="332"/>
      <c r="CV22" s="332"/>
      <c r="CW22" s="332"/>
      <c r="CX22" s="333"/>
      <c r="CY22" s="317">
        <f>COUNTIF(CY10:CY15,"=N/A")</f>
        <v>0</v>
      </c>
      <c r="CZ22" s="331"/>
      <c r="DA22" s="332"/>
      <c r="DB22" s="332"/>
      <c r="DC22" s="332"/>
      <c r="DD22" s="332"/>
      <c r="DE22" s="332"/>
      <c r="DF22" s="332"/>
      <c r="DG22" s="332"/>
      <c r="DH22" s="333"/>
      <c r="DI22" s="317">
        <f>COUNTIF(DI10:DI15,"=N/A")</f>
        <v>0</v>
      </c>
      <c r="DJ22" s="331"/>
      <c r="DK22" s="332"/>
      <c r="DL22" s="332"/>
      <c r="DM22" s="332"/>
      <c r="DN22" s="332"/>
      <c r="DO22" s="332"/>
      <c r="DP22" s="332"/>
      <c r="DQ22" s="332"/>
      <c r="DR22" s="333"/>
      <c r="DS22" s="317">
        <f>COUNTIF(DS10:DS15,"=N/A")</f>
        <v>0</v>
      </c>
      <c r="DT22" s="331"/>
      <c r="DU22" s="332"/>
      <c r="DV22" s="332"/>
      <c r="DW22" s="332"/>
      <c r="DX22" s="332"/>
      <c r="DY22" s="332"/>
      <c r="DZ22" s="332"/>
      <c r="EA22" s="332"/>
      <c r="EB22" s="333"/>
      <c r="EC22" s="317">
        <f>COUNTIF(EC10:EC15,"=N/A")</f>
        <v>0</v>
      </c>
      <c r="ED22" s="331"/>
      <c r="EE22" s="332"/>
      <c r="EF22" s="332"/>
      <c r="EG22" s="332"/>
      <c r="EH22" s="332"/>
      <c r="EI22" s="332"/>
      <c r="EJ22" s="332"/>
      <c r="EK22" s="332"/>
      <c r="EL22" s="333"/>
      <c r="EM22" s="317">
        <f>COUNTIF(EM10:EM15,"=N/A")</f>
        <v>0</v>
      </c>
      <c r="EN22" s="331"/>
      <c r="EO22" s="332"/>
      <c r="EP22" s="332"/>
      <c r="EQ22" s="332"/>
      <c r="ER22" s="332"/>
      <c r="ES22" s="332"/>
      <c r="ET22" s="332"/>
      <c r="EU22" s="332"/>
      <c r="EV22" s="333"/>
      <c r="EW22" s="59"/>
      <c r="EX22" s="60"/>
      <c r="EY22" s="60"/>
      <c r="EZ22" s="60"/>
      <c r="FA22" s="60"/>
    </row>
    <row r="23" spans="1:157" s="10" customFormat="1" ht="13.9" customHeight="1">
      <c r="A23" s="813"/>
      <c r="B23" s="813"/>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813"/>
      <c r="AS23" s="813"/>
      <c r="AT23" s="813"/>
      <c r="AU23" s="813"/>
      <c r="AV23" s="813"/>
      <c r="AW23" s="813"/>
      <c r="AX23" s="813"/>
      <c r="AY23" s="813"/>
      <c r="AZ23" s="813"/>
      <c r="BA23" s="813"/>
      <c r="BB23" s="813"/>
      <c r="BC23" s="813"/>
      <c r="BD23" s="813"/>
      <c r="BE23" s="813"/>
      <c r="BF23" s="813"/>
      <c r="BG23" s="813"/>
      <c r="BH23" s="813"/>
      <c r="BI23" s="813"/>
      <c r="BJ23" s="813"/>
      <c r="BK23" s="813"/>
      <c r="BL23" s="813"/>
      <c r="BM23" s="813"/>
      <c r="BN23" s="813"/>
      <c r="BO23" s="813"/>
      <c r="BP23" s="813"/>
      <c r="BQ23" s="813"/>
      <c r="BR23" s="813"/>
      <c r="BS23" s="813"/>
      <c r="BT23" s="813"/>
      <c r="BU23" s="813"/>
      <c r="BV23" s="813"/>
      <c r="BW23" s="813"/>
      <c r="BX23" s="813"/>
      <c r="BY23" s="813"/>
      <c r="BZ23" s="813"/>
      <c r="CA23" s="813"/>
      <c r="CB23" s="813"/>
      <c r="CC23" s="813"/>
      <c r="CD23" s="813"/>
      <c r="CE23" s="813"/>
      <c r="CF23" s="813"/>
      <c r="CG23" s="813"/>
      <c r="CH23" s="813"/>
      <c r="CI23" s="813"/>
      <c r="CJ23" s="813"/>
      <c r="CK23" s="813"/>
      <c r="CL23" s="813"/>
      <c r="CM23" s="813"/>
      <c r="CN23" s="813"/>
      <c r="CO23" s="813"/>
      <c r="CP23" s="813"/>
      <c r="CQ23" s="813"/>
      <c r="CR23" s="813"/>
      <c r="CS23" s="813"/>
      <c r="CT23" s="813"/>
      <c r="CU23" s="813"/>
      <c r="CV23" s="813"/>
      <c r="CW23" s="813"/>
      <c r="CX23" s="813"/>
      <c r="CY23" s="813"/>
      <c r="CZ23" s="813"/>
      <c r="DA23" s="813"/>
      <c r="DB23" s="813"/>
      <c r="DC23" s="813"/>
      <c r="DD23" s="813"/>
      <c r="DE23" s="813"/>
      <c r="DF23" s="813"/>
      <c r="DG23" s="813"/>
      <c r="DH23" s="813"/>
      <c r="DI23" s="813"/>
      <c r="DJ23" s="813"/>
      <c r="DK23" s="813"/>
      <c r="DL23" s="813"/>
      <c r="DM23" s="813"/>
      <c r="DN23" s="813"/>
      <c r="DO23" s="813"/>
      <c r="DP23" s="813"/>
      <c r="DQ23" s="813"/>
      <c r="DR23" s="813"/>
      <c r="DS23" s="813"/>
      <c r="DT23" s="813"/>
      <c r="DU23" s="813"/>
      <c r="DV23" s="813"/>
      <c r="DW23" s="813"/>
      <c r="DX23" s="813"/>
      <c r="DY23" s="813"/>
      <c r="DZ23" s="813"/>
      <c r="EA23" s="813"/>
      <c r="EB23" s="813"/>
      <c r="EC23" s="813"/>
      <c r="ED23" s="813"/>
      <c r="EE23" s="813"/>
      <c r="EF23" s="813"/>
      <c r="EG23" s="813"/>
      <c r="EH23" s="813"/>
      <c r="EI23" s="813"/>
      <c r="EJ23" s="813"/>
      <c r="EK23" s="813"/>
      <c r="EL23" s="813"/>
      <c r="EM23" s="813"/>
      <c r="EN23" s="813"/>
      <c r="EO23" s="813"/>
      <c r="EP23" s="813"/>
      <c r="EQ23" s="813"/>
      <c r="ER23" s="813"/>
      <c r="ES23" s="813"/>
      <c r="ET23" s="813"/>
      <c r="EU23" s="813"/>
      <c r="EV23" s="813"/>
      <c r="EW23" s="813"/>
      <c r="EX23" s="813"/>
      <c r="EY23" s="813"/>
      <c r="EZ23" s="813"/>
      <c r="FA23" s="813"/>
    </row>
    <row r="24" spans="1:157">
      <c r="B24" s="126"/>
    </row>
  </sheetData>
  <sheetProtection sheet="1" objects="1" scenarios="1"/>
  <customSheetViews>
    <customSheetView guid="{801CCF84-17C4-4B0D-9367-AFC96EC2FF57}" showPageBreaks="1" printArea="1">
      <pane xSplit="2" topLeftCell="C1" activePane="topRight" state="frozen"/>
      <selection pane="topRight" activeCell="C5" sqref="C5:L5"/>
      <colBreaks count="7" manualBreakCount="7">
        <brk id="22" max="31" man="1"/>
        <brk id="42" max="1048575" man="1"/>
        <brk id="62" max="1048575" man="1"/>
        <brk id="82" max="1048575" man="1"/>
        <brk id="102" max="1048575" man="1"/>
        <brk id="122" max="1048575" man="1"/>
        <brk id="142" max="1048575" man="1"/>
      </colBreaks>
      <pageMargins left="0.2" right="0.2" top="0.3" bottom="0.25" header="0.25" footer="0"/>
      <printOptions horizontalCentered="1"/>
      <pageSetup paperSize="5" scale="75" orientation="landscape" r:id="rId1"/>
      <headerFooter alignWithMargins="0">
        <oddFooter>&amp;L&amp;8&amp;K000000SAPTBG Funds Program Monitoring Substance Use Disorder/IV&amp;R&amp;8&amp;K000000&amp;P</oddFooter>
      </headerFooter>
    </customSheetView>
  </customSheetViews>
  <mergeCells count="91">
    <mergeCell ref="ED10:EL10"/>
    <mergeCell ref="ED11:EL16"/>
    <mergeCell ref="EN10:EV10"/>
    <mergeCell ref="EN11:EV16"/>
    <mergeCell ref="D11:L16"/>
    <mergeCell ref="D10:L10"/>
    <mergeCell ref="N10:V10"/>
    <mergeCell ref="N11:V16"/>
    <mergeCell ref="X10:AF10"/>
    <mergeCell ref="X11:AF16"/>
    <mergeCell ref="AH10:AP10"/>
    <mergeCell ref="AH11:AP16"/>
    <mergeCell ref="AR10:AZ10"/>
    <mergeCell ref="AR11:AZ16"/>
    <mergeCell ref="BB10:BJ10"/>
    <mergeCell ref="BB11:BJ16"/>
    <mergeCell ref="BL10:BT10"/>
    <mergeCell ref="BL11:BT16"/>
    <mergeCell ref="CF10:CN10"/>
    <mergeCell ref="CF11:CN16"/>
    <mergeCell ref="CP10:CX10"/>
    <mergeCell ref="CP11:CX16"/>
    <mergeCell ref="BV10:CD10"/>
    <mergeCell ref="BV11:CD16"/>
    <mergeCell ref="CZ10:DH10"/>
    <mergeCell ref="CZ11:DH16"/>
    <mergeCell ref="DJ10:DR10"/>
    <mergeCell ref="DJ11:DR16"/>
    <mergeCell ref="DT10:EB10"/>
    <mergeCell ref="DT11:EB16"/>
    <mergeCell ref="A23:FA23"/>
    <mergeCell ref="C5:L5"/>
    <mergeCell ref="M5:V5"/>
    <mergeCell ref="W5:AF5"/>
    <mergeCell ref="AG5:AP5"/>
    <mergeCell ref="AQ5:AZ5"/>
    <mergeCell ref="BA5:BJ5"/>
    <mergeCell ref="BK5:BT5"/>
    <mergeCell ref="BU5:CD5"/>
    <mergeCell ref="C7:L7"/>
    <mergeCell ref="M7:V7"/>
    <mergeCell ref="W7:AF7"/>
    <mergeCell ref="CO8:CX8"/>
    <mergeCell ref="CY8:DH8"/>
    <mergeCell ref="DI8:DR8"/>
    <mergeCell ref="DS8:EB8"/>
    <mergeCell ref="EC8:EL8"/>
    <mergeCell ref="EM8:EV8"/>
    <mergeCell ref="C8:L8"/>
    <mergeCell ref="M8:V8"/>
    <mergeCell ref="W8:AF8"/>
    <mergeCell ref="AG8:AP8"/>
    <mergeCell ref="AQ8:AZ8"/>
    <mergeCell ref="BA8:BJ8"/>
    <mergeCell ref="BU8:CD8"/>
    <mergeCell ref="CE8:CN8"/>
    <mergeCell ref="AG7:AP7"/>
    <mergeCell ref="AQ7:AZ7"/>
    <mergeCell ref="BA7:BJ7"/>
    <mergeCell ref="BK7:BT7"/>
    <mergeCell ref="BK8:BT8"/>
    <mergeCell ref="BU7:CD7"/>
    <mergeCell ref="CE7:CN7"/>
    <mergeCell ref="CO7:CX7"/>
    <mergeCell ref="CY7:DH7"/>
    <mergeCell ref="DI7:DR7"/>
    <mergeCell ref="DS7:EB7"/>
    <mergeCell ref="EC7:EL7"/>
    <mergeCell ref="EM7:EV7"/>
    <mergeCell ref="CE5:CN5"/>
    <mergeCell ref="CO5:CX5"/>
    <mergeCell ref="CY5:DH5"/>
    <mergeCell ref="DI5:DR5"/>
    <mergeCell ref="DS5:EB5"/>
    <mergeCell ref="EC5:EL5"/>
    <mergeCell ref="EM5:EV5"/>
    <mergeCell ref="CY6:DH6"/>
    <mergeCell ref="DI6:DR6"/>
    <mergeCell ref="DS6:EB6"/>
    <mergeCell ref="EC6:EL6"/>
    <mergeCell ref="EM6:EV6"/>
    <mergeCell ref="C6:L6"/>
    <mergeCell ref="M6:V6"/>
    <mergeCell ref="W6:AF6"/>
    <mergeCell ref="AG6:AP6"/>
    <mergeCell ref="AQ6:AZ6"/>
    <mergeCell ref="BA6:BJ6"/>
    <mergeCell ref="BK6:BT6"/>
    <mergeCell ref="BU6:CD6"/>
    <mergeCell ref="CE6:CN6"/>
    <mergeCell ref="CO6:CX6"/>
  </mergeCells>
  <conditionalFormatting sqref="DI10:DI15">
    <cfRule type="cellIs" dxfId="7116" priority="129" stopIfTrue="1" operator="equal">
      <formula>"Not Met"</formula>
    </cfRule>
    <cfRule type="cellIs" dxfId="7115" priority="130" stopIfTrue="1" operator="equal">
      <formula>"N/A"</formula>
    </cfRule>
  </conditionalFormatting>
  <conditionalFormatting sqref="EM10:EM15">
    <cfRule type="cellIs" dxfId="7114" priority="247" stopIfTrue="1" operator="equal">
      <formula>"Not Met"</formula>
    </cfRule>
    <cfRule type="cellIs" dxfId="7113" priority="248" stopIfTrue="1" operator="equal">
      <formula>"N/A"</formula>
    </cfRule>
  </conditionalFormatting>
  <conditionalFormatting sqref="EM10:EM15">
    <cfRule type="cellIs" dxfId="7112" priority="245" operator="equal">
      <formula>"MET"</formula>
    </cfRule>
    <cfRule type="expression" dxfId="7111" priority="246">
      <formula>AND(EM10&lt;&gt;"Met",EM10&lt;&gt;"Not Met",EM10&lt;&gt;"N/A",COUNTIF($EM$10:$EM$15,"=Yes")+COUNTIF($EM$10:$EM$15,"=No")+COUNTIF($EM$10:$EM$15,"=N/A")+COUNTIF($EM$10:$EM$15,"=Met")+COUNTIF($EM$10:$EM$15,"=Not Met")&gt;0)</formula>
    </cfRule>
  </conditionalFormatting>
  <conditionalFormatting sqref="C6">
    <cfRule type="cellIs" dxfId="7110" priority="243" operator="equal">
      <formula>"NO"</formula>
    </cfRule>
    <cfRule type="cellIs" dxfId="7109" priority="244" operator="equal">
      <formula>"MET"</formula>
    </cfRule>
  </conditionalFormatting>
  <conditionalFormatting sqref="M6">
    <cfRule type="cellIs" dxfId="7108" priority="241" operator="equal">
      <formula>"NO"</formula>
    </cfRule>
    <cfRule type="cellIs" dxfId="7107" priority="242" operator="equal">
      <formula>"MET"</formula>
    </cfRule>
  </conditionalFormatting>
  <conditionalFormatting sqref="BU10:BU15">
    <cfRule type="cellIs" dxfId="7106" priority="105" stopIfTrue="1" operator="equal">
      <formula>"Not Met"</formula>
    </cfRule>
    <cfRule type="cellIs" dxfId="7105" priority="106" stopIfTrue="1" operator="equal">
      <formula>"N/A"</formula>
    </cfRule>
  </conditionalFormatting>
  <conditionalFormatting sqref="AG10:AG15">
    <cfRule type="cellIs" dxfId="7104" priority="81" stopIfTrue="1" operator="equal">
      <formula>"Not Met"</formula>
    </cfRule>
    <cfRule type="cellIs" dxfId="7103" priority="82" stopIfTrue="1" operator="equal">
      <formula>"N/A"</formula>
    </cfRule>
  </conditionalFormatting>
  <conditionalFormatting sqref="ED10">
    <cfRule type="cellIs" dxfId="7102" priority="33" stopIfTrue="1" operator="equal">
      <formula>"Not Met"</formula>
    </cfRule>
    <cfRule type="cellIs" dxfId="7101" priority="34" stopIfTrue="1" operator="equal">
      <formula>"N/A"</formula>
    </cfRule>
  </conditionalFormatting>
  <conditionalFormatting sqref="DJ10">
    <cfRule type="cellIs" dxfId="7100" priority="37" stopIfTrue="1" operator="equal">
      <formula>"Not Met"</formula>
    </cfRule>
    <cfRule type="cellIs" dxfId="7099" priority="38" stopIfTrue="1" operator="equal">
      <formula>"N/A"</formula>
    </cfRule>
  </conditionalFormatting>
  <conditionalFormatting sqref="EC10:EC15">
    <cfRule type="cellIs" dxfId="7098" priority="141" stopIfTrue="1" operator="equal">
      <formula>"Not Met"</formula>
    </cfRule>
    <cfRule type="cellIs" dxfId="7097" priority="142" stopIfTrue="1" operator="equal">
      <formula>"N/A"</formula>
    </cfRule>
  </conditionalFormatting>
  <conditionalFormatting sqref="EC10:EC15">
    <cfRule type="cellIs" dxfId="7096" priority="139" operator="equal">
      <formula>"MET"</formula>
    </cfRule>
    <cfRule type="expression" dxfId="7095" priority="140">
      <formula>AND(EC10&lt;&gt;"Met",EC10&lt;&gt;"Not Met",EC10&lt;&gt;"N/A",COUNTIF($EM$10:$EM$15,"=Yes")+COUNTIF($EM$10:$EM$15,"=No")+COUNTIF($EM$10:$EM$15,"=N/A")+COUNTIF($EM$10:$EM$15,"=Met")+COUNTIF($EM$10:$EM$15,"=Not Met")&gt;0)</formula>
    </cfRule>
  </conditionalFormatting>
  <conditionalFormatting sqref="DS10:DS15">
    <cfRule type="cellIs" dxfId="7094" priority="135" stopIfTrue="1" operator="equal">
      <formula>"Not Met"</formula>
    </cfRule>
    <cfRule type="cellIs" dxfId="7093" priority="136" stopIfTrue="1" operator="equal">
      <formula>"N/A"</formula>
    </cfRule>
  </conditionalFormatting>
  <conditionalFormatting sqref="DS10:DS15">
    <cfRule type="cellIs" dxfId="7092" priority="133" operator="equal">
      <formula>"MET"</formula>
    </cfRule>
    <cfRule type="expression" dxfId="7091" priority="134">
      <formula>AND(DS10&lt;&gt;"Met",DS10&lt;&gt;"Not Met",DS10&lt;&gt;"N/A",COUNTIF($EM$10:$EM$15,"=Yes")+COUNTIF($EM$10:$EM$15,"=No")+COUNTIF($EM$10:$EM$15,"=N/A")+COUNTIF($EM$10:$EM$15,"=Met")+COUNTIF($EM$10:$EM$15,"=Not Met")&gt;0)</formula>
    </cfRule>
  </conditionalFormatting>
  <conditionalFormatting sqref="DI10:DI15">
    <cfRule type="cellIs" dxfId="7090" priority="127" operator="equal">
      <formula>"MET"</formula>
    </cfRule>
    <cfRule type="expression" dxfId="7089" priority="128">
      <formula>AND(DI10&lt;&gt;"Met",DI10&lt;&gt;"Not Met",DI10&lt;&gt;"N/A",COUNTIF($EM$10:$EM$15,"=Yes")+COUNTIF($EM$10:$EM$15,"=No")+COUNTIF($EM$10:$EM$15,"=N/A")+COUNTIF($EM$10:$EM$15,"=Met")+COUNTIF($EM$10:$EM$15,"=Not Met")&gt;0)</formula>
    </cfRule>
  </conditionalFormatting>
  <conditionalFormatting sqref="AQ10:AQ15">
    <cfRule type="cellIs" dxfId="7088" priority="87" stopIfTrue="1" operator="equal">
      <formula>"Not Met"</formula>
    </cfRule>
    <cfRule type="cellIs" dxfId="7087" priority="88" stopIfTrue="1" operator="equal">
      <formula>"N/A"</formula>
    </cfRule>
  </conditionalFormatting>
  <conditionalFormatting sqref="CY10:CY15">
    <cfRule type="cellIs" dxfId="7086" priority="123" stopIfTrue="1" operator="equal">
      <formula>"Not Met"</formula>
    </cfRule>
    <cfRule type="cellIs" dxfId="7085" priority="124" stopIfTrue="1" operator="equal">
      <formula>"N/A"</formula>
    </cfRule>
  </conditionalFormatting>
  <conditionalFormatting sqref="CY10:CY15">
    <cfRule type="cellIs" dxfId="7084" priority="121" operator="equal">
      <formula>"MET"</formula>
    </cfRule>
    <cfRule type="expression" dxfId="7083" priority="122">
      <formula>AND(CY10&lt;&gt;"Met",CY10&lt;&gt;"Not Met",CY10&lt;&gt;"N/A",COUNTIF($EM$10:$EM$15,"=Yes")+COUNTIF($EM$10:$EM$15,"=No")+COUNTIF($EM$10:$EM$15,"=N/A")+COUNTIF($EM$10:$EM$15,"=Met")+COUNTIF($EM$10:$EM$15,"=Not Met")&gt;0)</formula>
    </cfRule>
  </conditionalFormatting>
  <conditionalFormatting sqref="CO10:CO15">
    <cfRule type="cellIs" dxfId="7082" priority="117" stopIfTrue="1" operator="equal">
      <formula>"Not Met"</formula>
    </cfRule>
    <cfRule type="cellIs" dxfId="7081" priority="118" stopIfTrue="1" operator="equal">
      <formula>"N/A"</formula>
    </cfRule>
  </conditionalFormatting>
  <conditionalFormatting sqref="CO10:CO15">
    <cfRule type="cellIs" dxfId="7080" priority="115" operator="equal">
      <formula>"MET"</formula>
    </cfRule>
    <cfRule type="expression" dxfId="7079" priority="116">
      <formula>AND(CO10&lt;&gt;"Met",CO10&lt;&gt;"Not Met",CO10&lt;&gt;"N/A",COUNTIF($EM$10:$EM$15,"=Yes")+COUNTIF($EM$10:$EM$15,"=No")+COUNTIF($EM$10:$EM$15,"=N/A")+COUNTIF($EM$10:$EM$15,"=Met")+COUNTIF($EM$10:$EM$15,"=Not Met")&gt;0)</formula>
    </cfRule>
  </conditionalFormatting>
  <conditionalFormatting sqref="CE10:CE15">
    <cfRule type="cellIs" dxfId="7078" priority="111" stopIfTrue="1" operator="equal">
      <formula>"Not Met"</formula>
    </cfRule>
    <cfRule type="cellIs" dxfId="7077" priority="112" stopIfTrue="1" operator="equal">
      <formula>"N/A"</formula>
    </cfRule>
  </conditionalFormatting>
  <conditionalFormatting sqref="CE10:CE15">
    <cfRule type="cellIs" dxfId="7076" priority="109" operator="equal">
      <formula>"MET"</formula>
    </cfRule>
    <cfRule type="expression" dxfId="7075" priority="110">
      <formula>AND(CE10&lt;&gt;"Met",CE10&lt;&gt;"Not Met",CE10&lt;&gt;"N/A",COUNTIF($EM$10:$EM$15,"=Yes")+COUNTIF($EM$10:$EM$15,"=No")+COUNTIF($EM$10:$EM$15,"=N/A")+COUNTIF($EM$10:$EM$15,"=Met")+COUNTIF($EM$10:$EM$15,"=Not Met")&gt;0)</formula>
    </cfRule>
  </conditionalFormatting>
  <conditionalFormatting sqref="C10:C15">
    <cfRule type="cellIs" dxfId="7074" priority="63" stopIfTrue="1" operator="equal">
      <formula>"Not Met"</formula>
    </cfRule>
    <cfRule type="cellIs" dxfId="7073" priority="64" stopIfTrue="1" operator="equal">
      <formula>"N/A"</formula>
    </cfRule>
  </conditionalFormatting>
  <conditionalFormatting sqref="BU10:BU15">
    <cfRule type="cellIs" dxfId="7072" priority="103" operator="equal">
      <formula>"MET"</formula>
    </cfRule>
    <cfRule type="expression" dxfId="7071" priority="104">
      <formula>AND(BU10&lt;&gt;"Met",BU10&lt;&gt;"Not Met",BU10&lt;&gt;"N/A",COUNTIF($EM$10:$EM$15,"=Yes")+COUNTIF($EM$10:$EM$15,"=No")+COUNTIF($EM$10:$EM$15,"=N/A")+COUNTIF($EM$10:$EM$15,"=Met")+COUNTIF($EM$10:$EM$15,"=Not Met")&gt;0)</formula>
    </cfRule>
  </conditionalFormatting>
  <conditionalFormatting sqref="X10">
    <cfRule type="cellIs" dxfId="7070" priority="55" stopIfTrue="1" operator="equal">
      <formula>"Not Met"</formula>
    </cfRule>
    <cfRule type="cellIs" dxfId="7069" priority="56" stopIfTrue="1" operator="equal">
      <formula>"N/A"</formula>
    </cfRule>
  </conditionalFormatting>
  <conditionalFormatting sqref="BK10:BK15">
    <cfRule type="cellIs" dxfId="7068" priority="99" stopIfTrue="1" operator="equal">
      <formula>"Not Met"</formula>
    </cfRule>
    <cfRule type="cellIs" dxfId="7067" priority="100" stopIfTrue="1" operator="equal">
      <formula>"N/A"</formula>
    </cfRule>
  </conditionalFormatting>
  <conditionalFormatting sqref="BK10:BK15">
    <cfRule type="cellIs" dxfId="7066" priority="97" operator="equal">
      <formula>"MET"</formula>
    </cfRule>
    <cfRule type="expression" dxfId="7065" priority="98">
      <formula>AND(BK10&lt;&gt;"Met",BK10&lt;&gt;"Not Met",BK10&lt;&gt;"N/A",COUNTIF($EM$10:$EM$15,"=Yes")+COUNTIF($EM$10:$EM$15,"=No")+COUNTIF($EM$10:$EM$15,"=N/A")+COUNTIF($EM$10:$EM$15,"=Met")+COUNTIF($EM$10:$EM$15,"=Not Met")&gt;0)</formula>
    </cfRule>
  </conditionalFormatting>
  <conditionalFormatting sqref="BL10">
    <cfRule type="cellIs" dxfId="7064" priority="47" stopIfTrue="1" operator="equal">
      <formula>"Not Met"</formula>
    </cfRule>
    <cfRule type="cellIs" dxfId="7063" priority="48" stopIfTrue="1" operator="equal">
      <formula>"N/A"</formula>
    </cfRule>
  </conditionalFormatting>
  <conditionalFormatting sqref="BA10:BA15">
    <cfRule type="cellIs" dxfId="7062" priority="93" stopIfTrue="1" operator="equal">
      <formula>"Not Met"</formula>
    </cfRule>
    <cfRule type="cellIs" dxfId="7061" priority="94" stopIfTrue="1" operator="equal">
      <formula>"N/A"</formula>
    </cfRule>
  </conditionalFormatting>
  <conditionalFormatting sqref="BA10:BA15">
    <cfRule type="cellIs" dxfId="7060" priority="91" operator="equal">
      <formula>"MET"</formula>
    </cfRule>
    <cfRule type="expression" dxfId="7059" priority="92">
      <formula>AND(BA10&lt;&gt;"Met",BA10&lt;&gt;"Not Met",BA10&lt;&gt;"N/A",COUNTIF($EM$10:$EM$15,"=Yes")+COUNTIF($EM$10:$EM$15,"=No")+COUNTIF($EM$10:$EM$15,"=N/A")+COUNTIF($EM$10:$EM$15,"=Met")+COUNTIF($EM$10:$EM$15,"=Not Met")&gt;0)</formula>
    </cfRule>
  </conditionalFormatting>
  <conditionalFormatting sqref="CZ10">
    <cfRule type="cellIs" dxfId="7058" priority="39" stopIfTrue="1" operator="equal">
      <formula>"Not Met"</formula>
    </cfRule>
    <cfRule type="cellIs" dxfId="7057" priority="40" stopIfTrue="1" operator="equal">
      <formula>"N/A"</formula>
    </cfRule>
  </conditionalFormatting>
  <conditionalFormatting sqref="AQ10:AQ15">
    <cfRule type="cellIs" dxfId="7056" priority="85" operator="equal">
      <formula>"MET"</formula>
    </cfRule>
    <cfRule type="expression" dxfId="7055" priority="86">
      <formula>AND(AQ10&lt;&gt;"Met",AQ10&lt;&gt;"Not Met",AQ10&lt;&gt;"N/A",COUNTIF($EM$10:$EM$15,"=Yes")+COUNTIF($EM$10:$EM$15,"=No")+COUNTIF($EM$10:$EM$15,"=N/A")+COUNTIF($EM$10:$EM$15,"=Met")+COUNTIF($EM$10:$EM$15,"=Not Met")&gt;0)</formula>
    </cfRule>
  </conditionalFormatting>
  <conditionalFormatting sqref="EN10">
    <cfRule type="cellIs" dxfId="7054" priority="31" stopIfTrue="1" operator="equal">
      <formula>"Not Met"</formula>
    </cfRule>
    <cfRule type="cellIs" dxfId="7053" priority="32" stopIfTrue="1" operator="equal">
      <formula>"N/A"</formula>
    </cfRule>
  </conditionalFormatting>
  <conditionalFormatting sqref="AG10:AG15">
    <cfRule type="cellIs" dxfId="7052" priority="79" operator="equal">
      <formula>"MET"</formula>
    </cfRule>
    <cfRule type="expression" dxfId="7051" priority="80">
      <formula>AND(AG10&lt;&gt;"Met",AG10&lt;&gt;"Not Met",AG10&lt;&gt;"N/A",COUNTIF($EM$10:$EM$15,"=Yes")+COUNTIF($EM$10:$EM$15,"=No")+COUNTIF($EM$10:$EM$15,"=N/A")+COUNTIF($EM$10:$EM$15,"=Met")+COUNTIF($EM$10:$EM$15,"=Not Met")&gt;0)</formula>
    </cfRule>
  </conditionalFormatting>
  <conditionalFormatting sqref="W10:W15">
    <cfRule type="cellIs" dxfId="7050" priority="75" stopIfTrue="1" operator="equal">
      <formula>"Not Met"</formula>
    </cfRule>
    <cfRule type="cellIs" dxfId="7049" priority="76" stopIfTrue="1" operator="equal">
      <formula>"N/A"</formula>
    </cfRule>
  </conditionalFormatting>
  <conditionalFormatting sqref="W10:W15">
    <cfRule type="cellIs" dxfId="7048" priority="73" operator="equal">
      <formula>"MET"</formula>
    </cfRule>
    <cfRule type="expression" dxfId="7047" priority="74">
      <formula>AND(W10&lt;&gt;"Met",W10&lt;&gt;"Not Met",W10&lt;&gt;"N/A",COUNTIF($EM$10:$EM$15,"=Yes")+COUNTIF($EM$10:$EM$15,"=No")+COUNTIF($EM$10:$EM$15,"=N/A")+COUNTIF($EM$10:$EM$15,"=Met")+COUNTIF($EM$10:$EM$15,"=Not Met")&gt;0)</formula>
    </cfRule>
  </conditionalFormatting>
  <conditionalFormatting sqref="M10:M15">
    <cfRule type="cellIs" dxfId="7046" priority="69" stopIfTrue="1" operator="equal">
      <formula>"Not Met"</formula>
    </cfRule>
    <cfRule type="cellIs" dxfId="7045" priority="70" stopIfTrue="1" operator="equal">
      <formula>"N/A"</formula>
    </cfRule>
  </conditionalFormatting>
  <conditionalFormatting sqref="M10:M15">
    <cfRule type="cellIs" dxfId="7044" priority="67" operator="equal">
      <formula>"MET"</formula>
    </cfRule>
    <cfRule type="expression" dxfId="7043" priority="68">
      <formula>AND(M10&lt;&gt;"Met",M10&lt;&gt;"Not Met",M10&lt;&gt;"N/A",COUNTIF($EM$10:$EM$15,"=Yes")+COUNTIF($EM$10:$EM$15,"=No")+COUNTIF($EM$10:$EM$15,"=N/A")+COUNTIF($EM$10:$EM$15,"=Met")+COUNTIF($EM$10:$EM$15,"=Not Met")&gt;0)</formula>
    </cfRule>
  </conditionalFormatting>
  <conditionalFormatting sqref="C10:C15">
    <cfRule type="cellIs" dxfId="7042" priority="61" operator="equal">
      <formula>"MET"</formula>
    </cfRule>
    <cfRule type="expression" dxfId="7041" priority="62">
      <formula>AND(C10&lt;&gt;"Met",C10&lt;&gt;"Not Met",C10&lt;&gt;"N/A",COUNTIF($EM$10:$EM$15,"=Yes")+COUNTIF($EM$10:$EM$15,"=No")+COUNTIF($EM$10:$EM$15,"=N/A")+COUNTIF($EM$10:$EM$15,"=Met")+COUNTIF($EM$10:$EM$15,"=Not Met")&gt;0)</formula>
    </cfRule>
  </conditionalFormatting>
  <conditionalFormatting sqref="D10">
    <cfRule type="cellIs" dxfId="7040" priority="59" stopIfTrue="1" operator="equal">
      <formula>"Not Met"</formula>
    </cfRule>
    <cfRule type="cellIs" dxfId="7039" priority="60" stopIfTrue="1" operator="equal">
      <formula>"N/A"</formula>
    </cfRule>
  </conditionalFormatting>
  <conditionalFormatting sqref="N10">
    <cfRule type="cellIs" dxfId="7038" priority="57" stopIfTrue="1" operator="equal">
      <formula>"Not Met"</formula>
    </cfRule>
    <cfRule type="cellIs" dxfId="7037" priority="58" stopIfTrue="1" operator="equal">
      <formula>"N/A"</formula>
    </cfRule>
  </conditionalFormatting>
  <conditionalFormatting sqref="AH10">
    <cfRule type="cellIs" dxfId="7036" priority="53" stopIfTrue="1" operator="equal">
      <formula>"Not Met"</formula>
    </cfRule>
    <cfRule type="cellIs" dxfId="7035" priority="54" stopIfTrue="1" operator="equal">
      <formula>"N/A"</formula>
    </cfRule>
  </conditionalFormatting>
  <conditionalFormatting sqref="AR10">
    <cfRule type="cellIs" dxfId="7034" priority="51" stopIfTrue="1" operator="equal">
      <formula>"Not Met"</formula>
    </cfRule>
    <cfRule type="cellIs" dxfId="7033" priority="52" stopIfTrue="1" operator="equal">
      <formula>"N/A"</formula>
    </cfRule>
  </conditionalFormatting>
  <conditionalFormatting sqref="BB10">
    <cfRule type="cellIs" dxfId="7032" priority="49" stopIfTrue="1" operator="equal">
      <formula>"Not Met"</formula>
    </cfRule>
    <cfRule type="cellIs" dxfId="7031" priority="50" stopIfTrue="1" operator="equal">
      <formula>"N/A"</formula>
    </cfRule>
  </conditionalFormatting>
  <conditionalFormatting sqref="BV10">
    <cfRule type="cellIs" dxfId="7030" priority="45" stopIfTrue="1" operator="equal">
      <formula>"Not Met"</formula>
    </cfRule>
    <cfRule type="cellIs" dxfId="7029" priority="46" stopIfTrue="1" operator="equal">
      <formula>"N/A"</formula>
    </cfRule>
  </conditionalFormatting>
  <conditionalFormatting sqref="CF10">
    <cfRule type="cellIs" dxfId="7028" priority="43" stopIfTrue="1" operator="equal">
      <formula>"Not Met"</formula>
    </cfRule>
    <cfRule type="cellIs" dxfId="7027" priority="44" stopIfTrue="1" operator="equal">
      <formula>"N/A"</formula>
    </cfRule>
  </conditionalFormatting>
  <conditionalFormatting sqref="CP10">
    <cfRule type="cellIs" dxfId="7026" priority="41" stopIfTrue="1" operator="equal">
      <formula>"Not Met"</formula>
    </cfRule>
    <cfRule type="cellIs" dxfId="7025" priority="42" stopIfTrue="1" operator="equal">
      <formula>"N/A"</formula>
    </cfRule>
  </conditionalFormatting>
  <conditionalFormatting sqref="DT10">
    <cfRule type="cellIs" dxfId="7024" priority="35" stopIfTrue="1" operator="equal">
      <formula>"Not Met"</formula>
    </cfRule>
    <cfRule type="cellIs" dxfId="7023" priority="36" stopIfTrue="1" operator="equal">
      <formula>"N/A"</formula>
    </cfRule>
  </conditionalFormatting>
  <conditionalFormatting sqref="W6">
    <cfRule type="cellIs" dxfId="7022" priority="29" operator="equal">
      <formula>"NO"</formula>
    </cfRule>
    <cfRule type="cellIs" dxfId="7021" priority="30" operator="equal">
      <formula>"MET"</formula>
    </cfRule>
  </conditionalFormatting>
  <conditionalFormatting sqref="AG6">
    <cfRule type="cellIs" dxfId="7020" priority="27" operator="equal">
      <formula>"NO"</formula>
    </cfRule>
    <cfRule type="cellIs" dxfId="7019" priority="28" operator="equal">
      <formula>"MET"</formula>
    </cfRule>
  </conditionalFormatting>
  <conditionalFormatting sqref="AQ6">
    <cfRule type="cellIs" dxfId="7018" priority="25" operator="equal">
      <formula>"NO"</formula>
    </cfRule>
    <cfRule type="cellIs" dxfId="7017" priority="26" operator="equal">
      <formula>"MET"</formula>
    </cfRule>
  </conditionalFormatting>
  <conditionalFormatting sqref="BA6">
    <cfRule type="cellIs" dxfId="7016" priority="23" operator="equal">
      <formula>"NO"</formula>
    </cfRule>
    <cfRule type="cellIs" dxfId="7015" priority="24" operator="equal">
      <formula>"MET"</formula>
    </cfRule>
  </conditionalFormatting>
  <conditionalFormatting sqref="BK6">
    <cfRule type="cellIs" dxfId="7014" priority="21" operator="equal">
      <formula>"NO"</formula>
    </cfRule>
    <cfRule type="cellIs" dxfId="7013" priority="22" operator="equal">
      <formula>"MET"</formula>
    </cfRule>
  </conditionalFormatting>
  <conditionalFormatting sqref="BU6">
    <cfRule type="cellIs" dxfId="7012" priority="19" operator="equal">
      <formula>"NO"</formula>
    </cfRule>
    <cfRule type="cellIs" dxfId="7011" priority="20" operator="equal">
      <formula>"MET"</formula>
    </cfRule>
  </conditionalFormatting>
  <conditionalFormatting sqref="CE6">
    <cfRule type="cellIs" dxfId="7010" priority="17" operator="equal">
      <formula>"NO"</formula>
    </cfRule>
    <cfRule type="cellIs" dxfId="7009" priority="18" operator="equal">
      <formula>"MET"</formula>
    </cfRule>
  </conditionalFormatting>
  <conditionalFormatting sqref="CO6">
    <cfRule type="cellIs" dxfId="7008" priority="15" operator="equal">
      <formula>"NO"</formula>
    </cfRule>
    <cfRule type="cellIs" dxfId="7007" priority="16" operator="equal">
      <formula>"MET"</formula>
    </cfRule>
  </conditionalFormatting>
  <conditionalFormatting sqref="CY6">
    <cfRule type="cellIs" dxfId="7006" priority="13" operator="equal">
      <formula>"NO"</formula>
    </cfRule>
    <cfRule type="cellIs" dxfId="7005" priority="14" operator="equal">
      <formula>"MET"</formula>
    </cfRule>
  </conditionalFormatting>
  <conditionalFormatting sqref="DI6">
    <cfRule type="cellIs" dxfId="7004" priority="11" operator="equal">
      <formula>"NO"</formula>
    </cfRule>
    <cfRule type="cellIs" dxfId="7003" priority="12" operator="equal">
      <formula>"MET"</formula>
    </cfRule>
  </conditionalFormatting>
  <conditionalFormatting sqref="DS6">
    <cfRule type="cellIs" dxfId="7002" priority="9" operator="equal">
      <formula>"NO"</formula>
    </cfRule>
    <cfRule type="cellIs" dxfId="7001" priority="10" operator="equal">
      <formula>"MET"</formula>
    </cfRule>
  </conditionalFormatting>
  <conditionalFormatting sqref="EC6">
    <cfRule type="cellIs" dxfId="7000" priority="3" operator="equal">
      <formula>"NO"</formula>
    </cfRule>
    <cfRule type="cellIs" dxfId="6999" priority="4" operator="equal">
      <formula>"MET"</formula>
    </cfRule>
  </conditionalFormatting>
  <conditionalFormatting sqref="EM6">
    <cfRule type="cellIs" dxfId="6998" priority="1" operator="equal">
      <formula>"NO"</formula>
    </cfRule>
    <cfRule type="cellIs" dxfId="6997" priority="2" operator="equal">
      <formula>"MET"</formula>
    </cfRule>
  </conditionalFormatting>
  <dataValidations count="3">
    <dataValidation type="list" allowBlank="1" showInputMessage="1" showErrorMessage="1" sqref="M10:M15 W10:W15 AG10:AG15 AQ10:AQ15 BA10:BA15 BK10:BK15 BU10:BU15 CE10:CE15 CO10:CO15 CY10:CY15 DI10:DI15 DS10:DS15 EC10:EC15 EM10:EM15 C10:C15" xr:uid="{00000000-0002-0000-0300-000000000000}">
      <formula1>"Met, Not Met, N/A"</formula1>
    </dataValidation>
    <dataValidation type="list" allowBlank="1" showInputMessage="1" showErrorMessage="1" sqref="C8:EV8" xr:uid="{00000000-0002-0000-0300-000001000000}">
      <formula1>"YES, NO"</formula1>
    </dataValidation>
    <dataValidation type="list" allowBlank="1" showInputMessage="1" showErrorMessage="1" sqref="M5 C5 W5 AG5 AQ5 BA5 BK5 BU5 CE5 CO5 CY5 DI5 DS5 EC5 EM5" xr:uid="{00000000-0002-0000-0300-000002000000}">
      <formula1>SAPTBGIV</formula1>
    </dataValidation>
  </dataValidations>
  <printOptions horizontalCentered="1"/>
  <pageMargins left="0.2" right="0.2" top="0.3" bottom="0.25" header="0.25" footer="0"/>
  <pageSetup paperSize="5" scale="75" orientation="landscape" r:id="rId2"/>
  <headerFooter alignWithMargins="0">
    <oddFooter>&amp;L&amp;8&amp;K000000SAPTBG Funds Program Monitoring Substance Use Disorder/IV&amp;R&amp;8&amp;K000000&amp;P</oddFooter>
  </headerFooter>
  <colBreaks count="7" manualBreakCount="7">
    <brk id="22" max="31" man="1"/>
    <brk id="42" max="1048575" man="1"/>
    <brk id="62" max="1048575" man="1"/>
    <brk id="82" max="1048575" man="1"/>
    <brk id="102" max="1048575" man="1"/>
    <brk id="122" max="1048575" man="1"/>
    <brk id="142" max="1048575" man="1"/>
  </colBreaks>
  <ignoredErrors>
    <ignoredError sqref="C18 C20 C22"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8" tint="-0.249977111117893"/>
  </sheetPr>
  <dimension ref="A1:GT59"/>
  <sheetViews>
    <sheetView zoomScaleNormal="100" zoomScaleSheetLayoutView="80" workbookViewId="0">
      <pane xSplit="2" ySplit="12" topLeftCell="C23"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86" customWidth="1"/>
    <col min="2" max="2" width="75.7109375" style="61" customWidth="1"/>
    <col min="3" max="152" width="7.7109375" style="62" customWidth="1"/>
    <col min="153" max="157" width="7.7109375" style="63" customWidth="1"/>
    <col min="158" max="16384" width="8.85546875" style="3"/>
  </cols>
  <sheetData>
    <row r="1" spans="1:202" ht="18" customHeight="1">
      <c r="A1" s="90"/>
      <c r="B1" s="91"/>
      <c r="C1" s="223" t="s">
        <v>384</v>
      </c>
      <c r="D1" s="222"/>
      <c r="E1" s="222"/>
      <c r="F1" s="222"/>
      <c r="G1" s="222"/>
      <c r="H1" s="222"/>
      <c r="I1" s="222"/>
      <c r="J1" s="222"/>
      <c r="K1" s="222"/>
      <c r="L1" s="272"/>
      <c r="M1" s="223" t="s">
        <v>384</v>
      </c>
      <c r="N1" s="222"/>
      <c r="O1" s="222"/>
      <c r="P1" s="222"/>
      <c r="Q1" s="222"/>
      <c r="R1" s="222"/>
      <c r="S1" s="222"/>
      <c r="T1" s="222"/>
      <c r="U1" s="222"/>
      <c r="V1" s="272"/>
      <c r="W1" s="223" t="s">
        <v>384</v>
      </c>
      <c r="X1" s="222"/>
      <c r="Y1" s="222"/>
      <c r="Z1" s="222"/>
      <c r="AA1" s="222"/>
      <c r="AB1" s="222"/>
      <c r="AC1" s="222"/>
      <c r="AD1" s="222"/>
      <c r="AE1" s="222"/>
      <c r="AF1" s="272"/>
      <c r="AG1" s="223" t="s">
        <v>384</v>
      </c>
      <c r="AH1" s="222"/>
      <c r="AI1" s="222"/>
      <c r="AJ1" s="222"/>
      <c r="AK1" s="222"/>
      <c r="AL1" s="222"/>
      <c r="AM1" s="222"/>
      <c r="AN1" s="222"/>
      <c r="AO1" s="222"/>
      <c r="AP1" s="272"/>
      <c r="AQ1" s="223" t="s">
        <v>384</v>
      </c>
      <c r="AR1" s="222"/>
      <c r="AS1" s="222"/>
      <c r="AT1" s="222"/>
      <c r="AU1" s="222"/>
      <c r="AV1" s="222"/>
      <c r="AW1" s="222"/>
      <c r="AX1" s="222"/>
      <c r="AY1" s="222"/>
      <c r="AZ1" s="272"/>
      <c r="BA1" s="223" t="s">
        <v>384</v>
      </c>
      <c r="BB1" s="222"/>
      <c r="BC1" s="222"/>
      <c r="BD1" s="222"/>
      <c r="BE1" s="222"/>
      <c r="BF1" s="222"/>
      <c r="BG1" s="222"/>
      <c r="BH1" s="222"/>
      <c r="BI1" s="222"/>
      <c r="BJ1" s="272"/>
      <c r="BK1" s="223" t="s">
        <v>384</v>
      </c>
      <c r="BL1" s="222"/>
      <c r="BM1" s="222"/>
      <c r="BN1" s="222"/>
      <c r="BO1" s="222"/>
      <c r="BP1" s="222"/>
      <c r="BQ1" s="222"/>
      <c r="BR1" s="222"/>
      <c r="BS1" s="222"/>
      <c r="BT1" s="272"/>
      <c r="BU1" s="223" t="s">
        <v>384</v>
      </c>
      <c r="BV1" s="222"/>
      <c r="BW1" s="222"/>
      <c r="BX1" s="222"/>
      <c r="BY1" s="222"/>
      <c r="BZ1" s="222"/>
      <c r="CA1" s="222"/>
      <c r="CB1" s="222"/>
      <c r="CC1" s="222"/>
      <c r="CD1" s="272"/>
      <c r="CE1" s="223" t="s">
        <v>384</v>
      </c>
      <c r="CF1" s="222"/>
      <c r="CG1" s="222"/>
      <c r="CH1" s="222"/>
      <c r="CI1" s="222"/>
      <c r="CJ1" s="222"/>
      <c r="CK1" s="222"/>
      <c r="CL1" s="222"/>
      <c r="CM1" s="222"/>
      <c r="CN1" s="272"/>
      <c r="CO1" s="223" t="s">
        <v>384</v>
      </c>
      <c r="CP1" s="222"/>
      <c r="CQ1" s="222"/>
      <c r="CR1" s="222"/>
      <c r="CS1" s="222"/>
      <c r="CT1" s="222"/>
      <c r="CU1" s="222"/>
      <c r="CV1" s="222"/>
      <c r="CW1" s="222"/>
      <c r="CX1" s="272"/>
      <c r="CY1" s="223" t="s">
        <v>384</v>
      </c>
      <c r="CZ1" s="222"/>
      <c r="DA1" s="222"/>
      <c r="DB1" s="222"/>
      <c r="DC1" s="222"/>
      <c r="DD1" s="222"/>
      <c r="DE1" s="222"/>
      <c r="DF1" s="222"/>
      <c r="DG1" s="222"/>
      <c r="DH1" s="272"/>
      <c r="DI1" s="223" t="s">
        <v>384</v>
      </c>
      <c r="DJ1" s="222"/>
      <c r="DK1" s="222"/>
      <c r="DL1" s="222"/>
      <c r="DM1" s="222"/>
      <c r="DN1" s="222"/>
      <c r="DO1" s="222"/>
      <c r="DP1" s="222"/>
      <c r="DQ1" s="222"/>
      <c r="DR1" s="272"/>
      <c r="DS1" s="223" t="s">
        <v>384</v>
      </c>
      <c r="DT1" s="222"/>
      <c r="DU1" s="222"/>
      <c r="DV1" s="222"/>
      <c r="DW1" s="222"/>
      <c r="DX1" s="222"/>
      <c r="DY1" s="222"/>
      <c r="DZ1" s="222"/>
      <c r="EA1" s="222"/>
      <c r="EB1" s="272"/>
      <c r="EC1" s="223" t="s">
        <v>384</v>
      </c>
      <c r="ED1" s="222"/>
      <c r="EE1" s="222"/>
      <c r="EF1" s="222"/>
      <c r="EG1" s="222"/>
      <c r="EH1" s="222"/>
      <c r="EI1" s="222"/>
      <c r="EJ1" s="222"/>
      <c r="EK1" s="222"/>
      <c r="EL1" s="272"/>
      <c r="EM1" s="826" t="s">
        <v>384</v>
      </c>
      <c r="EN1" s="827"/>
      <c r="EO1" s="827"/>
      <c r="EP1" s="827"/>
      <c r="EQ1" s="827"/>
      <c r="ER1" s="827"/>
      <c r="ES1" s="827"/>
      <c r="ET1" s="827"/>
      <c r="EU1" s="827"/>
      <c r="EV1" s="828"/>
      <c r="EW1" s="91"/>
      <c r="EX1" s="91"/>
      <c r="EY1" s="91"/>
      <c r="EZ1" s="91"/>
      <c r="FA1" s="185"/>
    </row>
    <row r="2" spans="1:202" ht="18" customHeight="1">
      <c r="A2" s="92"/>
      <c r="B2" s="107" t="s">
        <v>176</v>
      </c>
      <c r="C2" s="274" t="str">
        <f>IF('Workbook Set-up'!$B$4="","[Name of LME-MCO]",'Workbook Set-up'!$B$4)</f>
        <v>[Name of LME-MCO]</v>
      </c>
      <c r="D2" s="273"/>
      <c r="E2" s="273"/>
      <c r="F2" s="273"/>
      <c r="G2" s="273"/>
      <c r="H2" s="273"/>
      <c r="I2" s="273"/>
      <c r="J2" s="273"/>
      <c r="K2" s="273"/>
      <c r="L2" s="275"/>
      <c r="M2" s="274" t="str">
        <f>IF('Workbook Set-up'!$B$4="","[Name of LME-MCO]",'Workbook Set-up'!$B$4)</f>
        <v>[Name of LME-MCO]</v>
      </c>
      <c r="N2" s="273"/>
      <c r="O2" s="273"/>
      <c r="P2" s="273"/>
      <c r="Q2" s="273"/>
      <c r="R2" s="273"/>
      <c r="S2" s="273"/>
      <c r="T2" s="273"/>
      <c r="U2" s="273"/>
      <c r="V2" s="275"/>
      <c r="W2" s="274" t="str">
        <f>IF('Workbook Set-up'!$B$4="","[Name of LME-MCO]",'Workbook Set-up'!$B$4)</f>
        <v>[Name of LME-MCO]</v>
      </c>
      <c r="X2" s="273"/>
      <c r="Y2" s="273"/>
      <c r="Z2" s="273"/>
      <c r="AA2" s="273"/>
      <c r="AB2" s="273"/>
      <c r="AC2" s="273"/>
      <c r="AD2" s="273"/>
      <c r="AE2" s="273"/>
      <c r="AF2" s="275"/>
      <c r="AG2" s="274" t="str">
        <f>IF('Workbook Set-up'!$B$4="","[Name of LME-MCO]",'Workbook Set-up'!$B$4)</f>
        <v>[Name of LME-MCO]</v>
      </c>
      <c r="AH2" s="273"/>
      <c r="AI2" s="273"/>
      <c r="AJ2" s="273"/>
      <c r="AK2" s="273"/>
      <c r="AL2" s="273"/>
      <c r="AM2" s="273"/>
      <c r="AN2" s="273"/>
      <c r="AO2" s="273"/>
      <c r="AP2" s="275"/>
      <c r="AQ2" s="274" t="str">
        <f>IF('Workbook Set-up'!$B$4="","[Name of LME-MCO]",'Workbook Set-up'!$B$4)</f>
        <v>[Name of LME-MCO]</v>
      </c>
      <c r="AR2" s="273"/>
      <c r="AS2" s="273"/>
      <c r="AT2" s="273"/>
      <c r="AU2" s="273"/>
      <c r="AV2" s="273"/>
      <c r="AW2" s="273"/>
      <c r="AX2" s="273"/>
      <c r="AY2" s="273"/>
      <c r="AZ2" s="275"/>
      <c r="BA2" s="274" t="str">
        <f>IF('Workbook Set-up'!$B$4="","[Name of LME-MCO]",'Workbook Set-up'!$B$4)</f>
        <v>[Name of LME-MCO]</v>
      </c>
      <c r="BB2" s="273"/>
      <c r="BC2" s="273"/>
      <c r="BD2" s="273"/>
      <c r="BE2" s="273"/>
      <c r="BF2" s="273"/>
      <c r="BG2" s="273"/>
      <c r="BH2" s="273"/>
      <c r="BI2" s="273"/>
      <c r="BJ2" s="275"/>
      <c r="BK2" s="274" t="str">
        <f>IF('Workbook Set-up'!$B$4="","[Name of LME-MCO]",'Workbook Set-up'!$B$4)</f>
        <v>[Name of LME-MCO]</v>
      </c>
      <c r="BL2" s="273"/>
      <c r="BM2" s="273"/>
      <c r="BN2" s="273"/>
      <c r="BO2" s="273"/>
      <c r="BP2" s="273"/>
      <c r="BQ2" s="273"/>
      <c r="BR2" s="273"/>
      <c r="BS2" s="273"/>
      <c r="BT2" s="275"/>
      <c r="BU2" s="274" t="str">
        <f>IF('Workbook Set-up'!$B$4="","[Name of LME-MCO]",'Workbook Set-up'!$B$4)</f>
        <v>[Name of LME-MCO]</v>
      </c>
      <c r="BV2" s="273"/>
      <c r="BW2" s="273"/>
      <c r="BX2" s="273"/>
      <c r="BY2" s="273"/>
      <c r="BZ2" s="273"/>
      <c r="CA2" s="273"/>
      <c r="CB2" s="273"/>
      <c r="CC2" s="273"/>
      <c r="CD2" s="275"/>
      <c r="CE2" s="274" t="str">
        <f>IF('Workbook Set-up'!$B$4="","[Name of LME-MCO]",'Workbook Set-up'!$B$4)</f>
        <v>[Name of LME-MCO]</v>
      </c>
      <c r="CF2" s="273"/>
      <c r="CG2" s="273"/>
      <c r="CH2" s="273"/>
      <c r="CI2" s="273"/>
      <c r="CJ2" s="273"/>
      <c r="CK2" s="273"/>
      <c r="CL2" s="273"/>
      <c r="CM2" s="273"/>
      <c r="CN2" s="275"/>
      <c r="CO2" s="274" t="str">
        <f>IF('Workbook Set-up'!$B$4="","[Name of LME-MCO]",'Workbook Set-up'!$B$4)</f>
        <v>[Name of LME-MCO]</v>
      </c>
      <c r="CP2" s="273"/>
      <c r="CQ2" s="273"/>
      <c r="CR2" s="273"/>
      <c r="CS2" s="273"/>
      <c r="CT2" s="273"/>
      <c r="CU2" s="273"/>
      <c r="CV2" s="273"/>
      <c r="CW2" s="273"/>
      <c r="CX2" s="275"/>
      <c r="CY2" s="274" t="str">
        <f>IF('Workbook Set-up'!$B$4="","[Name of LME-MCO]",'Workbook Set-up'!$B$4)</f>
        <v>[Name of LME-MCO]</v>
      </c>
      <c r="CZ2" s="273"/>
      <c r="DA2" s="273"/>
      <c r="DB2" s="273"/>
      <c r="DC2" s="273"/>
      <c r="DD2" s="273"/>
      <c r="DE2" s="273"/>
      <c r="DF2" s="273"/>
      <c r="DG2" s="273"/>
      <c r="DH2" s="275"/>
      <c r="DI2" s="274" t="str">
        <f>IF('Workbook Set-up'!$B$4="","[Name of LME-MCO]",'Workbook Set-up'!$B$4)</f>
        <v>[Name of LME-MCO]</v>
      </c>
      <c r="DJ2" s="273"/>
      <c r="DK2" s="273"/>
      <c r="DL2" s="273"/>
      <c r="DM2" s="273"/>
      <c r="DN2" s="273"/>
      <c r="DO2" s="273"/>
      <c r="DP2" s="273"/>
      <c r="DQ2" s="273"/>
      <c r="DR2" s="275"/>
      <c r="DS2" s="274" t="str">
        <f>IF('Workbook Set-up'!$B$4="","[Name of LME-MCO]",'Workbook Set-up'!$B$4)</f>
        <v>[Name of LME-MCO]</v>
      </c>
      <c r="DT2" s="273"/>
      <c r="DU2" s="273"/>
      <c r="DV2" s="273"/>
      <c r="DW2" s="273"/>
      <c r="DX2" s="273"/>
      <c r="DY2" s="273"/>
      <c r="DZ2" s="273"/>
      <c r="EA2" s="273"/>
      <c r="EB2" s="275"/>
      <c r="EC2" s="274" t="str">
        <f>IF('Workbook Set-up'!$B$4="","[Name of LME-MCO]",'Workbook Set-up'!$B$4)</f>
        <v>[Name of LME-MCO]</v>
      </c>
      <c r="ED2" s="273"/>
      <c r="EE2" s="273"/>
      <c r="EF2" s="273"/>
      <c r="EG2" s="273"/>
      <c r="EH2" s="273"/>
      <c r="EI2" s="273"/>
      <c r="EJ2" s="273"/>
      <c r="EK2" s="273"/>
      <c r="EL2" s="275"/>
      <c r="EM2" s="829" t="str">
        <f>IF('Workbook Set-up'!$B$4="","[Name of LME-MCO]",'Workbook Set-up'!$B$4)</f>
        <v>[Name of LME-MCO]</v>
      </c>
      <c r="EN2" s="830"/>
      <c r="EO2" s="830"/>
      <c r="EP2" s="830"/>
      <c r="EQ2" s="830"/>
      <c r="ER2" s="830"/>
      <c r="ES2" s="830"/>
      <c r="ET2" s="830"/>
      <c r="EU2" s="830"/>
      <c r="EV2" s="831"/>
      <c r="EW2" s="93"/>
      <c r="EX2" s="93"/>
      <c r="EY2" s="93"/>
      <c r="EZ2" s="93"/>
      <c r="FA2" s="101"/>
    </row>
    <row r="3" spans="1:202" ht="30"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249"/>
      <c r="EX3" s="249"/>
      <c r="EY3" s="249"/>
      <c r="EZ3" s="249"/>
      <c r="FA3" s="250"/>
    </row>
    <row r="4" spans="1:202"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97"/>
      <c r="EX4" s="102"/>
      <c r="EY4" s="102"/>
      <c r="EZ4" s="102"/>
      <c r="FA4" s="103"/>
    </row>
    <row r="5" spans="1:202" s="502" customFormat="1" ht="15" customHeight="1">
      <c r="A5" s="478"/>
      <c r="B5" s="747" t="s">
        <v>3</v>
      </c>
      <c r="C5" s="823"/>
      <c r="D5" s="824"/>
      <c r="E5" s="824"/>
      <c r="F5" s="824"/>
      <c r="G5" s="824"/>
      <c r="H5" s="824"/>
      <c r="I5" s="824"/>
      <c r="J5" s="824"/>
      <c r="K5" s="824"/>
      <c r="L5" s="825"/>
      <c r="M5" s="823"/>
      <c r="N5" s="824"/>
      <c r="O5" s="824"/>
      <c r="P5" s="824"/>
      <c r="Q5" s="824"/>
      <c r="R5" s="824"/>
      <c r="S5" s="824"/>
      <c r="T5" s="824"/>
      <c r="U5" s="824"/>
      <c r="V5" s="825"/>
      <c r="W5" s="823"/>
      <c r="X5" s="824"/>
      <c r="Y5" s="824"/>
      <c r="Z5" s="824"/>
      <c r="AA5" s="824"/>
      <c r="AB5" s="824"/>
      <c r="AC5" s="824"/>
      <c r="AD5" s="824"/>
      <c r="AE5" s="824"/>
      <c r="AF5" s="825"/>
      <c r="AG5" s="823"/>
      <c r="AH5" s="824"/>
      <c r="AI5" s="824"/>
      <c r="AJ5" s="824"/>
      <c r="AK5" s="824"/>
      <c r="AL5" s="824"/>
      <c r="AM5" s="824"/>
      <c r="AN5" s="824"/>
      <c r="AO5" s="824"/>
      <c r="AP5" s="825"/>
      <c r="AQ5" s="823"/>
      <c r="AR5" s="824"/>
      <c r="AS5" s="824"/>
      <c r="AT5" s="824"/>
      <c r="AU5" s="824"/>
      <c r="AV5" s="824"/>
      <c r="AW5" s="824"/>
      <c r="AX5" s="824"/>
      <c r="AY5" s="824"/>
      <c r="AZ5" s="825"/>
      <c r="BA5" s="823"/>
      <c r="BB5" s="824"/>
      <c r="BC5" s="824"/>
      <c r="BD5" s="824"/>
      <c r="BE5" s="824"/>
      <c r="BF5" s="824"/>
      <c r="BG5" s="824"/>
      <c r="BH5" s="824"/>
      <c r="BI5" s="824"/>
      <c r="BJ5" s="825"/>
      <c r="BK5" s="823"/>
      <c r="BL5" s="824"/>
      <c r="BM5" s="824"/>
      <c r="BN5" s="824"/>
      <c r="BO5" s="824"/>
      <c r="BP5" s="824"/>
      <c r="BQ5" s="824"/>
      <c r="BR5" s="824"/>
      <c r="BS5" s="824"/>
      <c r="BT5" s="825"/>
      <c r="BU5" s="823"/>
      <c r="BV5" s="824"/>
      <c r="BW5" s="824"/>
      <c r="BX5" s="824"/>
      <c r="BY5" s="824"/>
      <c r="BZ5" s="824"/>
      <c r="CA5" s="824"/>
      <c r="CB5" s="824"/>
      <c r="CC5" s="824"/>
      <c r="CD5" s="825"/>
      <c r="CE5" s="823"/>
      <c r="CF5" s="824"/>
      <c r="CG5" s="824"/>
      <c r="CH5" s="824"/>
      <c r="CI5" s="824"/>
      <c r="CJ5" s="824"/>
      <c r="CK5" s="824"/>
      <c r="CL5" s="824"/>
      <c r="CM5" s="824"/>
      <c r="CN5" s="825"/>
      <c r="CO5" s="823"/>
      <c r="CP5" s="824"/>
      <c r="CQ5" s="824"/>
      <c r="CR5" s="824"/>
      <c r="CS5" s="824"/>
      <c r="CT5" s="824"/>
      <c r="CU5" s="824"/>
      <c r="CV5" s="824"/>
      <c r="CW5" s="824"/>
      <c r="CX5" s="825"/>
      <c r="CY5" s="823"/>
      <c r="CZ5" s="824"/>
      <c r="DA5" s="824"/>
      <c r="DB5" s="824"/>
      <c r="DC5" s="824"/>
      <c r="DD5" s="824"/>
      <c r="DE5" s="824"/>
      <c r="DF5" s="824"/>
      <c r="DG5" s="824"/>
      <c r="DH5" s="825"/>
      <c r="DI5" s="823"/>
      <c r="DJ5" s="824"/>
      <c r="DK5" s="824"/>
      <c r="DL5" s="824"/>
      <c r="DM5" s="824"/>
      <c r="DN5" s="824"/>
      <c r="DO5" s="824"/>
      <c r="DP5" s="824"/>
      <c r="DQ5" s="824"/>
      <c r="DR5" s="825"/>
      <c r="DS5" s="823"/>
      <c r="DT5" s="824"/>
      <c r="DU5" s="824"/>
      <c r="DV5" s="824"/>
      <c r="DW5" s="824"/>
      <c r="DX5" s="824"/>
      <c r="DY5" s="824"/>
      <c r="DZ5" s="824"/>
      <c r="EA5" s="824"/>
      <c r="EB5" s="825"/>
      <c r="EC5" s="823"/>
      <c r="ED5" s="824"/>
      <c r="EE5" s="824"/>
      <c r="EF5" s="824"/>
      <c r="EG5" s="824"/>
      <c r="EH5" s="824"/>
      <c r="EI5" s="824"/>
      <c r="EJ5" s="824"/>
      <c r="EK5" s="824"/>
      <c r="EL5" s="825"/>
      <c r="EM5" s="823"/>
      <c r="EN5" s="824"/>
      <c r="EO5" s="824"/>
      <c r="EP5" s="824"/>
      <c r="EQ5" s="824"/>
      <c r="ER5" s="824"/>
      <c r="ES5" s="824"/>
      <c r="ET5" s="824"/>
      <c r="EU5" s="824"/>
      <c r="EV5" s="825"/>
      <c r="EW5" s="472"/>
      <c r="EX5" s="473"/>
      <c r="EY5" s="473"/>
      <c r="EZ5" s="473"/>
      <c r="FA5" s="474"/>
      <c r="FB5" s="483"/>
      <c r="FC5" s="483"/>
      <c r="FD5" s="483"/>
      <c r="FE5" s="483"/>
      <c r="FF5" s="483"/>
      <c r="FG5" s="483"/>
      <c r="FH5" s="483"/>
      <c r="FI5" s="483"/>
      <c r="FJ5" s="483"/>
      <c r="FK5" s="483"/>
      <c r="FL5" s="483"/>
      <c r="FM5" s="483"/>
      <c r="FN5" s="483"/>
      <c r="FO5" s="483"/>
      <c r="FP5" s="483"/>
      <c r="FQ5" s="483"/>
      <c r="FR5" s="483"/>
      <c r="FS5" s="483"/>
      <c r="FT5" s="483"/>
      <c r="FU5" s="483"/>
      <c r="FV5" s="483"/>
      <c r="FW5" s="483"/>
      <c r="FX5" s="483"/>
      <c r="FY5" s="483"/>
      <c r="FZ5" s="483"/>
      <c r="GA5" s="483"/>
      <c r="GB5" s="483"/>
      <c r="GC5" s="483"/>
      <c r="GD5" s="483"/>
      <c r="GE5" s="483"/>
      <c r="GF5" s="483"/>
      <c r="GG5" s="483"/>
      <c r="GH5" s="483"/>
      <c r="GI5" s="483"/>
      <c r="GJ5" s="483"/>
      <c r="GK5" s="483"/>
      <c r="GL5" s="483"/>
      <c r="GM5" s="483"/>
      <c r="GN5" s="483"/>
      <c r="GO5" s="483"/>
      <c r="GP5" s="483"/>
      <c r="GQ5" s="483"/>
      <c r="GR5" s="483"/>
      <c r="GS5" s="483"/>
      <c r="GT5" s="483"/>
    </row>
    <row r="6" spans="1:202" s="483" customFormat="1" ht="15" customHeight="1">
      <c r="A6" s="573"/>
      <c r="B6" s="748"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202" s="502" customFormat="1" ht="15" customHeight="1">
      <c r="A7" s="480"/>
      <c r="B7" s="749" t="s">
        <v>246</v>
      </c>
      <c r="C7" s="802"/>
      <c r="D7" s="803"/>
      <c r="E7" s="803"/>
      <c r="F7" s="803"/>
      <c r="G7" s="803"/>
      <c r="H7" s="803"/>
      <c r="I7" s="803"/>
      <c r="J7" s="803"/>
      <c r="K7" s="803"/>
      <c r="L7" s="804"/>
      <c r="M7" s="802"/>
      <c r="N7" s="803"/>
      <c r="O7" s="803"/>
      <c r="P7" s="803"/>
      <c r="Q7" s="803"/>
      <c r="R7" s="803"/>
      <c r="S7" s="803"/>
      <c r="T7" s="803"/>
      <c r="U7" s="803"/>
      <c r="V7" s="804"/>
      <c r="W7" s="802"/>
      <c r="X7" s="803"/>
      <c r="Y7" s="803"/>
      <c r="Z7" s="803"/>
      <c r="AA7" s="803"/>
      <c r="AB7" s="803"/>
      <c r="AC7" s="803"/>
      <c r="AD7" s="803"/>
      <c r="AE7" s="803"/>
      <c r="AF7" s="804"/>
      <c r="AG7" s="802"/>
      <c r="AH7" s="803"/>
      <c r="AI7" s="803"/>
      <c r="AJ7" s="803"/>
      <c r="AK7" s="803"/>
      <c r="AL7" s="803"/>
      <c r="AM7" s="803"/>
      <c r="AN7" s="803"/>
      <c r="AO7" s="803"/>
      <c r="AP7" s="804"/>
      <c r="AQ7" s="802"/>
      <c r="AR7" s="803"/>
      <c r="AS7" s="803"/>
      <c r="AT7" s="803"/>
      <c r="AU7" s="803"/>
      <c r="AV7" s="803"/>
      <c r="AW7" s="803"/>
      <c r="AX7" s="803"/>
      <c r="AY7" s="803"/>
      <c r="AZ7" s="804"/>
      <c r="BA7" s="802"/>
      <c r="BB7" s="803"/>
      <c r="BC7" s="803"/>
      <c r="BD7" s="803"/>
      <c r="BE7" s="803"/>
      <c r="BF7" s="803"/>
      <c r="BG7" s="803"/>
      <c r="BH7" s="803"/>
      <c r="BI7" s="803"/>
      <c r="BJ7" s="804"/>
      <c r="BK7" s="802"/>
      <c r="BL7" s="803"/>
      <c r="BM7" s="803"/>
      <c r="BN7" s="803"/>
      <c r="BO7" s="803"/>
      <c r="BP7" s="803"/>
      <c r="BQ7" s="803"/>
      <c r="BR7" s="803"/>
      <c r="BS7" s="803"/>
      <c r="BT7" s="804"/>
      <c r="BU7" s="802"/>
      <c r="BV7" s="803"/>
      <c r="BW7" s="803"/>
      <c r="BX7" s="803"/>
      <c r="BY7" s="803"/>
      <c r="BZ7" s="803"/>
      <c r="CA7" s="803"/>
      <c r="CB7" s="803"/>
      <c r="CC7" s="803"/>
      <c r="CD7" s="804"/>
      <c r="CE7" s="802"/>
      <c r="CF7" s="803"/>
      <c r="CG7" s="803"/>
      <c r="CH7" s="803"/>
      <c r="CI7" s="803"/>
      <c r="CJ7" s="803"/>
      <c r="CK7" s="803"/>
      <c r="CL7" s="803"/>
      <c r="CM7" s="803"/>
      <c r="CN7" s="804"/>
      <c r="CO7" s="802"/>
      <c r="CP7" s="803"/>
      <c r="CQ7" s="803"/>
      <c r="CR7" s="803"/>
      <c r="CS7" s="803"/>
      <c r="CT7" s="803"/>
      <c r="CU7" s="803"/>
      <c r="CV7" s="803"/>
      <c r="CW7" s="803"/>
      <c r="CX7" s="804"/>
      <c r="CY7" s="802"/>
      <c r="CZ7" s="803"/>
      <c r="DA7" s="803"/>
      <c r="DB7" s="803"/>
      <c r="DC7" s="803"/>
      <c r="DD7" s="803"/>
      <c r="DE7" s="803"/>
      <c r="DF7" s="803"/>
      <c r="DG7" s="803"/>
      <c r="DH7" s="804"/>
      <c r="DI7" s="802"/>
      <c r="DJ7" s="803"/>
      <c r="DK7" s="803"/>
      <c r="DL7" s="803"/>
      <c r="DM7" s="803"/>
      <c r="DN7" s="803"/>
      <c r="DO7" s="803"/>
      <c r="DP7" s="803"/>
      <c r="DQ7" s="803"/>
      <c r="DR7" s="804"/>
      <c r="DS7" s="802"/>
      <c r="DT7" s="803"/>
      <c r="DU7" s="803"/>
      <c r="DV7" s="803"/>
      <c r="DW7" s="803"/>
      <c r="DX7" s="803"/>
      <c r="DY7" s="803"/>
      <c r="DZ7" s="803"/>
      <c r="EA7" s="803"/>
      <c r="EB7" s="804"/>
      <c r="EC7" s="802"/>
      <c r="ED7" s="803"/>
      <c r="EE7" s="803"/>
      <c r="EF7" s="803"/>
      <c r="EG7" s="803"/>
      <c r="EH7" s="803"/>
      <c r="EI7" s="803"/>
      <c r="EJ7" s="803"/>
      <c r="EK7" s="803"/>
      <c r="EL7" s="804"/>
      <c r="EM7" s="802"/>
      <c r="EN7" s="803"/>
      <c r="EO7" s="803"/>
      <c r="EP7" s="803"/>
      <c r="EQ7" s="803"/>
      <c r="ER7" s="803"/>
      <c r="ES7" s="803"/>
      <c r="ET7" s="803"/>
      <c r="EU7" s="803"/>
      <c r="EV7" s="804"/>
      <c r="EW7" s="475"/>
      <c r="EX7" s="476"/>
      <c r="EY7" s="476"/>
      <c r="EZ7" s="476"/>
      <c r="FA7" s="477"/>
      <c r="FB7" s="483"/>
      <c r="FC7" s="483"/>
      <c r="FD7" s="483"/>
      <c r="FE7" s="483"/>
      <c r="FF7" s="483"/>
      <c r="FG7" s="483"/>
      <c r="FH7" s="483"/>
      <c r="FI7" s="483"/>
      <c r="FJ7" s="483"/>
      <c r="FK7" s="483"/>
      <c r="FL7" s="483"/>
      <c r="FM7" s="483"/>
      <c r="FN7" s="483"/>
      <c r="FO7" s="483"/>
      <c r="FP7" s="483"/>
      <c r="FQ7" s="483"/>
      <c r="FR7" s="483"/>
      <c r="FS7" s="483"/>
      <c r="FT7" s="483"/>
      <c r="FU7" s="483"/>
      <c r="FV7" s="483"/>
      <c r="FW7" s="483"/>
      <c r="FX7" s="483"/>
      <c r="FY7" s="483"/>
      <c r="FZ7" s="483"/>
      <c r="GA7" s="483"/>
      <c r="GB7" s="483"/>
      <c r="GC7" s="483"/>
      <c r="GD7" s="483"/>
      <c r="GE7" s="483"/>
      <c r="GF7" s="483"/>
      <c r="GG7" s="483"/>
      <c r="GH7" s="483"/>
      <c r="GI7" s="483"/>
      <c r="GJ7" s="483"/>
      <c r="GK7" s="483"/>
      <c r="GL7" s="483"/>
      <c r="GM7" s="483"/>
      <c r="GN7" s="483"/>
      <c r="GO7" s="483"/>
      <c r="GP7" s="483"/>
      <c r="GQ7" s="483"/>
      <c r="GR7" s="483"/>
      <c r="GS7" s="483"/>
      <c r="GT7" s="483"/>
    </row>
    <row r="8" spans="1:202" s="518" customFormat="1" ht="15" customHeight="1">
      <c r="A8" s="514"/>
      <c r="B8" s="750" t="s">
        <v>60</v>
      </c>
      <c r="C8" s="504"/>
      <c r="D8" s="516"/>
      <c r="E8" s="516"/>
      <c r="F8" s="516"/>
      <c r="G8" s="516"/>
      <c r="H8" s="516"/>
      <c r="I8" s="516"/>
      <c r="J8" s="516"/>
      <c r="K8" s="516"/>
      <c r="L8" s="505"/>
      <c r="M8" s="504"/>
      <c r="N8" s="516"/>
      <c r="O8" s="516"/>
      <c r="P8" s="516"/>
      <c r="Q8" s="516"/>
      <c r="R8" s="516"/>
      <c r="S8" s="516"/>
      <c r="T8" s="516"/>
      <c r="U8" s="516"/>
      <c r="V8" s="505"/>
      <c r="W8" s="504"/>
      <c r="X8" s="516"/>
      <c r="Y8" s="516"/>
      <c r="Z8" s="516"/>
      <c r="AA8" s="516"/>
      <c r="AB8" s="516"/>
      <c r="AC8" s="516"/>
      <c r="AD8" s="516"/>
      <c r="AE8" s="516"/>
      <c r="AF8" s="505"/>
      <c r="AG8" s="504"/>
      <c r="AH8" s="516"/>
      <c r="AI8" s="516"/>
      <c r="AJ8" s="516"/>
      <c r="AK8" s="516"/>
      <c r="AL8" s="516"/>
      <c r="AM8" s="516"/>
      <c r="AN8" s="516"/>
      <c r="AO8" s="516"/>
      <c r="AP8" s="505"/>
      <c r="AQ8" s="504"/>
      <c r="AR8" s="516"/>
      <c r="AS8" s="516"/>
      <c r="AT8" s="516"/>
      <c r="AU8" s="516"/>
      <c r="AV8" s="516"/>
      <c r="AW8" s="516"/>
      <c r="AX8" s="516"/>
      <c r="AY8" s="516"/>
      <c r="AZ8" s="505"/>
      <c r="BA8" s="504"/>
      <c r="BB8" s="516"/>
      <c r="BC8" s="516"/>
      <c r="BD8" s="516"/>
      <c r="BE8" s="516"/>
      <c r="BF8" s="516"/>
      <c r="BG8" s="516"/>
      <c r="BH8" s="516"/>
      <c r="BI8" s="516"/>
      <c r="BJ8" s="505"/>
      <c r="BK8" s="504"/>
      <c r="BL8" s="516"/>
      <c r="BM8" s="516"/>
      <c r="BN8" s="516"/>
      <c r="BO8" s="516"/>
      <c r="BP8" s="516"/>
      <c r="BQ8" s="516"/>
      <c r="BR8" s="516"/>
      <c r="BS8" s="516"/>
      <c r="BT8" s="505"/>
      <c r="BU8" s="504"/>
      <c r="BV8" s="516"/>
      <c r="BW8" s="516"/>
      <c r="BX8" s="516"/>
      <c r="BY8" s="516"/>
      <c r="BZ8" s="516"/>
      <c r="CA8" s="516"/>
      <c r="CB8" s="516"/>
      <c r="CC8" s="516"/>
      <c r="CD8" s="505"/>
      <c r="CE8" s="504"/>
      <c r="CF8" s="516"/>
      <c r="CG8" s="516"/>
      <c r="CH8" s="516"/>
      <c r="CI8" s="516"/>
      <c r="CJ8" s="516"/>
      <c r="CK8" s="516"/>
      <c r="CL8" s="516"/>
      <c r="CM8" s="516"/>
      <c r="CN8" s="505"/>
      <c r="CO8" s="504"/>
      <c r="CP8" s="516"/>
      <c r="CQ8" s="516"/>
      <c r="CR8" s="516"/>
      <c r="CS8" s="516"/>
      <c r="CT8" s="516"/>
      <c r="CU8" s="516"/>
      <c r="CV8" s="516"/>
      <c r="CW8" s="516"/>
      <c r="CX8" s="505"/>
      <c r="CY8" s="504"/>
      <c r="CZ8" s="516"/>
      <c r="DA8" s="516"/>
      <c r="DB8" s="516"/>
      <c r="DC8" s="516"/>
      <c r="DD8" s="516"/>
      <c r="DE8" s="516"/>
      <c r="DF8" s="516"/>
      <c r="DG8" s="516"/>
      <c r="DH8" s="505"/>
      <c r="DI8" s="504"/>
      <c r="DJ8" s="516"/>
      <c r="DK8" s="516"/>
      <c r="DL8" s="516"/>
      <c r="DM8" s="516"/>
      <c r="DN8" s="516"/>
      <c r="DO8" s="516"/>
      <c r="DP8" s="516"/>
      <c r="DQ8" s="516"/>
      <c r="DR8" s="505"/>
      <c r="DS8" s="504"/>
      <c r="DT8" s="516"/>
      <c r="DU8" s="516"/>
      <c r="DV8" s="516"/>
      <c r="DW8" s="516"/>
      <c r="DX8" s="516"/>
      <c r="DY8" s="516"/>
      <c r="DZ8" s="516"/>
      <c r="EA8" s="516"/>
      <c r="EB8" s="505"/>
      <c r="EC8" s="504"/>
      <c r="ED8" s="516"/>
      <c r="EE8" s="516"/>
      <c r="EF8" s="516"/>
      <c r="EG8" s="516"/>
      <c r="EH8" s="516"/>
      <c r="EI8" s="516"/>
      <c r="EJ8" s="516"/>
      <c r="EK8" s="516"/>
      <c r="EL8" s="505"/>
      <c r="EM8" s="504"/>
      <c r="EN8" s="516"/>
      <c r="EO8" s="516"/>
      <c r="EP8" s="516"/>
      <c r="EQ8" s="516"/>
      <c r="ER8" s="516"/>
      <c r="ES8" s="516"/>
      <c r="ET8" s="516"/>
      <c r="EU8" s="516"/>
      <c r="EV8" s="505"/>
      <c r="EW8" s="492"/>
      <c r="EX8" s="493"/>
      <c r="EY8" s="493"/>
      <c r="EZ8" s="493"/>
      <c r="FA8" s="494"/>
      <c r="FB8" s="517"/>
      <c r="FC8" s="517"/>
      <c r="FD8" s="517"/>
      <c r="FE8" s="517"/>
      <c r="FF8" s="517"/>
      <c r="FG8" s="517"/>
      <c r="FH8" s="517"/>
      <c r="FI8" s="517"/>
      <c r="FJ8" s="517"/>
      <c r="FK8" s="517"/>
      <c r="FL8" s="517"/>
      <c r="FM8" s="517"/>
      <c r="FN8" s="517"/>
      <c r="FO8" s="517"/>
      <c r="FP8" s="517"/>
      <c r="FQ8" s="517"/>
      <c r="FR8" s="517"/>
      <c r="FS8" s="517"/>
      <c r="FT8" s="517"/>
      <c r="FU8" s="517"/>
      <c r="FV8" s="517"/>
      <c r="FW8" s="517"/>
      <c r="FX8" s="517"/>
      <c r="FY8" s="517"/>
      <c r="FZ8" s="517"/>
      <c r="GA8" s="517"/>
      <c r="GB8" s="517"/>
      <c r="GC8" s="517"/>
      <c r="GD8" s="517"/>
      <c r="GE8" s="517"/>
      <c r="GF8" s="517"/>
      <c r="GG8" s="517"/>
      <c r="GH8" s="517"/>
      <c r="GI8" s="517"/>
      <c r="GJ8" s="517"/>
      <c r="GK8" s="517"/>
      <c r="GL8" s="517"/>
      <c r="GM8" s="517"/>
      <c r="GN8" s="517"/>
      <c r="GO8" s="517"/>
      <c r="GP8" s="517"/>
      <c r="GQ8" s="517"/>
      <c r="GR8" s="517"/>
      <c r="GS8" s="517"/>
      <c r="GT8" s="517"/>
    </row>
    <row r="9" spans="1:202" s="502" customFormat="1" ht="15" customHeight="1">
      <c r="A9" s="480"/>
      <c r="B9" s="749" t="s">
        <v>61</v>
      </c>
      <c r="C9" s="743"/>
      <c r="D9" s="481"/>
      <c r="E9" s="481"/>
      <c r="F9" s="481"/>
      <c r="G9" s="481"/>
      <c r="H9" s="481"/>
      <c r="I9" s="481"/>
      <c r="J9" s="481"/>
      <c r="K9" s="481"/>
      <c r="L9" s="482"/>
      <c r="M9" s="743"/>
      <c r="N9" s="481"/>
      <c r="O9" s="481"/>
      <c r="P9" s="481"/>
      <c r="Q9" s="481"/>
      <c r="R9" s="481"/>
      <c r="S9" s="481"/>
      <c r="T9" s="481"/>
      <c r="U9" s="481"/>
      <c r="V9" s="482"/>
      <c r="W9" s="743"/>
      <c r="X9" s="481"/>
      <c r="Y9" s="481"/>
      <c r="Z9" s="481"/>
      <c r="AA9" s="481"/>
      <c r="AB9" s="481"/>
      <c r="AC9" s="481"/>
      <c r="AD9" s="481"/>
      <c r="AE9" s="481"/>
      <c r="AF9" s="482"/>
      <c r="AG9" s="743"/>
      <c r="AH9" s="481"/>
      <c r="AI9" s="481"/>
      <c r="AJ9" s="481"/>
      <c r="AK9" s="481"/>
      <c r="AL9" s="481"/>
      <c r="AM9" s="481"/>
      <c r="AN9" s="481"/>
      <c r="AO9" s="481"/>
      <c r="AP9" s="482"/>
      <c r="AQ9" s="743"/>
      <c r="AR9" s="481"/>
      <c r="AS9" s="481"/>
      <c r="AT9" s="481"/>
      <c r="AU9" s="481"/>
      <c r="AV9" s="481"/>
      <c r="AW9" s="481"/>
      <c r="AX9" s="481"/>
      <c r="AY9" s="481"/>
      <c r="AZ9" s="482"/>
      <c r="BA9" s="743"/>
      <c r="BB9" s="481"/>
      <c r="BC9" s="481"/>
      <c r="BD9" s="481"/>
      <c r="BE9" s="481"/>
      <c r="BF9" s="481"/>
      <c r="BG9" s="481"/>
      <c r="BH9" s="481"/>
      <c r="BI9" s="481"/>
      <c r="BJ9" s="482"/>
      <c r="BK9" s="743"/>
      <c r="BL9" s="481"/>
      <c r="BM9" s="481"/>
      <c r="BN9" s="481"/>
      <c r="BO9" s="481"/>
      <c r="BP9" s="481"/>
      <c r="BQ9" s="481"/>
      <c r="BR9" s="481"/>
      <c r="BS9" s="481"/>
      <c r="BT9" s="482"/>
      <c r="BU9" s="743"/>
      <c r="BV9" s="481"/>
      <c r="BW9" s="481"/>
      <c r="BX9" s="481"/>
      <c r="BY9" s="481"/>
      <c r="BZ9" s="481"/>
      <c r="CA9" s="481"/>
      <c r="CB9" s="481"/>
      <c r="CC9" s="481"/>
      <c r="CD9" s="482"/>
      <c r="CE9" s="743"/>
      <c r="CF9" s="481"/>
      <c r="CG9" s="481"/>
      <c r="CH9" s="481"/>
      <c r="CI9" s="481"/>
      <c r="CJ9" s="481"/>
      <c r="CK9" s="481"/>
      <c r="CL9" s="481"/>
      <c r="CM9" s="481"/>
      <c r="CN9" s="482"/>
      <c r="CO9" s="743"/>
      <c r="CP9" s="481"/>
      <c r="CQ9" s="481"/>
      <c r="CR9" s="481"/>
      <c r="CS9" s="481"/>
      <c r="CT9" s="481"/>
      <c r="CU9" s="481"/>
      <c r="CV9" s="481"/>
      <c r="CW9" s="481"/>
      <c r="CX9" s="482"/>
      <c r="CY9" s="481"/>
      <c r="CZ9" s="481"/>
      <c r="DA9" s="481"/>
      <c r="DB9" s="481"/>
      <c r="DC9" s="481"/>
      <c r="DD9" s="481"/>
      <c r="DE9" s="481"/>
      <c r="DF9" s="481"/>
      <c r="DG9" s="481"/>
      <c r="DH9" s="482"/>
      <c r="DI9" s="743"/>
      <c r="DJ9" s="481"/>
      <c r="DK9" s="481"/>
      <c r="DL9" s="481"/>
      <c r="DM9" s="481"/>
      <c r="DN9" s="481"/>
      <c r="DO9" s="481"/>
      <c r="DP9" s="481"/>
      <c r="DQ9" s="481"/>
      <c r="DR9" s="482"/>
      <c r="DS9" s="743"/>
      <c r="DT9" s="481"/>
      <c r="DU9" s="481"/>
      <c r="DV9" s="481"/>
      <c r="DW9" s="481"/>
      <c r="DX9" s="481"/>
      <c r="DY9" s="481"/>
      <c r="DZ9" s="481"/>
      <c r="EA9" s="481"/>
      <c r="EB9" s="482"/>
      <c r="EC9" s="481"/>
      <c r="ED9" s="481"/>
      <c r="EE9" s="481"/>
      <c r="EF9" s="481"/>
      <c r="EG9" s="481"/>
      <c r="EH9" s="481"/>
      <c r="EI9" s="481"/>
      <c r="EJ9" s="481"/>
      <c r="EK9" s="481"/>
      <c r="EL9" s="482"/>
      <c r="EM9" s="481"/>
      <c r="EN9" s="481"/>
      <c r="EO9" s="481"/>
      <c r="EP9" s="481"/>
      <c r="EQ9" s="481"/>
      <c r="ER9" s="481"/>
      <c r="ES9" s="481"/>
      <c r="ET9" s="481"/>
      <c r="EU9" s="481"/>
      <c r="EV9" s="482"/>
      <c r="EW9" s="475"/>
      <c r="EX9" s="476"/>
      <c r="EY9" s="476"/>
      <c r="EZ9" s="476"/>
      <c r="FA9" s="477"/>
      <c r="FB9" s="483"/>
      <c r="FC9" s="483"/>
      <c r="FD9" s="483"/>
      <c r="FE9" s="483"/>
      <c r="FF9" s="483"/>
      <c r="FG9" s="483"/>
      <c r="FH9" s="483"/>
      <c r="FI9" s="483"/>
      <c r="FJ9" s="483"/>
      <c r="FK9" s="483"/>
      <c r="FL9" s="483"/>
      <c r="FM9" s="483"/>
      <c r="FN9" s="483"/>
      <c r="FO9" s="483"/>
      <c r="FP9" s="483"/>
      <c r="FQ9" s="483"/>
      <c r="FR9" s="483"/>
      <c r="FS9" s="483"/>
      <c r="FT9" s="483"/>
      <c r="FU9" s="483"/>
      <c r="FV9" s="483"/>
      <c r="FW9" s="483"/>
      <c r="FX9" s="483"/>
      <c r="FY9" s="483"/>
      <c r="FZ9" s="483"/>
      <c r="GA9" s="483"/>
      <c r="GB9" s="483"/>
      <c r="GC9" s="483"/>
      <c r="GD9" s="483"/>
      <c r="GE9" s="483"/>
      <c r="GF9" s="483"/>
      <c r="GG9" s="483"/>
      <c r="GH9" s="483"/>
      <c r="GI9" s="483"/>
      <c r="GJ9" s="483"/>
      <c r="GK9" s="483"/>
      <c r="GL9" s="483"/>
      <c r="GM9" s="483"/>
      <c r="GN9" s="483"/>
      <c r="GO9" s="483"/>
      <c r="GP9" s="483"/>
      <c r="GQ9" s="483"/>
      <c r="GR9" s="483"/>
      <c r="GS9" s="483"/>
      <c r="GT9" s="483"/>
    </row>
    <row r="10" spans="1:202" s="502" customFormat="1" ht="15" customHeight="1">
      <c r="A10" s="506"/>
      <c r="B10" s="751" t="s">
        <v>62</v>
      </c>
      <c r="C10" s="744"/>
      <c r="D10" s="507"/>
      <c r="E10" s="507"/>
      <c r="F10" s="507"/>
      <c r="G10" s="507"/>
      <c r="H10" s="507"/>
      <c r="I10" s="507"/>
      <c r="J10" s="507"/>
      <c r="K10" s="507"/>
      <c r="L10" s="508"/>
      <c r="M10" s="744"/>
      <c r="N10" s="507"/>
      <c r="O10" s="507"/>
      <c r="P10" s="507"/>
      <c r="Q10" s="507"/>
      <c r="R10" s="507"/>
      <c r="S10" s="507"/>
      <c r="T10" s="507"/>
      <c r="U10" s="507"/>
      <c r="V10" s="508"/>
      <c r="W10" s="744"/>
      <c r="X10" s="507"/>
      <c r="Y10" s="507"/>
      <c r="Z10" s="507"/>
      <c r="AA10" s="507"/>
      <c r="AB10" s="507"/>
      <c r="AC10" s="507"/>
      <c r="AD10" s="507"/>
      <c r="AE10" s="507"/>
      <c r="AF10" s="508"/>
      <c r="AG10" s="744"/>
      <c r="AH10" s="507"/>
      <c r="AI10" s="507"/>
      <c r="AJ10" s="507"/>
      <c r="AK10" s="507"/>
      <c r="AL10" s="507"/>
      <c r="AM10" s="507"/>
      <c r="AN10" s="507"/>
      <c r="AO10" s="507"/>
      <c r="AP10" s="508"/>
      <c r="AQ10" s="744"/>
      <c r="AR10" s="507"/>
      <c r="AS10" s="507"/>
      <c r="AT10" s="507"/>
      <c r="AU10" s="507"/>
      <c r="AV10" s="507"/>
      <c r="AW10" s="507"/>
      <c r="AX10" s="507"/>
      <c r="AY10" s="507"/>
      <c r="AZ10" s="508"/>
      <c r="BA10" s="744"/>
      <c r="BB10" s="507"/>
      <c r="BC10" s="507"/>
      <c r="BD10" s="507"/>
      <c r="BE10" s="507"/>
      <c r="BF10" s="507"/>
      <c r="BG10" s="507"/>
      <c r="BH10" s="507"/>
      <c r="BI10" s="507"/>
      <c r="BJ10" s="508"/>
      <c r="BK10" s="744"/>
      <c r="BL10" s="507"/>
      <c r="BM10" s="507"/>
      <c r="BN10" s="507"/>
      <c r="BO10" s="507"/>
      <c r="BP10" s="507"/>
      <c r="BQ10" s="507"/>
      <c r="BR10" s="507"/>
      <c r="BS10" s="507"/>
      <c r="BT10" s="508"/>
      <c r="BU10" s="744"/>
      <c r="BV10" s="507"/>
      <c r="BW10" s="507"/>
      <c r="BX10" s="507"/>
      <c r="BY10" s="507"/>
      <c r="BZ10" s="507"/>
      <c r="CA10" s="507"/>
      <c r="CB10" s="507"/>
      <c r="CC10" s="507"/>
      <c r="CD10" s="508"/>
      <c r="CE10" s="744"/>
      <c r="CF10" s="507"/>
      <c r="CG10" s="507"/>
      <c r="CH10" s="507"/>
      <c r="CI10" s="507"/>
      <c r="CJ10" s="507"/>
      <c r="CK10" s="507"/>
      <c r="CL10" s="507"/>
      <c r="CM10" s="507"/>
      <c r="CN10" s="508"/>
      <c r="CO10" s="744"/>
      <c r="CP10" s="507"/>
      <c r="CQ10" s="507"/>
      <c r="CR10" s="507"/>
      <c r="CS10" s="507"/>
      <c r="CT10" s="507"/>
      <c r="CU10" s="507"/>
      <c r="CV10" s="507"/>
      <c r="CW10" s="507"/>
      <c r="CX10" s="508"/>
      <c r="CY10" s="507"/>
      <c r="CZ10" s="507"/>
      <c r="DA10" s="507"/>
      <c r="DB10" s="507"/>
      <c r="DC10" s="507"/>
      <c r="DD10" s="507"/>
      <c r="DE10" s="507"/>
      <c r="DF10" s="507"/>
      <c r="DG10" s="507"/>
      <c r="DH10" s="508"/>
      <c r="DI10" s="744"/>
      <c r="DJ10" s="507"/>
      <c r="DK10" s="507"/>
      <c r="DL10" s="507"/>
      <c r="DM10" s="507"/>
      <c r="DN10" s="507"/>
      <c r="DO10" s="507"/>
      <c r="DP10" s="507"/>
      <c r="DQ10" s="507"/>
      <c r="DR10" s="508"/>
      <c r="DS10" s="744"/>
      <c r="DT10" s="507"/>
      <c r="DU10" s="507"/>
      <c r="DV10" s="507"/>
      <c r="DW10" s="507"/>
      <c r="DX10" s="507"/>
      <c r="DY10" s="507"/>
      <c r="DZ10" s="507"/>
      <c r="EA10" s="507"/>
      <c r="EB10" s="508"/>
      <c r="EC10" s="507"/>
      <c r="ED10" s="507"/>
      <c r="EE10" s="507"/>
      <c r="EF10" s="507"/>
      <c r="EG10" s="507"/>
      <c r="EH10" s="507"/>
      <c r="EI10" s="507"/>
      <c r="EJ10" s="507"/>
      <c r="EK10" s="507"/>
      <c r="EL10" s="508"/>
      <c r="EM10" s="507"/>
      <c r="EN10" s="507"/>
      <c r="EO10" s="507"/>
      <c r="EP10" s="507"/>
      <c r="EQ10" s="507"/>
      <c r="ER10" s="507"/>
      <c r="ES10" s="507"/>
      <c r="ET10" s="507"/>
      <c r="EU10" s="507"/>
      <c r="EV10" s="508"/>
      <c r="EW10" s="475"/>
      <c r="EX10" s="476"/>
      <c r="EY10" s="476"/>
      <c r="EZ10" s="476"/>
      <c r="FA10" s="477"/>
      <c r="FB10" s="483"/>
      <c r="FC10" s="483"/>
      <c r="FD10" s="483"/>
      <c r="FE10" s="483"/>
      <c r="FF10" s="483"/>
      <c r="FG10" s="483"/>
      <c r="FH10" s="483"/>
      <c r="FI10" s="483"/>
      <c r="FJ10" s="483"/>
      <c r="FK10" s="483"/>
      <c r="FL10" s="483"/>
      <c r="FM10" s="483"/>
      <c r="FN10" s="483"/>
      <c r="FO10" s="483"/>
      <c r="FP10" s="483"/>
      <c r="FQ10" s="483"/>
      <c r="FR10" s="483"/>
      <c r="FS10" s="483"/>
      <c r="FT10" s="483"/>
      <c r="FU10" s="483"/>
      <c r="FV10" s="483"/>
      <c r="FW10" s="483"/>
      <c r="FX10" s="483"/>
      <c r="FY10" s="483"/>
      <c r="FZ10" s="483"/>
      <c r="GA10" s="483"/>
      <c r="GB10" s="483"/>
      <c r="GC10" s="483"/>
      <c r="GD10" s="483"/>
      <c r="GE10" s="483"/>
      <c r="GF10" s="483"/>
      <c r="GG10" s="483"/>
      <c r="GH10" s="483"/>
      <c r="GI10" s="483"/>
      <c r="GJ10" s="483"/>
      <c r="GK10" s="483"/>
      <c r="GL10" s="483"/>
      <c r="GM10" s="483"/>
      <c r="GN10" s="483"/>
      <c r="GO10" s="483"/>
      <c r="GP10" s="483"/>
      <c r="GQ10" s="483"/>
      <c r="GR10" s="483"/>
      <c r="GS10" s="483"/>
      <c r="GT10" s="483"/>
    </row>
    <row r="11" spans="1:202" s="502" customFormat="1" ht="15" customHeight="1" thickBot="1">
      <c r="A11" s="487"/>
      <c r="B11" s="513" t="s">
        <v>555</v>
      </c>
      <c r="C11" s="509"/>
      <c r="D11" s="510"/>
      <c r="E11" s="510"/>
      <c r="F11" s="510"/>
      <c r="G11" s="510"/>
      <c r="H11" s="510"/>
      <c r="I11" s="510"/>
      <c r="J11" s="510"/>
      <c r="K11" s="510"/>
      <c r="L11" s="511"/>
      <c r="M11" s="509"/>
      <c r="N11" s="510"/>
      <c r="O11" s="510"/>
      <c r="P11" s="510"/>
      <c r="Q11" s="510"/>
      <c r="R11" s="510"/>
      <c r="S11" s="510"/>
      <c r="T11" s="510"/>
      <c r="U11" s="510"/>
      <c r="V11" s="511"/>
      <c r="W11" s="509"/>
      <c r="X11" s="510"/>
      <c r="Y11" s="510"/>
      <c r="Z11" s="510"/>
      <c r="AA11" s="510"/>
      <c r="AB11" s="510"/>
      <c r="AC11" s="510"/>
      <c r="AD11" s="510"/>
      <c r="AE11" s="510"/>
      <c r="AF11" s="511"/>
      <c r="AG11" s="509"/>
      <c r="AH11" s="510"/>
      <c r="AI11" s="510"/>
      <c r="AJ11" s="510"/>
      <c r="AK11" s="510"/>
      <c r="AL11" s="510"/>
      <c r="AM11" s="510"/>
      <c r="AN11" s="510"/>
      <c r="AO11" s="510"/>
      <c r="AP11" s="511"/>
      <c r="AQ11" s="509"/>
      <c r="AR11" s="510"/>
      <c r="AS11" s="510"/>
      <c r="AT11" s="510"/>
      <c r="AU11" s="510"/>
      <c r="AV11" s="510"/>
      <c r="AW11" s="510"/>
      <c r="AX11" s="510"/>
      <c r="AY11" s="510"/>
      <c r="AZ11" s="511"/>
      <c r="BA11" s="509"/>
      <c r="BB11" s="510"/>
      <c r="BC11" s="510"/>
      <c r="BD11" s="510"/>
      <c r="BE11" s="510"/>
      <c r="BF11" s="510"/>
      <c r="BG11" s="510"/>
      <c r="BH11" s="510"/>
      <c r="BI11" s="510"/>
      <c r="BJ11" s="511"/>
      <c r="BK11" s="509"/>
      <c r="BL11" s="510"/>
      <c r="BM11" s="510"/>
      <c r="BN11" s="510"/>
      <c r="BO11" s="510"/>
      <c r="BP11" s="510"/>
      <c r="BQ11" s="510"/>
      <c r="BR11" s="510"/>
      <c r="BS11" s="510"/>
      <c r="BT11" s="511"/>
      <c r="BU11" s="509"/>
      <c r="BV11" s="510"/>
      <c r="BW11" s="510"/>
      <c r="BX11" s="510"/>
      <c r="BY11" s="510"/>
      <c r="BZ11" s="510"/>
      <c r="CA11" s="510"/>
      <c r="CB11" s="510"/>
      <c r="CC11" s="510"/>
      <c r="CD11" s="511"/>
      <c r="CE11" s="509"/>
      <c r="CF11" s="510"/>
      <c r="CG11" s="510"/>
      <c r="CH11" s="510"/>
      <c r="CI11" s="510"/>
      <c r="CJ11" s="510"/>
      <c r="CK11" s="510"/>
      <c r="CL11" s="510"/>
      <c r="CM11" s="510"/>
      <c r="CN11" s="511"/>
      <c r="CO11" s="509"/>
      <c r="CP11" s="510"/>
      <c r="CQ11" s="510"/>
      <c r="CR11" s="510"/>
      <c r="CS11" s="510"/>
      <c r="CT11" s="510"/>
      <c r="CU11" s="510"/>
      <c r="CV11" s="510"/>
      <c r="CW11" s="510"/>
      <c r="CX11" s="511"/>
      <c r="CY11" s="509"/>
      <c r="CZ11" s="510"/>
      <c r="DA11" s="510"/>
      <c r="DB11" s="510"/>
      <c r="DC11" s="510"/>
      <c r="DD11" s="510"/>
      <c r="DE11" s="510"/>
      <c r="DF11" s="510"/>
      <c r="DG11" s="510"/>
      <c r="DH11" s="511"/>
      <c r="DI11" s="509"/>
      <c r="DJ11" s="510"/>
      <c r="DK11" s="510"/>
      <c r="DL11" s="510"/>
      <c r="DM11" s="510"/>
      <c r="DN11" s="510"/>
      <c r="DO11" s="510"/>
      <c r="DP11" s="510"/>
      <c r="DQ11" s="510"/>
      <c r="DR11" s="511"/>
      <c r="DS11" s="509"/>
      <c r="DT11" s="510"/>
      <c r="DU11" s="510"/>
      <c r="DV11" s="510"/>
      <c r="DW11" s="510"/>
      <c r="DX11" s="510"/>
      <c r="DY11" s="510"/>
      <c r="DZ11" s="510"/>
      <c r="EA11" s="510"/>
      <c r="EB11" s="511"/>
      <c r="EC11" s="509"/>
      <c r="ED11" s="510"/>
      <c r="EE11" s="510"/>
      <c r="EF11" s="510"/>
      <c r="EG11" s="510"/>
      <c r="EH11" s="510"/>
      <c r="EI11" s="510"/>
      <c r="EJ11" s="510"/>
      <c r="EK11" s="510"/>
      <c r="EL11" s="511"/>
      <c r="EM11" s="509"/>
      <c r="EN11" s="510"/>
      <c r="EO11" s="510"/>
      <c r="EP11" s="510"/>
      <c r="EQ11" s="510"/>
      <c r="ER11" s="510"/>
      <c r="ES11" s="510"/>
      <c r="ET11" s="510"/>
      <c r="EU11" s="510"/>
      <c r="EV11" s="511"/>
      <c r="EW11" s="638" t="s">
        <v>12</v>
      </c>
      <c r="EX11" s="639"/>
      <c r="EY11" s="639"/>
      <c r="EZ11" s="639"/>
      <c r="FA11" s="640"/>
      <c r="FB11" s="483"/>
      <c r="FC11" s="483"/>
      <c r="FD11" s="483"/>
      <c r="FE11" s="483"/>
      <c r="FF11" s="483"/>
      <c r="FG11" s="483"/>
      <c r="FH11" s="483"/>
      <c r="FI11" s="483"/>
      <c r="FJ11" s="483"/>
      <c r="FK11" s="483"/>
      <c r="FL11" s="483"/>
      <c r="FM11" s="483"/>
      <c r="FN11" s="483"/>
      <c r="FO11" s="483"/>
      <c r="FP11" s="483"/>
      <c r="FQ11" s="483"/>
      <c r="FR11" s="483"/>
      <c r="FS11" s="483"/>
      <c r="FT11" s="483"/>
      <c r="FU11" s="483"/>
      <c r="FV11" s="483"/>
      <c r="FW11" s="483"/>
      <c r="FX11" s="483"/>
      <c r="FY11" s="483"/>
      <c r="FZ11" s="483"/>
      <c r="GA11" s="483"/>
      <c r="GB11" s="483"/>
      <c r="GC11" s="483"/>
      <c r="GD11" s="483"/>
      <c r="GE11" s="483"/>
      <c r="GF11" s="483"/>
      <c r="GG11" s="483"/>
      <c r="GH11" s="483"/>
      <c r="GI11" s="483"/>
      <c r="GJ11" s="483"/>
      <c r="GK11" s="483"/>
      <c r="GL11" s="483"/>
      <c r="GM11" s="483"/>
      <c r="GN11" s="483"/>
      <c r="GO11" s="483"/>
      <c r="GP11" s="483"/>
      <c r="GQ11" s="483"/>
      <c r="GR11" s="483"/>
      <c r="GS11" s="483"/>
      <c r="GT11" s="483"/>
    </row>
    <row r="12" spans="1:202" s="10" customFormat="1" ht="32.1" customHeight="1" thickBot="1">
      <c r="A12" s="22" t="s">
        <v>13</v>
      </c>
      <c r="B12" s="23" t="s">
        <v>14</v>
      </c>
      <c r="C12" s="24">
        <v>1</v>
      </c>
      <c r="D12" s="25">
        <v>2</v>
      </c>
      <c r="E12" s="25">
        <v>3</v>
      </c>
      <c r="F12" s="25">
        <v>4</v>
      </c>
      <c r="G12" s="25">
        <v>5</v>
      </c>
      <c r="H12" s="25">
        <v>6</v>
      </c>
      <c r="I12" s="25">
        <v>7</v>
      </c>
      <c r="J12" s="25">
        <v>8</v>
      </c>
      <c r="K12" s="25">
        <v>9</v>
      </c>
      <c r="L12" s="27">
        <v>10</v>
      </c>
      <c r="M12" s="24">
        <v>1</v>
      </c>
      <c r="N12" s="25">
        <v>2</v>
      </c>
      <c r="O12" s="25">
        <v>3</v>
      </c>
      <c r="P12" s="25">
        <v>4</v>
      </c>
      <c r="Q12" s="25">
        <v>5</v>
      </c>
      <c r="R12" s="25">
        <v>6</v>
      </c>
      <c r="S12" s="25">
        <v>7</v>
      </c>
      <c r="T12" s="25">
        <v>8</v>
      </c>
      <c r="U12" s="25">
        <v>9</v>
      </c>
      <c r="V12" s="27">
        <v>10</v>
      </c>
      <c r="W12" s="24">
        <v>1</v>
      </c>
      <c r="X12" s="25">
        <v>2</v>
      </c>
      <c r="Y12" s="25">
        <v>3</v>
      </c>
      <c r="Z12" s="25">
        <v>4</v>
      </c>
      <c r="AA12" s="25">
        <v>5</v>
      </c>
      <c r="AB12" s="25">
        <v>6</v>
      </c>
      <c r="AC12" s="25">
        <v>7</v>
      </c>
      <c r="AD12" s="25">
        <v>8</v>
      </c>
      <c r="AE12" s="25">
        <v>9</v>
      </c>
      <c r="AF12" s="27">
        <v>10</v>
      </c>
      <c r="AG12" s="24">
        <v>1</v>
      </c>
      <c r="AH12" s="25">
        <v>2</v>
      </c>
      <c r="AI12" s="25">
        <v>3</v>
      </c>
      <c r="AJ12" s="25">
        <v>4</v>
      </c>
      <c r="AK12" s="25">
        <v>5</v>
      </c>
      <c r="AL12" s="25">
        <v>6</v>
      </c>
      <c r="AM12" s="25">
        <v>7</v>
      </c>
      <c r="AN12" s="25">
        <v>8</v>
      </c>
      <c r="AO12" s="25">
        <v>9</v>
      </c>
      <c r="AP12" s="27">
        <v>10</v>
      </c>
      <c r="AQ12" s="24">
        <v>1</v>
      </c>
      <c r="AR12" s="25">
        <v>2</v>
      </c>
      <c r="AS12" s="25">
        <v>3</v>
      </c>
      <c r="AT12" s="25">
        <v>4</v>
      </c>
      <c r="AU12" s="25">
        <v>5</v>
      </c>
      <c r="AV12" s="25">
        <v>6</v>
      </c>
      <c r="AW12" s="25">
        <v>7</v>
      </c>
      <c r="AX12" s="25">
        <v>8</v>
      </c>
      <c r="AY12" s="25">
        <v>9</v>
      </c>
      <c r="AZ12" s="27">
        <v>10</v>
      </c>
      <c r="BA12" s="24">
        <v>1</v>
      </c>
      <c r="BB12" s="25">
        <v>2</v>
      </c>
      <c r="BC12" s="25">
        <v>3</v>
      </c>
      <c r="BD12" s="25">
        <v>4</v>
      </c>
      <c r="BE12" s="25">
        <v>5</v>
      </c>
      <c r="BF12" s="25">
        <v>6</v>
      </c>
      <c r="BG12" s="25">
        <v>7</v>
      </c>
      <c r="BH12" s="25">
        <v>8</v>
      </c>
      <c r="BI12" s="25">
        <v>9</v>
      </c>
      <c r="BJ12" s="27">
        <v>10</v>
      </c>
      <c r="BK12" s="24">
        <v>1</v>
      </c>
      <c r="BL12" s="25">
        <v>2</v>
      </c>
      <c r="BM12" s="25">
        <v>3</v>
      </c>
      <c r="BN12" s="25">
        <v>4</v>
      </c>
      <c r="BO12" s="25">
        <v>5</v>
      </c>
      <c r="BP12" s="25">
        <v>6</v>
      </c>
      <c r="BQ12" s="25">
        <v>7</v>
      </c>
      <c r="BR12" s="25">
        <v>8</v>
      </c>
      <c r="BS12" s="25">
        <v>9</v>
      </c>
      <c r="BT12" s="27">
        <v>10</v>
      </c>
      <c r="BU12" s="24">
        <v>1</v>
      </c>
      <c r="BV12" s="25">
        <v>2</v>
      </c>
      <c r="BW12" s="25">
        <v>3</v>
      </c>
      <c r="BX12" s="25">
        <v>4</v>
      </c>
      <c r="BY12" s="25">
        <v>5</v>
      </c>
      <c r="BZ12" s="25">
        <v>6</v>
      </c>
      <c r="CA12" s="25">
        <v>7</v>
      </c>
      <c r="CB12" s="25">
        <v>8</v>
      </c>
      <c r="CC12" s="25">
        <v>9</v>
      </c>
      <c r="CD12" s="27">
        <v>10</v>
      </c>
      <c r="CE12" s="24">
        <v>1</v>
      </c>
      <c r="CF12" s="25">
        <v>2</v>
      </c>
      <c r="CG12" s="25">
        <v>3</v>
      </c>
      <c r="CH12" s="25">
        <v>4</v>
      </c>
      <c r="CI12" s="25">
        <v>5</v>
      </c>
      <c r="CJ12" s="25">
        <v>6</v>
      </c>
      <c r="CK12" s="25">
        <v>7</v>
      </c>
      <c r="CL12" s="25">
        <v>8</v>
      </c>
      <c r="CM12" s="25">
        <v>9</v>
      </c>
      <c r="CN12" s="27">
        <v>10</v>
      </c>
      <c r="CO12" s="24">
        <v>1</v>
      </c>
      <c r="CP12" s="25">
        <v>2</v>
      </c>
      <c r="CQ12" s="25">
        <v>3</v>
      </c>
      <c r="CR12" s="25">
        <v>4</v>
      </c>
      <c r="CS12" s="25">
        <v>5</v>
      </c>
      <c r="CT12" s="25">
        <v>6</v>
      </c>
      <c r="CU12" s="25">
        <v>7</v>
      </c>
      <c r="CV12" s="25">
        <v>8</v>
      </c>
      <c r="CW12" s="25">
        <v>9</v>
      </c>
      <c r="CX12" s="27">
        <v>10</v>
      </c>
      <c r="CY12" s="24">
        <v>1</v>
      </c>
      <c r="CZ12" s="25">
        <v>2</v>
      </c>
      <c r="DA12" s="25">
        <v>3</v>
      </c>
      <c r="DB12" s="25">
        <v>4</v>
      </c>
      <c r="DC12" s="25">
        <v>5</v>
      </c>
      <c r="DD12" s="25">
        <v>6</v>
      </c>
      <c r="DE12" s="25">
        <v>7</v>
      </c>
      <c r="DF12" s="25">
        <v>8</v>
      </c>
      <c r="DG12" s="25">
        <v>9</v>
      </c>
      <c r="DH12" s="27">
        <v>10</v>
      </c>
      <c r="DI12" s="24">
        <v>1</v>
      </c>
      <c r="DJ12" s="25">
        <v>2</v>
      </c>
      <c r="DK12" s="25">
        <v>3</v>
      </c>
      <c r="DL12" s="25">
        <v>4</v>
      </c>
      <c r="DM12" s="25">
        <v>5</v>
      </c>
      <c r="DN12" s="25">
        <v>6</v>
      </c>
      <c r="DO12" s="25">
        <v>7</v>
      </c>
      <c r="DP12" s="25">
        <v>8</v>
      </c>
      <c r="DQ12" s="25">
        <v>9</v>
      </c>
      <c r="DR12" s="27">
        <v>10</v>
      </c>
      <c r="DS12" s="24">
        <v>1</v>
      </c>
      <c r="DT12" s="25">
        <v>2</v>
      </c>
      <c r="DU12" s="25">
        <v>3</v>
      </c>
      <c r="DV12" s="25">
        <v>4</v>
      </c>
      <c r="DW12" s="25">
        <v>5</v>
      </c>
      <c r="DX12" s="25">
        <v>6</v>
      </c>
      <c r="DY12" s="25">
        <v>7</v>
      </c>
      <c r="DZ12" s="25">
        <v>8</v>
      </c>
      <c r="EA12" s="25">
        <v>9</v>
      </c>
      <c r="EB12" s="27">
        <v>10</v>
      </c>
      <c r="EC12" s="24">
        <v>1</v>
      </c>
      <c r="ED12" s="25">
        <v>2</v>
      </c>
      <c r="EE12" s="25">
        <v>3</v>
      </c>
      <c r="EF12" s="25">
        <v>4</v>
      </c>
      <c r="EG12" s="25">
        <v>5</v>
      </c>
      <c r="EH12" s="25">
        <v>6</v>
      </c>
      <c r="EI12" s="25">
        <v>7</v>
      </c>
      <c r="EJ12" s="25">
        <v>8</v>
      </c>
      <c r="EK12" s="25">
        <v>9</v>
      </c>
      <c r="EL12" s="27">
        <v>10</v>
      </c>
      <c r="EM12" s="24">
        <v>1</v>
      </c>
      <c r="EN12" s="25">
        <v>2</v>
      </c>
      <c r="EO12" s="25">
        <v>3</v>
      </c>
      <c r="EP12" s="25">
        <v>4</v>
      </c>
      <c r="EQ12" s="25">
        <v>5</v>
      </c>
      <c r="ER12" s="25">
        <v>6</v>
      </c>
      <c r="ES12" s="25">
        <v>7</v>
      </c>
      <c r="ET12" s="25">
        <v>8</v>
      </c>
      <c r="EU12" s="25">
        <v>9</v>
      </c>
      <c r="EV12" s="27">
        <v>10</v>
      </c>
      <c r="EW12" s="28" t="s">
        <v>15</v>
      </c>
      <c r="EX12" s="29" t="s">
        <v>16</v>
      </c>
      <c r="EY12" s="30" t="s">
        <v>17</v>
      </c>
      <c r="EZ12" s="31" t="s">
        <v>18</v>
      </c>
      <c r="FA12" s="32" t="s">
        <v>19</v>
      </c>
    </row>
    <row r="13" spans="1:202" s="35" customFormat="1" ht="26.1" customHeight="1">
      <c r="A13" s="230" t="s">
        <v>20</v>
      </c>
      <c r="B13" s="752" t="s">
        <v>524</v>
      </c>
      <c r="C13" s="380" t="str">
        <f>IF(AND(C14="YES",COUNTIF(C15:C17,"YES")&gt;=1),"MET",IF(COUNTIF(C14:C17,"N/A")=4,"N/A", IF(COUNTA(C14:C17)=0,"","NOT MET")))</f>
        <v/>
      </c>
      <c r="D13" s="381" t="str">
        <f t="shared" ref="D13:L13" si="0">IF(AND(D14="YES",COUNTIF(D15:D17,"YES")&gt;=1),"MET",IF(COUNTIF(D14:D17,"N/A")=4,"N/A", IF(COUNTA(D14:D17)=0,"","NOT MET")))</f>
        <v/>
      </c>
      <c r="E13" s="381" t="str">
        <f t="shared" si="0"/>
        <v/>
      </c>
      <c r="F13" s="381" t="str">
        <f t="shared" si="0"/>
        <v/>
      </c>
      <c r="G13" s="381" t="str">
        <f t="shared" si="0"/>
        <v/>
      </c>
      <c r="H13" s="381" t="str">
        <f t="shared" si="0"/>
        <v/>
      </c>
      <c r="I13" s="381" t="str">
        <f t="shared" si="0"/>
        <v/>
      </c>
      <c r="J13" s="381" t="str">
        <f t="shared" si="0"/>
        <v/>
      </c>
      <c r="K13" s="381" t="str">
        <f t="shared" si="0"/>
        <v/>
      </c>
      <c r="L13" s="401" t="str">
        <f t="shared" si="0"/>
        <v/>
      </c>
      <c r="M13" s="380" t="str">
        <f>IF(AND(M14="YES",COUNTIF(M15:M17,"YES")&gt;=1),"MET",IF(COUNTIF(M14:M17,"N/A")=4,"N/A", IF(COUNTA(M14:M17)=0,"","NOT MET")))</f>
        <v/>
      </c>
      <c r="N13" s="381" t="str">
        <f t="shared" ref="N13:V13" si="1">IF(AND(N14="YES",COUNTIF(N15:N17,"YES")&gt;=1),"MET",IF(COUNTIF(N14:N17,"N/A")=4,"N/A", IF(COUNTA(N14:N17)=0,"","NOT MET")))</f>
        <v/>
      </c>
      <c r="O13" s="381" t="str">
        <f t="shared" si="1"/>
        <v/>
      </c>
      <c r="P13" s="381" t="str">
        <f t="shared" si="1"/>
        <v/>
      </c>
      <c r="Q13" s="381" t="str">
        <f t="shared" si="1"/>
        <v/>
      </c>
      <c r="R13" s="381" t="str">
        <f t="shared" si="1"/>
        <v/>
      </c>
      <c r="S13" s="381" t="str">
        <f t="shared" si="1"/>
        <v/>
      </c>
      <c r="T13" s="381" t="str">
        <f t="shared" si="1"/>
        <v/>
      </c>
      <c r="U13" s="381" t="str">
        <f t="shared" si="1"/>
        <v/>
      </c>
      <c r="V13" s="401" t="str">
        <f t="shared" si="1"/>
        <v/>
      </c>
      <c r="W13" s="380" t="str">
        <f>IF(AND(W14="YES",COUNTIF(W15:W17,"YES")&gt;=1),"MET",IF(COUNTIF(W14:W17,"N/A")=4,"N/A", IF(COUNTA(W14:W17)=0,"","NOT MET")))</f>
        <v/>
      </c>
      <c r="X13" s="381" t="str">
        <f t="shared" ref="X13:AF13" si="2">IF(AND(X14="YES",COUNTIF(X15:X17,"YES")&gt;=1),"MET",IF(COUNTIF(X14:X17,"N/A")=4,"N/A", IF(COUNTA(X14:X17)=0,"","NOT MET")))</f>
        <v/>
      </c>
      <c r="Y13" s="381" t="str">
        <f t="shared" si="2"/>
        <v/>
      </c>
      <c r="Z13" s="381" t="str">
        <f t="shared" si="2"/>
        <v/>
      </c>
      <c r="AA13" s="381" t="str">
        <f t="shared" si="2"/>
        <v/>
      </c>
      <c r="AB13" s="381" t="str">
        <f t="shared" si="2"/>
        <v/>
      </c>
      <c r="AC13" s="381" t="str">
        <f t="shared" si="2"/>
        <v/>
      </c>
      <c r="AD13" s="381" t="str">
        <f t="shared" si="2"/>
        <v/>
      </c>
      <c r="AE13" s="381" t="str">
        <f t="shared" si="2"/>
        <v/>
      </c>
      <c r="AF13" s="401" t="str">
        <f t="shared" si="2"/>
        <v/>
      </c>
      <c r="AG13" s="380"/>
      <c r="AH13" s="381" t="str">
        <f t="shared" ref="AH13:AP13" si="3">IF(AND(AH14="YES",COUNTIF(AH15:AH17,"YES")&gt;=1),"MET",IF(COUNTIF(AH14:AH17,"N/A")=4,"N/A", IF(COUNTA(AH14:AH17)=0,"","NOT MET")))</f>
        <v/>
      </c>
      <c r="AI13" s="381" t="str">
        <f t="shared" si="3"/>
        <v/>
      </c>
      <c r="AJ13" s="381" t="str">
        <f t="shared" si="3"/>
        <v/>
      </c>
      <c r="AK13" s="381" t="str">
        <f t="shared" si="3"/>
        <v/>
      </c>
      <c r="AL13" s="381" t="str">
        <f t="shared" si="3"/>
        <v/>
      </c>
      <c r="AM13" s="381" t="str">
        <f t="shared" si="3"/>
        <v/>
      </c>
      <c r="AN13" s="381" t="str">
        <f t="shared" si="3"/>
        <v/>
      </c>
      <c r="AO13" s="381" t="str">
        <f t="shared" si="3"/>
        <v/>
      </c>
      <c r="AP13" s="401" t="str">
        <f t="shared" si="3"/>
        <v/>
      </c>
      <c r="AQ13" s="471" t="str">
        <f>IF(AND(AQ14="YES",COUNTIF(AQ15:AQ17,"YES")&gt;=1),"MET",IF(COUNTIF(AQ14:AQ17,"N/A")=4,"N/A", IF(COUNTA(AQ14:AQ17)=0,"","NOT MET")))</f>
        <v/>
      </c>
      <c r="AR13" s="381" t="str">
        <f t="shared" ref="AR13:AZ13" si="4">IF(AND(AR14="YES",COUNTIF(AR15:AR17,"YES")&gt;=1),"MET",IF(COUNTIF(AR14:AR17,"N/A")=4,"N/A", IF(COUNTA(AR14:AR17)=0,"","NOT MET")))</f>
        <v/>
      </c>
      <c r="AS13" s="381" t="str">
        <f t="shared" si="4"/>
        <v/>
      </c>
      <c r="AT13" s="381" t="str">
        <f t="shared" si="4"/>
        <v/>
      </c>
      <c r="AU13" s="381" t="str">
        <f t="shared" si="4"/>
        <v/>
      </c>
      <c r="AV13" s="381" t="str">
        <f t="shared" si="4"/>
        <v/>
      </c>
      <c r="AW13" s="381" t="str">
        <f t="shared" si="4"/>
        <v/>
      </c>
      <c r="AX13" s="381" t="str">
        <f t="shared" si="4"/>
        <v/>
      </c>
      <c r="AY13" s="381" t="str">
        <f t="shared" si="4"/>
        <v/>
      </c>
      <c r="AZ13" s="401" t="str">
        <f t="shared" si="4"/>
        <v/>
      </c>
      <c r="BA13" s="471" t="str">
        <f>IF(AND(BA14="YES",COUNTIF(BA15:BA17,"YES")&gt;=1),"MET",IF(COUNTIF(BA14:BA17,"N/A")=4,"N/A", IF(COUNTA(BA14:BA17)=0,"","NOT MET")))</f>
        <v/>
      </c>
      <c r="BB13" s="381" t="str">
        <f t="shared" ref="BB13:BJ13" si="5">IF(AND(BB14="YES",COUNTIF(BB15:BB17,"YES")&gt;=1),"MET",IF(COUNTIF(BB14:BB17,"N/A")=4,"N/A", IF(COUNTA(BB14:BB17)=0,"","NOT MET")))</f>
        <v/>
      </c>
      <c r="BC13" s="381" t="str">
        <f t="shared" si="5"/>
        <v/>
      </c>
      <c r="BD13" s="381" t="str">
        <f t="shared" si="5"/>
        <v/>
      </c>
      <c r="BE13" s="381" t="str">
        <f t="shared" si="5"/>
        <v/>
      </c>
      <c r="BF13" s="381" t="str">
        <f t="shared" si="5"/>
        <v/>
      </c>
      <c r="BG13" s="381" t="str">
        <f t="shared" si="5"/>
        <v/>
      </c>
      <c r="BH13" s="381" t="str">
        <f t="shared" si="5"/>
        <v/>
      </c>
      <c r="BI13" s="381" t="str">
        <f t="shared" si="5"/>
        <v/>
      </c>
      <c r="BJ13" s="401" t="str">
        <f t="shared" si="5"/>
        <v/>
      </c>
      <c r="BK13" s="471" t="str">
        <f>IF(AND(BK14="YES",COUNTIF(BK15:BK17,"YES")&gt;=1),"MET",IF(COUNTIF(BK14:BK17,"N/A")=4,"N/A", IF(COUNTA(BK14:BK17)=0,"","NOT MET")))</f>
        <v/>
      </c>
      <c r="BL13" s="381" t="str">
        <f t="shared" ref="BL13:BT13" si="6">IF(AND(BL14="YES",COUNTIF(BL15:BL17,"YES")&gt;=1),"MET",IF(COUNTIF(BL14:BL17,"N/A")=4,"N/A", IF(COUNTA(BL14:BL17)=0,"","NOT MET")))</f>
        <v/>
      </c>
      <c r="BM13" s="381" t="str">
        <f t="shared" si="6"/>
        <v/>
      </c>
      <c r="BN13" s="381" t="str">
        <f t="shared" si="6"/>
        <v/>
      </c>
      <c r="BO13" s="381" t="str">
        <f t="shared" si="6"/>
        <v/>
      </c>
      <c r="BP13" s="381" t="str">
        <f t="shared" si="6"/>
        <v/>
      </c>
      <c r="BQ13" s="381" t="str">
        <f t="shared" si="6"/>
        <v/>
      </c>
      <c r="BR13" s="381" t="str">
        <f t="shared" si="6"/>
        <v/>
      </c>
      <c r="BS13" s="381" t="str">
        <f t="shared" si="6"/>
        <v/>
      </c>
      <c r="BT13" s="401" t="str">
        <f t="shared" si="6"/>
        <v/>
      </c>
      <c r="BU13" s="471" t="str">
        <f>IF(AND(BU14="YES",COUNTIF(BU15:BU17,"YES")&gt;=1),"MET",IF(COUNTIF(BU14:BU17,"N/A")=4,"N/A", IF(COUNTA(BU14:BU17)=0,"","NOT MET")))</f>
        <v/>
      </c>
      <c r="BV13" s="381" t="str">
        <f t="shared" ref="BV13:CD13" si="7">IF(AND(BV14="YES",COUNTIF(BV15:BV17,"YES")&gt;=1),"MET",IF(COUNTIF(BV14:BV17,"N/A")=4,"N/A", IF(COUNTA(BV14:BV17)=0,"","NOT MET")))</f>
        <v/>
      </c>
      <c r="BW13" s="381" t="str">
        <f t="shared" si="7"/>
        <v/>
      </c>
      <c r="BX13" s="381" t="str">
        <f t="shared" si="7"/>
        <v/>
      </c>
      <c r="BY13" s="381" t="str">
        <f t="shared" si="7"/>
        <v/>
      </c>
      <c r="BZ13" s="381" t="str">
        <f t="shared" si="7"/>
        <v/>
      </c>
      <c r="CA13" s="381" t="str">
        <f t="shared" si="7"/>
        <v/>
      </c>
      <c r="CB13" s="381" t="str">
        <f t="shared" si="7"/>
        <v/>
      </c>
      <c r="CC13" s="381" t="str">
        <f t="shared" si="7"/>
        <v/>
      </c>
      <c r="CD13" s="401" t="str">
        <f t="shared" si="7"/>
        <v/>
      </c>
      <c r="CE13" s="471" t="str">
        <f>IF(AND(CE14="YES",COUNTIF(CE15:CE17,"YES")&gt;=1),"MET",IF(COUNTIF(CE14:CE17,"N/A")=4,"N/A", IF(COUNTA(CE14:CE17)=0,"","NOT MET")))</f>
        <v/>
      </c>
      <c r="CF13" s="381" t="str">
        <f t="shared" ref="CF13:CN13" si="8">IF(AND(CF14="YES",COUNTIF(CF15:CF17,"YES")&gt;=1),"MET",IF(COUNTIF(CF14:CF17,"N/A")=4,"N/A", IF(COUNTA(CF14:CF17)=0,"","NOT MET")))</f>
        <v/>
      </c>
      <c r="CG13" s="381" t="str">
        <f t="shared" si="8"/>
        <v/>
      </c>
      <c r="CH13" s="381" t="str">
        <f t="shared" si="8"/>
        <v/>
      </c>
      <c r="CI13" s="381" t="str">
        <f t="shared" si="8"/>
        <v/>
      </c>
      <c r="CJ13" s="381" t="str">
        <f t="shared" si="8"/>
        <v/>
      </c>
      <c r="CK13" s="381" t="str">
        <f t="shared" si="8"/>
        <v/>
      </c>
      <c r="CL13" s="381" t="str">
        <f t="shared" si="8"/>
        <v/>
      </c>
      <c r="CM13" s="381" t="str">
        <f t="shared" si="8"/>
        <v/>
      </c>
      <c r="CN13" s="401" t="str">
        <f t="shared" si="8"/>
        <v/>
      </c>
      <c r="CO13" s="471" t="str">
        <f>IF(AND(CO14="YES",COUNTIF(CO15:CO17,"YES")&gt;=1),"MET",IF(COUNTIF(CO14:CO17,"N/A")=4,"N/A", IF(COUNTA(CO14:CO17)=0,"","NOT MET")))</f>
        <v/>
      </c>
      <c r="CP13" s="381" t="str">
        <f t="shared" ref="CP13:CX13" si="9">IF(AND(CP14="YES",COUNTIF(CP15:CP17,"YES")&gt;=1),"MET",IF(COUNTIF(CP14:CP17,"N/A")=4,"N/A", IF(COUNTA(CP14:CP17)=0,"","NOT MET")))</f>
        <v/>
      </c>
      <c r="CQ13" s="381" t="str">
        <f t="shared" si="9"/>
        <v/>
      </c>
      <c r="CR13" s="381" t="str">
        <f t="shared" si="9"/>
        <v/>
      </c>
      <c r="CS13" s="381" t="str">
        <f t="shared" si="9"/>
        <v/>
      </c>
      <c r="CT13" s="381" t="str">
        <f t="shared" si="9"/>
        <v/>
      </c>
      <c r="CU13" s="381" t="str">
        <f t="shared" si="9"/>
        <v/>
      </c>
      <c r="CV13" s="381" t="str">
        <f t="shared" si="9"/>
        <v/>
      </c>
      <c r="CW13" s="381" t="str">
        <f t="shared" si="9"/>
        <v/>
      </c>
      <c r="CX13" s="401" t="str">
        <f t="shared" si="9"/>
        <v/>
      </c>
      <c r="CY13" s="471" t="str">
        <f>IF(AND(CY14="YES",COUNTIF(CY15:CY17,"YES")&gt;=1),"MET",IF(COUNTIF(CY14:CY17,"N/A")=4,"N/A", IF(COUNTA(CY14:CY17)=0,"","NOT MET")))</f>
        <v/>
      </c>
      <c r="CZ13" s="381" t="str">
        <f t="shared" ref="CZ13:DH13" si="10">IF(AND(CZ14="YES",COUNTIF(CZ15:CZ17,"YES")&gt;=1),"MET",IF(COUNTIF(CZ14:CZ17,"N/A")=4,"N/A", IF(COUNTA(CZ14:CZ17)=0,"","NOT MET")))</f>
        <v/>
      </c>
      <c r="DA13" s="381" t="str">
        <f t="shared" si="10"/>
        <v/>
      </c>
      <c r="DB13" s="381" t="str">
        <f t="shared" si="10"/>
        <v/>
      </c>
      <c r="DC13" s="381" t="str">
        <f t="shared" si="10"/>
        <v/>
      </c>
      <c r="DD13" s="381" t="str">
        <f t="shared" si="10"/>
        <v/>
      </c>
      <c r="DE13" s="381" t="str">
        <f t="shared" si="10"/>
        <v/>
      </c>
      <c r="DF13" s="381" t="str">
        <f t="shared" si="10"/>
        <v/>
      </c>
      <c r="DG13" s="381" t="str">
        <f t="shared" si="10"/>
        <v/>
      </c>
      <c r="DH13" s="401" t="str">
        <f t="shared" si="10"/>
        <v/>
      </c>
      <c r="DI13" s="471" t="str">
        <f>IF(AND(DI14="YES",COUNTIF(DI15:DI17,"YES")&gt;=1),"MET",IF(COUNTIF(DI14:DI17,"N/A")=4,"N/A", IF(COUNTA(DI14:DI17)=0,"","NOT MET")))</f>
        <v/>
      </c>
      <c r="DJ13" s="381" t="str">
        <f t="shared" ref="DJ13:DR13" si="11">IF(AND(DJ14="YES",COUNTIF(DJ15:DJ17,"YES")&gt;=1),"MET",IF(COUNTIF(DJ14:DJ17,"N/A")=4,"N/A", IF(COUNTA(DJ14:DJ17)=0,"","NOT MET")))</f>
        <v/>
      </c>
      <c r="DK13" s="381" t="str">
        <f t="shared" si="11"/>
        <v/>
      </c>
      <c r="DL13" s="381" t="str">
        <f t="shared" si="11"/>
        <v/>
      </c>
      <c r="DM13" s="381" t="str">
        <f t="shared" si="11"/>
        <v/>
      </c>
      <c r="DN13" s="381" t="str">
        <f t="shared" si="11"/>
        <v/>
      </c>
      <c r="DO13" s="381" t="str">
        <f t="shared" si="11"/>
        <v/>
      </c>
      <c r="DP13" s="381" t="str">
        <f t="shared" si="11"/>
        <v/>
      </c>
      <c r="DQ13" s="381" t="str">
        <f t="shared" si="11"/>
        <v/>
      </c>
      <c r="DR13" s="401" t="str">
        <f t="shared" si="11"/>
        <v/>
      </c>
      <c r="DS13" s="471" t="str">
        <f>IF(AND(DS14="YES",COUNTIF(DS15:DS17,"YES")&gt;=1),"MET",IF(COUNTIF(DS14:DS17,"N/A")=4,"N/A", IF(COUNTA(DS14:DS17)=0,"","NOT MET")))</f>
        <v/>
      </c>
      <c r="DT13" s="381" t="str">
        <f t="shared" ref="DT13:EB13" si="12">IF(AND(DT14="YES",COUNTIF(DT15:DT17,"YES")&gt;=1),"MET",IF(COUNTIF(DT14:DT17,"N/A")=4,"N/A", IF(COUNTA(DT14:DT17)=0,"","NOT MET")))</f>
        <v/>
      </c>
      <c r="DU13" s="381" t="str">
        <f t="shared" si="12"/>
        <v/>
      </c>
      <c r="DV13" s="381" t="str">
        <f t="shared" si="12"/>
        <v/>
      </c>
      <c r="DW13" s="381" t="str">
        <f t="shared" si="12"/>
        <v/>
      </c>
      <c r="DX13" s="381" t="str">
        <f t="shared" si="12"/>
        <v/>
      </c>
      <c r="DY13" s="381" t="str">
        <f t="shared" si="12"/>
        <v/>
      </c>
      <c r="DZ13" s="381" t="str">
        <f t="shared" si="12"/>
        <v/>
      </c>
      <c r="EA13" s="381" t="str">
        <f t="shared" si="12"/>
        <v/>
      </c>
      <c r="EB13" s="444" t="str">
        <f t="shared" si="12"/>
        <v/>
      </c>
      <c r="EC13" s="471" t="str">
        <f>IF(AND(EC14="YES",COUNTIF(EC15:EC17,"YES")&gt;=1),"MET",IF(COUNTIF(EC14:EC17,"N/A")=4,"N/A", IF(COUNTA(EC14:EC17)=0,"","NOT MET")))</f>
        <v/>
      </c>
      <c r="ED13" s="381" t="str">
        <f t="shared" ref="ED13:EL13" si="13">IF(AND(ED14="YES",COUNTIF(ED15:ED17,"YES")&gt;=1),"MET",IF(COUNTIF(ED14:ED17,"N/A")=4,"N/A", IF(COUNTA(ED14:ED17)=0,"","NOT MET")))</f>
        <v/>
      </c>
      <c r="EE13" s="381" t="str">
        <f t="shared" si="13"/>
        <v/>
      </c>
      <c r="EF13" s="381" t="str">
        <f t="shared" si="13"/>
        <v/>
      </c>
      <c r="EG13" s="381" t="str">
        <f t="shared" si="13"/>
        <v/>
      </c>
      <c r="EH13" s="381" t="str">
        <f t="shared" si="13"/>
        <v/>
      </c>
      <c r="EI13" s="381" t="str">
        <f t="shared" si="13"/>
        <v/>
      </c>
      <c r="EJ13" s="381" t="str">
        <f t="shared" si="13"/>
        <v/>
      </c>
      <c r="EK13" s="381" t="str">
        <f t="shared" si="13"/>
        <v/>
      </c>
      <c r="EL13" s="401" t="str">
        <f t="shared" si="13"/>
        <v/>
      </c>
      <c r="EM13" s="471" t="str">
        <f>IF(AND(EM14="YES",COUNTIF(EM15:EM17,"YES")&gt;=1),"MET",IF(COUNTIF(EM14:EM17,"N/A")=4,"N/A", IF(COUNTA(EM14:EM17)=0,"","NOT MET")))</f>
        <v/>
      </c>
      <c r="EN13" s="381" t="str">
        <f t="shared" ref="EN13:EV13" si="14">IF(AND(EN14="YES",COUNTIF(EN15:EN17,"YES")&gt;=1),"MET",IF(COUNTIF(EN14:EN17,"N/A")=4,"N/A", IF(COUNTA(EN14:EN17)=0,"","NOT MET")))</f>
        <v/>
      </c>
      <c r="EO13" s="381" t="str">
        <f t="shared" si="14"/>
        <v/>
      </c>
      <c r="EP13" s="381" t="str">
        <f t="shared" si="14"/>
        <v/>
      </c>
      <c r="EQ13" s="381" t="str">
        <f t="shared" si="14"/>
        <v/>
      </c>
      <c r="ER13" s="381" t="str">
        <f t="shared" si="14"/>
        <v/>
      </c>
      <c r="ES13" s="381" t="str">
        <f t="shared" si="14"/>
        <v/>
      </c>
      <c r="ET13" s="381" t="str">
        <f t="shared" si="14"/>
        <v/>
      </c>
      <c r="EU13" s="381" t="str">
        <f t="shared" si="14"/>
        <v/>
      </c>
      <c r="EV13" s="401" t="str">
        <f t="shared" si="14"/>
        <v/>
      </c>
      <c r="EW13" s="283">
        <f>COUNTIF(C13:EV13,"=Met")</f>
        <v>0</v>
      </c>
      <c r="EX13" s="284">
        <f t="shared" ref="EX13:EX21" si="15">IF(SUM(EW13,EY13)=0,0,EW13/SUM(EW13,EY13))</f>
        <v>0</v>
      </c>
      <c r="EY13" s="285">
        <f>COUNTIF(C13:EV13,"=Not Met")</f>
        <v>0</v>
      </c>
      <c r="EZ13" s="284">
        <f t="shared" ref="EZ13:EZ21" si="16">IF(SUM(EW13,EY13)=0,0,EY13/SUM(EW13,EY13))</f>
        <v>0</v>
      </c>
      <c r="FA13" s="291">
        <f>COUNTIF(C13:EV13,"=N/A")</f>
        <v>0</v>
      </c>
    </row>
    <row r="14" spans="1:202" s="35" customFormat="1" ht="26.1" customHeight="1">
      <c r="A14" s="227"/>
      <c r="B14" s="753" t="s">
        <v>558</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33"/>
      <c r="CZ14" s="44"/>
      <c r="DA14" s="44"/>
      <c r="DB14" s="44"/>
      <c r="DC14" s="44"/>
      <c r="DD14" s="44"/>
      <c r="DE14" s="44"/>
      <c r="DF14" s="44"/>
      <c r="DG14" s="44"/>
      <c r="DH14" s="153"/>
      <c r="DI14" s="33"/>
      <c r="DJ14" s="44"/>
      <c r="DK14" s="44"/>
      <c r="DL14" s="44"/>
      <c r="DM14" s="44"/>
      <c r="DN14" s="44"/>
      <c r="DO14" s="44"/>
      <c r="DP14" s="44"/>
      <c r="DQ14" s="44"/>
      <c r="DR14" s="153"/>
      <c r="DS14" s="33"/>
      <c r="DT14" s="44"/>
      <c r="DU14" s="44"/>
      <c r="DV14" s="44"/>
      <c r="DW14" s="44"/>
      <c r="DX14" s="44"/>
      <c r="DY14" s="44"/>
      <c r="DZ14" s="44"/>
      <c r="EA14" s="44"/>
      <c r="EB14" s="105"/>
      <c r="EC14" s="33"/>
      <c r="ED14" s="44"/>
      <c r="EE14" s="44"/>
      <c r="EF14" s="44"/>
      <c r="EG14" s="44"/>
      <c r="EH14" s="44"/>
      <c r="EI14" s="44"/>
      <c r="EJ14" s="44"/>
      <c r="EK14" s="44"/>
      <c r="EL14" s="153"/>
      <c r="EM14" s="33"/>
      <c r="EN14" s="44"/>
      <c r="EO14" s="44"/>
      <c r="EP14" s="44"/>
      <c r="EQ14" s="44"/>
      <c r="ER14" s="44"/>
      <c r="ES14" s="44"/>
      <c r="ET14" s="44"/>
      <c r="EU14" s="44"/>
      <c r="EV14" s="153"/>
      <c r="EW14" s="296"/>
      <c r="EX14" s="297"/>
      <c r="EY14" s="298"/>
      <c r="EZ14" s="297"/>
      <c r="FA14" s="299"/>
    </row>
    <row r="15" spans="1:202" s="35" customFormat="1" ht="26.1" customHeight="1">
      <c r="A15" s="227"/>
      <c r="B15" s="753" t="s">
        <v>559</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05"/>
      <c r="EC15" s="33"/>
      <c r="ED15" s="44"/>
      <c r="EE15" s="44"/>
      <c r="EF15" s="44"/>
      <c r="EG15" s="44"/>
      <c r="EH15" s="44"/>
      <c r="EI15" s="44"/>
      <c r="EJ15" s="44"/>
      <c r="EK15" s="44"/>
      <c r="EL15" s="153"/>
      <c r="EM15" s="33"/>
      <c r="EN15" s="44"/>
      <c r="EO15" s="44"/>
      <c r="EP15" s="44"/>
      <c r="EQ15" s="44"/>
      <c r="ER15" s="44"/>
      <c r="ES15" s="44"/>
      <c r="ET15" s="44"/>
      <c r="EU15" s="44"/>
      <c r="EV15" s="153"/>
      <c r="EW15" s="296"/>
      <c r="EX15" s="297"/>
      <c r="EY15" s="298"/>
      <c r="EZ15" s="297"/>
      <c r="FA15" s="299"/>
    </row>
    <row r="16" spans="1:202" s="35" customFormat="1" ht="26.1" customHeight="1">
      <c r="A16" s="227"/>
      <c r="B16" s="753" t="s">
        <v>560</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153"/>
      <c r="BU16" s="33"/>
      <c r="BV16" s="44"/>
      <c r="BW16" s="44"/>
      <c r="BX16" s="44"/>
      <c r="BY16" s="44"/>
      <c r="BZ16" s="44"/>
      <c r="CA16" s="44"/>
      <c r="CB16" s="44"/>
      <c r="CC16" s="44"/>
      <c r="CD16" s="153"/>
      <c r="CE16" s="33"/>
      <c r="CF16" s="44"/>
      <c r="CG16" s="44"/>
      <c r="CH16" s="44"/>
      <c r="CI16" s="44"/>
      <c r="CJ16" s="44"/>
      <c r="CK16" s="44"/>
      <c r="CL16" s="44"/>
      <c r="CM16" s="44"/>
      <c r="CN16" s="153"/>
      <c r="CO16" s="33"/>
      <c r="CP16" s="44"/>
      <c r="CQ16" s="44"/>
      <c r="CR16" s="44"/>
      <c r="CS16" s="44"/>
      <c r="CT16" s="44"/>
      <c r="CU16" s="44"/>
      <c r="CV16" s="44"/>
      <c r="CW16" s="44"/>
      <c r="CX16" s="153"/>
      <c r="CY16" s="33"/>
      <c r="CZ16" s="44"/>
      <c r="DA16" s="44"/>
      <c r="DB16" s="44"/>
      <c r="DC16" s="44"/>
      <c r="DD16" s="44"/>
      <c r="DE16" s="44"/>
      <c r="DF16" s="44"/>
      <c r="DG16" s="44"/>
      <c r="DH16" s="153"/>
      <c r="DI16" s="33"/>
      <c r="DJ16" s="44"/>
      <c r="DK16" s="44"/>
      <c r="DL16" s="44"/>
      <c r="DM16" s="44"/>
      <c r="DN16" s="44"/>
      <c r="DO16" s="44"/>
      <c r="DP16" s="44"/>
      <c r="DQ16" s="44"/>
      <c r="DR16" s="153"/>
      <c r="DS16" s="33"/>
      <c r="DT16" s="44"/>
      <c r="DU16" s="44"/>
      <c r="DV16" s="44"/>
      <c r="DW16" s="44"/>
      <c r="DX16" s="44"/>
      <c r="DY16" s="44"/>
      <c r="DZ16" s="44"/>
      <c r="EA16" s="44"/>
      <c r="EB16" s="105"/>
      <c r="EC16" s="33"/>
      <c r="ED16" s="44"/>
      <c r="EE16" s="44"/>
      <c r="EF16" s="44"/>
      <c r="EG16" s="44"/>
      <c r="EH16" s="44"/>
      <c r="EI16" s="44"/>
      <c r="EJ16" s="44"/>
      <c r="EK16" s="44"/>
      <c r="EL16" s="153"/>
      <c r="EM16" s="33"/>
      <c r="EN16" s="44"/>
      <c r="EO16" s="44"/>
      <c r="EP16" s="44"/>
      <c r="EQ16" s="44"/>
      <c r="ER16" s="44"/>
      <c r="ES16" s="44"/>
      <c r="ET16" s="44"/>
      <c r="EU16" s="44"/>
      <c r="EV16" s="153"/>
      <c r="EW16" s="296"/>
      <c r="EX16" s="297"/>
      <c r="EY16" s="298"/>
      <c r="EZ16" s="297"/>
      <c r="FA16" s="299"/>
    </row>
    <row r="17" spans="1:157" s="35" customFormat="1" ht="26.1" customHeight="1">
      <c r="A17" s="227"/>
      <c r="B17" s="753" t="s">
        <v>561</v>
      </c>
      <c r="C17" s="188"/>
      <c r="D17" s="44"/>
      <c r="E17" s="44"/>
      <c r="F17" s="44"/>
      <c r="G17" s="44"/>
      <c r="H17" s="44"/>
      <c r="I17" s="44"/>
      <c r="J17" s="44"/>
      <c r="K17" s="44"/>
      <c r="L17" s="153"/>
      <c r="M17" s="188"/>
      <c r="N17" s="44"/>
      <c r="O17" s="44"/>
      <c r="P17" s="44"/>
      <c r="Q17" s="44"/>
      <c r="R17" s="44"/>
      <c r="S17" s="44"/>
      <c r="T17" s="44"/>
      <c r="U17" s="44"/>
      <c r="V17" s="153"/>
      <c r="W17" s="188"/>
      <c r="X17" s="44"/>
      <c r="Y17" s="44"/>
      <c r="Z17" s="44"/>
      <c r="AA17" s="44"/>
      <c r="AB17" s="44"/>
      <c r="AC17" s="44"/>
      <c r="AD17" s="44"/>
      <c r="AE17" s="44"/>
      <c r="AF17" s="153"/>
      <c r="AG17" s="188"/>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05"/>
      <c r="EC17" s="33"/>
      <c r="ED17" s="44"/>
      <c r="EE17" s="44"/>
      <c r="EF17" s="44"/>
      <c r="EG17" s="44"/>
      <c r="EH17" s="44"/>
      <c r="EI17" s="44"/>
      <c r="EJ17" s="44"/>
      <c r="EK17" s="44"/>
      <c r="EL17" s="153"/>
      <c r="EM17" s="33"/>
      <c r="EN17" s="44"/>
      <c r="EO17" s="44"/>
      <c r="EP17" s="44"/>
      <c r="EQ17" s="44"/>
      <c r="ER17" s="44"/>
      <c r="ES17" s="44"/>
      <c r="ET17" s="44"/>
      <c r="EU17" s="44"/>
      <c r="EV17" s="153"/>
      <c r="EW17" s="296"/>
      <c r="EX17" s="297"/>
      <c r="EY17" s="298"/>
      <c r="EZ17" s="297"/>
      <c r="FA17" s="299"/>
    </row>
    <row r="18" spans="1:157" s="35" customFormat="1" ht="26.1" customHeight="1">
      <c r="A18" s="229" t="s">
        <v>21</v>
      </c>
      <c r="B18" s="370" t="s">
        <v>168</v>
      </c>
      <c r="C18" s="188"/>
      <c r="D18" s="44"/>
      <c r="E18" s="44"/>
      <c r="F18" s="44"/>
      <c r="G18" s="44"/>
      <c r="H18" s="44"/>
      <c r="I18" s="44"/>
      <c r="J18" s="44"/>
      <c r="K18" s="44"/>
      <c r="L18" s="153"/>
      <c r="M18" s="188"/>
      <c r="N18" s="44"/>
      <c r="O18" s="44"/>
      <c r="P18" s="44"/>
      <c r="Q18" s="44"/>
      <c r="R18" s="44"/>
      <c r="S18" s="44"/>
      <c r="T18" s="44"/>
      <c r="U18" s="44"/>
      <c r="V18" s="153"/>
      <c r="W18" s="188"/>
      <c r="X18" s="44"/>
      <c r="Y18" s="44"/>
      <c r="Z18" s="44"/>
      <c r="AA18" s="44"/>
      <c r="AB18" s="44"/>
      <c r="AC18" s="44"/>
      <c r="AD18" s="44"/>
      <c r="AE18" s="44"/>
      <c r="AF18" s="153"/>
      <c r="AG18" s="188"/>
      <c r="AH18" s="44"/>
      <c r="AI18" s="44"/>
      <c r="AJ18" s="44"/>
      <c r="AK18" s="44"/>
      <c r="AL18" s="44"/>
      <c r="AM18" s="44"/>
      <c r="AN18" s="44"/>
      <c r="AO18" s="44"/>
      <c r="AP18" s="153"/>
      <c r="AQ18" s="33"/>
      <c r="AR18" s="44"/>
      <c r="AS18" s="44"/>
      <c r="AT18" s="44"/>
      <c r="AU18" s="44"/>
      <c r="AV18" s="44"/>
      <c r="AW18" s="44"/>
      <c r="AX18" s="44"/>
      <c r="AY18" s="44"/>
      <c r="AZ18" s="153"/>
      <c r="BA18" s="33"/>
      <c r="BB18" s="44"/>
      <c r="BC18" s="44"/>
      <c r="BD18" s="44"/>
      <c r="BE18" s="44"/>
      <c r="BF18" s="44"/>
      <c r="BG18" s="44"/>
      <c r="BH18" s="44"/>
      <c r="BI18" s="44"/>
      <c r="BJ18" s="153"/>
      <c r="BK18" s="33"/>
      <c r="BL18" s="44"/>
      <c r="BM18" s="44"/>
      <c r="BN18" s="44"/>
      <c r="BO18" s="44"/>
      <c r="BP18" s="44"/>
      <c r="BQ18" s="44"/>
      <c r="BR18" s="44"/>
      <c r="BS18" s="44"/>
      <c r="BT18" s="153"/>
      <c r="BU18" s="33"/>
      <c r="BV18" s="44"/>
      <c r="BW18" s="44"/>
      <c r="BX18" s="44"/>
      <c r="BY18" s="44"/>
      <c r="BZ18" s="44"/>
      <c r="CA18" s="44"/>
      <c r="CB18" s="44"/>
      <c r="CC18" s="44"/>
      <c r="CD18" s="153"/>
      <c r="CE18" s="33"/>
      <c r="CF18" s="44"/>
      <c r="CG18" s="44"/>
      <c r="CH18" s="44"/>
      <c r="CI18" s="44"/>
      <c r="CJ18" s="44"/>
      <c r="CK18" s="44"/>
      <c r="CL18" s="44"/>
      <c r="CM18" s="44"/>
      <c r="CN18" s="153"/>
      <c r="CO18" s="33"/>
      <c r="CP18" s="44"/>
      <c r="CQ18" s="44"/>
      <c r="CR18" s="44"/>
      <c r="CS18" s="44"/>
      <c r="CT18" s="44"/>
      <c r="CU18" s="44"/>
      <c r="CV18" s="44"/>
      <c r="CW18" s="44"/>
      <c r="CX18" s="153"/>
      <c r="CY18" s="33"/>
      <c r="CZ18" s="44"/>
      <c r="DA18" s="44"/>
      <c r="DB18" s="44"/>
      <c r="DC18" s="44"/>
      <c r="DD18" s="44"/>
      <c r="DE18" s="44"/>
      <c r="DF18" s="44"/>
      <c r="DG18" s="44"/>
      <c r="DH18" s="153"/>
      <c r="DI18" s="33"/>
      <c r="DJ18" s="44"/>
      <c r="DK18" s="44"/>
      <c r="DL18" s="44"/>
      <c r="DM18" s="44"/>
      <c r="DN18" s="44"/>
      <c r="DO18" s="44"/>
      <c r="DP18" s="44"/>
      <c r="DQ18" s="44"/>
      <c r="DR18" s="153"/>
      <c r="DS18" s="33"/>
      <c r="DT18" s="44"/>
      <c r="DU18" s="44"/>
      <c r="DV18" s="44"/>
      <c r="DW18" s="44"/>
      <c r="DX18" s="44"/>
      <c r="DY18" s="44"/>
      <c r="DZ18" s="44"/>
      <c r="EA18" s="44"/>
      <c r="EB18" s="105"/>
      <c r="EC18" s="33"/>
      <c r="ED18" s="44"/>
      <c r="EE18" s="44"/>
      <c r="EF18" s="44"/>
      <c r="EG18" s="44"/>
      <c r="EH18" s="44"/>
      <c r="EI18" s="44"/>
      <c r="EJ18" s="44"/>
      <c r="EK18" s="44"/>
      <c r="EL18" s="153"/>
      <c r="EM18" s="33"/>
      <c r="EN18" s="44"/>
      <c r="EO18" s="44"/>
      <c r="EP18" s="44"/>
      <c r="EQ18" s="44"/>
      <c r="ER18" s="44"/>
      <c r="ES18" s="44"/>
      <c r="ET18" s="44"/>
      <c r="EU18" s="44"/>
      <c r="EV18" s="44"/>
      <c r="EW18" s="276">
        <f>COUNTIF(C18:EV18,"=Met")</f>
        <v>0</v>
      </c>
      <c r="EX18" s="277">
        <f t="shared" si="15"/>
        <v>0</v>
      </c>
      <c r="EY18" s="278">
        <f>COUNTIF(C18:EV18,"=Not Met")</f>
        <v>0</v>
      </c>
      <c r="EZ18" s="277">
        <f t="shared" si="16"/>
        <v>0</v>
      </c>
      <c r="FA18" s="279">
        <f>COUNTIF(C18:EV18,"=N/A")</f>
        <v>0</v>
      </c>
    </row>
    <row r="19" spans="1:157" s="35" customFormat="1" ht="26.1" customHeight="1">
      <c r="A19" s="231" t="s">
        <v>22</v>
      </c>
      <c r="B19" s="370" t="s">
        <v>169</v>
      </c>
      <c r="C19" s="188"/>
      <c r="D19" s="44"/>
      <c r="E19" s="44"/>
      <c r="F19" s="44"/>
      <c r="G19" s="44"/>
      <c r="H19" s="44"/>
      <c r="I19" s="44"/>
      <c r="J19" s="44"/>
      <c r="K19" s="44"/>
      <c r="L19" s="153"/>
      <c r="M19" s="188"/>
      <c r="N19" s="44"/>
      <c r="O19" s="44"/>
      <c r="P19" s="44"/>
      <c r="Q19" s="44"/>
      <c r="R19" s="44"/>
      <c r="S19" s="44"/>
      <c r="T19" s="44"/>
      <c r="U19" s="44"/>
      <c r="V19" s="153"/>
      <c r="W19" s="188"/>
      <c r="X19" s="44"/>
      <c r="Y19" s="44"/>
      <c r="Z19" s="44"/>
      <c r="AA19" s="44"/>
      <c r="AB19" s="44"/>
      <c r="AC19" s="44"/>
      <c r="AD19" s="44"/>
      <c r="AE19" s="44"/>
      <c r="AF19" s="153"/>
      <c r="AG19" s="188"/>
      <c r="AH19" s="44"/>
      <c r="AI19" s="44"/>
      <c r="AJ19" s="44"/>
      <c r="AK19" s="44"/>
      <c r="AL19" s="44"/>
      <c r="AM19" s="44"/>
      <c r="AN19" s="44"/>
      <c r="AO19" s="44"/>
      <c r="AP19" s="153"/>
      <c r="AQ19" s="33"/>
      <c r="AR19" s="44"/>
      <c r="AS19" s="44"/>
      <c r="AT19" s="44"/>
      <c r="AU19" s="44"/>
      <c r="AV19" s="44"/>
      <c r="AW19" s="44"/>
      <c r="AX19" s="44"/>
      <c r="AY19" s="44"/>
      <c r="AZ19" s="153"/>
      <c r="BA19" s="33"/>
      <c r="BB19" s="44"/>
      <c r="BC19" s="44"/>
      <c r="BD19" s="44"/>
      <c r="BE19" s="44"/>
      <c r="BF19" s="44"/>
      <c r="BG19" s="44"/>
      <c r="BH19" s="44"/>
      <c r="BI19" s="44"/>
      <c r="BJ19" s="153"/>
      <c r="BK19" s="33"/>
      <c r="BL19" s="44"/>
      <c r="BM19" s="44"/>
      <c r="BN19" s="44"/>
      <c r="BO19" s="44"/>
      <c r="BP19" s="44"/>
      <c r="BQ19" s="44"/>
      <c r="BR19" s="44"/>
      <c r="BS19" s="44"/>
      <c r="BT19" s="153"/>
      <c r="BU19" s="33"/>
      <c r="BV19" s="44"/>
      <c r="BW19" s="44"/>
      <c r="BX19" s="44"/>
      <c r="BY19" s="44"/>
      <c r="BZ19" s="44"/>
      <c r="CA19" s="44"/>
      <c r="CB19" s="44"/>
      <c r="CC19" s="44"/>
      <c r="CD19" s="153"/>
      <c r="CE19" s="33"/>
      <c r="CF19" s="44"/>
      <c r="CG19" s="44"/>
      <c r="CH19" s="44"/>
      <c r="CI19" s="44"/>
      <c r="CJ19" s="44"/>
      <c r="CK19" s="44"/>
      <c r="CL19" s="44"/>
      <c r="CM19" s="44"/>
      <c r="CN19" s="153"/>
      <c r="CO19" s="33"/>
      <c r="CP19" s="44"/>
      <c r="CQ19" s="44"/>
      <c r="CR19" s="44"/>
      <c r="CS19" s="44"/>
      <c r="CT19" s="44"/>
      <c r="CU19" s="44"/>
      <c r="CV19" s="44"/>
      <c r="CW19" s="44"/>
      <c r="CX19" s="153"/>
      <c r="CY19" s="33"/>
      <c r="CZ19" s="44"/>
      <c r="DA19" s="44"/>
      <c r="DB19" s="44"/>
      <c r="DC19" s="44"/>
      <c r="DD19" s="44"/>
      <c r="DE19" s="44"/>
      <c r="DF19" s="44"/>
      <c r="DG19" s="44"/>
      <c r="DH19" s="153"/>
      <c r="DI19" s="33"/>
      <c r="DJ19" s="44"/>
      <c r="DK19" s="44"/>
      <c r="DL19" s="44"/>
      <c r="DM19" s="44"/>
      <c r="DN19" s="44"/>
      <c r="DO19" s="44"/>
      <c r="DP19" s="44"/>
      <c r="DQ19" s="44"/>
      <c r="DR19" s="153"/>
      <c r="DS19" s="33"/>
      <c r="DT19" s="44"/>
      <c r="DU19" s="44"/>
      <c r="DV19" s="44"/>
      <c r="DW19" s="44"/>
      <c r="DX19" s="44"/>
      <c r="DY19" s="44"/>
      <c r="DZ19" s="44"/>
      <c r="EA19" s="44"/>
      <c r="EB19" s="105"/>
      <c r="EC19" s="33"/>
      <c r="ED19" s="44"/>
      <c r="EE19" s="44"/>
      <c r="EF19" s="44"/>
      <c r="EG19" s="44"/>
      <c r="EH19" s="44"/>
      <c r="EI19" s="44"/>
      <c r="EJ19" s="44"/>
      <c r="EK19" s="44"/>
      <c r="EL19" s="153"/>
      <c r="EM19" s="33"/>
      <c r="EN19" s="44"/>
      <c r="EO19" s="44"/>
      <c r="EP19" s="44"/>
      <c r="EQ19" s="44"/>
      <c r="ER19" s="44"/>
      <c r="ES19" s="44"/>
      <c r="ET19" s="44"/>
      <c r="EU19" s="44"/>
      <c r="EV19" s="44"/>
      <c r="EW19" s="276">
        <f>COUNTIF(C19:EV19,"=Met")</f>
        <v>0</v>
      </c>
      <c r="EX19" s="277">
        <f t="shared" si="15"/>
        <v>0</v>
      </c>
      <c r="EY19" s="278">
        <f>COUNTIF(C19:EV19,"=Not Met")</f>
        <v>0</v>
      </c>
      <c r="EZ19" s="277">
        <f t="shared" si="16"/>
        <v>0</v>
      </c>
      <c r="FA19" s="279">
        <f>COUNTIF(C19:EV19,"=N/A")</f>
        <v>0</v>
      </c>
    </row>
    <row r="20" spans="1:157" s="35" customFormat="1" ht="26.1" customHeight="1">
      <c r="A20" s="231" t="s">
        <v>23</v>
      </c>
      <c r="B20" s="370" t="s">
        <v>238</v>
      </c>
      <c r="C20" s="188"/>
      <c r="D20" s="44"/>
      <c r="E20" s="44"/>
      <c r="F20" s="44"/>
      <c r="G20" s="44"/>
      <c r="H20" s="44"/>
      <c r="I20" s="44"/>
      <c r="J20" s="44"/>
      <c r="K20" s="44"/>
      <c r="L20" s="153"/>
      <c r="M20" s="188"/>
      <c r="N20" s="44"/>
      <c r="O20" s="44"/>
      <c r="P20" s="44"/>
      <c r="Q20" s="44"/>
      <c r="R20" s="44"/>
      <c r="S20" s="44"/>
      <c r="T20" s="44"/>
      <c r="U20" s="44"/>
      <c r="V20" s="153"/>
      <c r="W20" s="188"/>
      <c r="X20" s="44"/>
      <c r="Y20" s="44"/>
      <c r="Z20" s="44"/>
      <c r="AA20" s="44"/>
      <c r="AB20" s="44"/>
      <c r="AC20" s="44"/>
      <c r="AD20" s="44"/>
      <c r="AE20" s="44"/>
      <c r="AF20" s="153"/>
      <c r="AG20" s="188"/>
      <c r="AH20" s="44"/>
      <c r="AI20" s="44"/>
      <c r="AJ20" s="44"/>
      <c r="AK20" s="44"/>
      <c r="AL20" s="44"/>
      <c r="AM20" s="44"/>
      <c r="AN20" s="44"/>
      <c r="AO20" s="44"/>
      <c r="AP20" s="153"/>
      <c r="AQ20" s="33"/>
      <c r="AR20" s="44"/>
      <c r="AS20" s="44"/>
      <c r="AT20" s="44"/>
      <c r="AU20" s="44"/>
      <c r="AV20" s="44"/>
      <c r="AW20" s="44"/>
      <c r="AX20" s="44"/>
      <c r="AY20" s="44"/>
      <c r="AZ20" s="153"/>
      <c r="BA20" s="33"/>
      <c r="BB20" s="44"/>
      <c r="BC20" s="44"/>
      <c r="BD20" s="44"/>
      <c r="BE20" s="44"/>
      <c r="BF20" s="44"/>
      <c r="BG20" s="44"/>
      <c r="BH20" s="44"/>
      <c r="BI20" s="44"/>
      <c r="BJ20" s="153"/>
      <c r="BK20" s="33"/>
      <c r="BL20" s="44"/>
      <c r="BM20" s="44"/>
      <c r="BN20" s="44"/>
      <c r="BO20" s="44"/>
      <c r="BP20" s="44"/>
      <c r="BQ20" s="44"/>
      <c r="BR20" s="44"/>
      <c r="BS20" s="44"/>
      <c r="BT20" s="153"/>
      <c r="BU20" s="33"/>
      <c r="BV20" s="44"/>
      <c r="BW20" s="44"/>
      <c r="BX20" s="44"/>
      <c r="BY20" s="44"/>
      <c r="BZ20" s="44"/>
      <c r="CA20" s="44"/>
      <c r="CB20" s="44"/>
      <c r="CC20" s="44"/>
      <c r="CD20" s="153"/>
      <c r="CE20" s="33"/>
      <c r="CF20" s="44"/>
      <c r="CG20" s="44"/>
      <c r="CH20" s="44"/>
      <c r="CI20" s="44"/>
      <c r="CJ20" s="44"/>
      <c r="CK20" s="44"/>
      <c r="CL20" s="44"/>
      <c r="CM20" s="44"/>
      <c r="CN20" s="153"/>
      <c r="CO20" s="33"/>
      <c r="CP20" s="44"/>
      <c r="CQ20" s="44"/>
      <c r="CR20" s="44"/>
      <c r="CS20" s="44"/>
      <c r="CT20" s="44"/>
      <c r="CU20" s="44"/>
      <c r="CV20" s="44"/>
      <c r="CW20" s="44"/>
      <c r="CX20" s="153"/>
      <c r="CY20" s="33"/>
      <c r="CZ20" s="44"/>
      <c r="DA20" s="44"/>
      <c r="DB20" s="44"/>
      <c r="DC20" s="44"/>
      <c r="DD20" s="44"/>
      <c r="DE20" s="44"/>
      <c r="DF20" s="44"/>
      <c r="DG20" s="44"/>
      <c r="DH20" s="153"/>
      <c r="DI20" s="33"/>
      <c r="DJ20" s="44"/>
      <c r="DK20" s="44"/>
      <c r="DL20" s="44"/>
      <c r="DM20" s="44"/>
      <c r="DN20" s="44"/>
      <c r="DO20" s="44"/>
      <c r="DP20" s="44"/>
      <c r="DQ20" s="44"/>
      <c r="DR20" s="153"/>
      <c r="DS20" s="33"/>
      <c r="DT20" s="44"/>
      <c r="DU20" s="44"/>
      <c r="DV20" s="44"/>
      <c r="DW20" s="44"/>
      <c r="DX20" s="44"/>
      <c r="DY20" s="44"/>
      <c r="DZ20" s="44"/>
      <c r="EA20" s="44"/>
      <c r="EB20" s="105"/>
      <c r="EC20" s="33"/>
      <c r="ED20" s="44"/>
      <c r="EE20" s="44"/>
      <c r="EF20" s="44"/>
      <c r="EG20" s="44"/>
      <c r="EH20" s="44"/>
      <c r="EI20" s="44"/>
      <c r="EJ20" s="44"/>
      <c r="EK20" s="44"/>
      <c r="EL20" s="153"/>
      <c r="EM20" s="33"/>
      <c r="EN20" s="44"/>
      <c r="EO20" s="44"/>
      <c r="EP20" s="44"/>
      <c r="EQ20" s="44"/>
      <c r="ER20" s="44"/>
      <c r="ES20" s="44"/>
      <c r="ET20" s="44"/>
      <c r="EU20" s="44"/>
      <c r="EV20" s="44"/>
      <c r="EW20" s="276">
        <f>COUNTIF(C20:EV20,"=Met")</f>
        <v>0</v>
      </c>
      <c r="EX20" s="277">
        <f t="shared" si="15"/>
        <v>0</v>
      </c>
      <c r="EY20" s="278">
        <f>COUNTIF(C20:EV20,"=Not Met")</f>
        <v>0</v>
      </c>
      <c r="EZ20" s="277">
        <f t="shared" si="16"/>
        <v>0</v>
      </c>
      <c r="FA20" s="279">
        <f>COUNTIF(C20:EV20,"=N/A")</f>
        <v>0</v>
      </c>
    </row>
    <row r="21" spans="1:157" s="35" customFormat="1" ht="26.1" customHeight="1">
      <c r="A21" s="230" t="s">
        <v>24</v>
      </c>
      <c r="B21" s="752" t="s">
        <v>552</v>
      </c>
      <c r="C21" s="380" t="str">
        <f t="shared" ref="C21:AH21" si="17">IF(COUNTIF(C22:C31, "YES")=10, "MET", IF(COUNTIF(C22:C31, "NO")&gt;=1, "NOT MET",IF(COUNTIF(C22:C31,"=N/A")=10,"N/A","")))</f>
        <v/>
      </c>
      <c r="D21" s="381" t="str">
        <f t="shared" si="17"/>
        <v/>
      </c>
      <c r="E21" s="381" t="str">
        <f t="shared" si="17"/>
        <v/>
      </c>
      <c r="F21" s="381" t="str">
        <f t="shared" si="17"/>
        <v/>
      </c>
      <c r="G21" s="381" t="str">
        <f t="shared" si="17"/>
        <v/>
      </c>
      <c r="H21" s="381" t="str">
        <f t="shared" si="17"/>
        <v/>
      </c>
      <c r="I21" s="381" t="str">
        <f t="shared" si="17"/>
        <v/>
      </c>
      <c r="J21" s="381" t="str">
        <f t="shared" si="17"/>
        <v/>
      </c>
      <c r="K21" s="381" t="str">
        <f t="shared" si="17"/>
        <v/>
      </c>
      <c r="L21" s="401" t="str">
        <f t="shared" si="17"/>
        <v/>
      </c>
      <c r="M21" s="380" t="str">
        <f t="shared" si="17"/>
        <v/>
      </c>
      <c r="N21" s="381" t="str">
        <f t="shared" si="17"/>
        <v/>
      </c>
      <c r="O21" s="381" t="str">
        <f t="shared" si="17"/>
        <v/>
      </c>
      <c r="P21" s="381" t="str">
        <f t="shared" si="17"/>
        <v/>
      </c>
      <c r="Q21" s="381" t="str">
        <f t="shared" si="17"/>
        <v/>
      </c>
      <c r="R21" s="381" t="str">
        <f t="shared" si="17"/>
        <v/>
      </c>
      <c r="S21" s="381" t="str">
        <f t="shared" si="17"/>
        <v/>
      </c>
      <c r="T21" s="381" t="str">
        <f t="shared" si="17"/>
        <v/>
      </c>
      <c r="U21" s="381" t="str">
        <f t="shared" si="17"/>
        <v/>
      </c>
      <c r="V21" s="401" t="str">
        <f t="shared" si="17"/>
        <v/>
      </c>
      <c r="W21" s="380" t="str">
        <f t="shared" si="17"/>
        <v/>
      </c>
      <c r="X21" s="381" t="str">
        <f t="shared" si="17"/>
        <v/>
      </c>
      <c r="Y21" s="381" t="str">
        <f t="shared" si="17"/>
        <v/>
      </c>
      <c r="Z21" s="381" t="str">
        <f t="shared" si="17"/>
        <v/>
      </c>
      <c r="AA21" s="381" t="str">
        <f t="shared" si="17"/>
        <v/>
      </c>
      <c r="AB21" s="381" t="str">
        <f t="shared" si="17"/>
        <v/>
      </c>
      <c r="AC21" s="381" t="str">
        <f t="shared" si="17"/>
        <v/>
      </c>
      <c r="AD21" s="381" t="str">
        <f t="shared" si="17"/>
        <v/>
      </c>
      <c r="AE21" s="381" t="str">
        <f t="shared" si="17"/>
        <v/>
      </c>
      <c r="AF21" s="401" t="str">
        <f t="shared" si="17"/>
        <v/>
      </c>
      <c r="AG21" s="380" t="str">
        <f t="shared" si="17"/>
        <v/>
      </c>
      <c r="AH21" s="381" t="str">
        <f t="shared" si="17"/>
        <v/>
      </c>
      <c r="AI21" s="381" t="str">
        <f t="shared" ref="AI21:BN21" si="18">IF(COUNTIF(AI22:AI31, "YES")=10, "MET", IF(COUNTIF(AI22:AI31, "NO")&gt;=1, "NOT MET",IF(COUNTIF(AI22:AI31,"=N/A")=10,"N/A","")))</f>
        <v/>
      </c>
      <c r="AJ21" s="381" t="str">
        <f t="shared" si="18"/>
        <v/>
      </c>
      <c r="AK21" s="381" t="str">
        <f t="shared" si="18"/>
        <v/>
      </c>
      <c r="AL21" s="381" t="str">
        <f t="shared" si="18"/>
        <v/>
      </c>
      <c r="AM21" s="381" t="str">
        <f t="shared" si="18"/>
        <v/>
      </c>
      <c r="AN21" s="381" t="str">
        <f t="shared" si="18"/>
        <v/>
      </c>
      <c r="AO21" s="381" t="str">
        <f t="shared" si="18"/>
        <v/>
      </c>
      <c r="AP21" s="401" t="str">
        <f t="shared" si="18"/>
        <v/>
      </c>
      <c r="AQ21" s="380" t="str">
        <f t="shared" si="18"/>
        <v/>
      </c>
      <c r="AR21" s="381" t="str">
        <f t="shared" si="18"/>
        <v/>
      </c>
      <c r="AS21" s="381" t="str">
        <f t="shared" si="18"/>
        <v/>
      </c>
      <c r="AT21" s="381" t="str">
        <f t="shared" si="18"/>
        <v/>
      </c>
      <c r="AU21" s="381" t="str">
        <f t="shared" si="18"/>
        <v/>
      </c>
      <c r="AV21" s="381" t="str">
        <f t="shared" si="18"/>
        <v/>
      </c>
      <c r="AW21" s="381" t="str">
        <f t="shared" si="18"/>
        <v/>
      </c>
      <c r="AX21" s="381" t="str">
        <f t="shared" si="18"/>
        <v/>
      </c>
      <c r="AY21" s="381" t="str">
        <f t="shared" si="18"/>
        <v/>
      </c>
      <c r="AZ21" s="401" t="str">
        <f t="shared" si="18"/>
        <v/>
      </c>
      <c r="BA21" s="380" t="str">
        <f t="shared" si="18"/>
        <v/>
      </c>
      <c r="BB21" s="381" t="str">
        <f t="shared" si="18"/>
        <v/>
      </c>
      <c r="BC21" s="381" t="str">
        <f t="shared" si="18"/>
        <v/>
      </c>
      <c r="BD21" s="381" t="str">
        <f t="shared" si="18"/>
        <v/>
      </c>
      <c r="BE21" s="381" t="str">
        <f t="shared" si="18"/>
        <v/>
      </c>
      <c r="BF21" s="381" t="str">
        <f t="shared" si="18"/>
        <v/>
      </c>
      <c r="BG21" s="381" t="str">
        <f t="shared" si="18"/>
        <v/>
      </c>
      <c r="BH21" s="381" t="str">
        <f t="shared" si="18"/>
        <v/>
      </c>
      <c r="BI21" s="381" t="str">
        <f t="shared" si="18"/>
        <v/>
      </c>
      <c r="BJ21" s="401" t="str">
        <f t="shared" si="18"/>
        <v/>
      </c>
      <c r="BK21" s="380" t="str">
        <f t="shared" si="18"/>
        <v/>
      </c>
      <c r="BL21" s="381" t="str">
        <f t="shared" si="18"/>
        <v/>
      </c>
      <c r="BM21" s="381" t="str">
        <f t="shared" si="18"/>
        <v/>
      </c>
      <c r="BN21" s="381" t="str">
        <f t="shared" si="18"/>
        <v/>
      </c>
      <c r="BO21" s="381" t="str">
        <f t="shared" ref="BO21:CT21" si="19">IF(COUNTIF(BO22:BO31, "YES")=10, "MET", IF(COUNTIF(BO22:BO31, "NO")&gt;=1, "NOT MET",IF(COUNTIF(BO22:BO31,"=N/A")=10,"N/A","")))</f>
        <v/>
      </c>
      <c r="BP21" s="381" t="str">
        <f t="shared" si="19"/>
        <v/>
      </c>
      <c r="BQ21" s="381" t="str">
        <f t="shared" si="19"/>
        <v/>
      </c>
      <c r="BR21" s="381" t="str">
        <f t="shared" si="19"/>
        <v/>
      </c>
      <c r="BS21" s="381" t="str">
        <f t="shared" si="19"/>
        <v/>
      </c>
      <c r="BT21" s="401" t="str">
        <f t="shared" si="19"/>
        <v/>
      </c>
      <c r="BU21" s="380" t="str">
        <f t="shared" si="19"/>
        <v/>
      </c>
      <c r="BV21" s="381" t="str">
        <f t="shared" si="19"/>
        <v/>
      </c>
      <c r="BW21" s="381" t="str">
        <f t="shared" si="19"/>
        <v/>
      </c>
      <c r="BX21" s="381" t="str">
        <f t="shared" si="19"/>
        <v/>
      </c>
      <c r="BY21" s="381" t="str">
        <f t="shared" si="19"/>
        <v/>
      </c>
      <c r="BZ21" s="381" t="str">
        <f t="shared" si="19"/>
        <v/>
      </c>
      <c r="CA21" s="381" t="str">
        <f t="shared" si="19"/>
        <v/>
      </c>
      <c r="CB21" s="381" t="str">
        <f t="shared" si="19"/>
        <v/>
      </c>
      <c r="CC21" s="381" t="str">
        <f t="shared" si="19"/>
        <v/>
      </c>
      <c r="CD21" s="401" t="str">
        <f t="shared" si="19"/>
        <v/>
      </c>
      <c r="CE21" s="380" t="str">
        <f t="shared" si="19"/>
        <v/>
      </c>
      <c r="CF21" s="381" t="str">
        <f t="shared" si="19"/>
        <v/>
      </c>
      <c r="CG21" s="381" t="str">
        <f t="shared" si="19"/>
        <v/>
      </c>
      <c r="CH21" s="381" t="str">
        <f t="shared" si="19"/>
        <v/>
      </c>
      <c r="CI21" s="381" t="str">
        <f t="shared" si="19"/>
        <v/>
      </c>
      <c r="CJ21" s="381" t="str">
        <f t="shared" si="19"/>
        <v/>
      </c>
      <c r="CK21" s="381" t="str">
        <f t="shared" si="19"/>
        <v/>
      </c>
      <c r="CL21" s="381" t="str">
        <f t="shared" si="19"/>
        <v/>
      </c>
      <c r="CM21" s="381" t="str">
        <f t="shared" si="19"/>
        <v/>
      </c>
      <c r="CN21" s="401" t="str">
        <f t="shared" si="19"/>
        <v/>
      </c>
      <c r="CO21" s="380" t="str">
        <f t="shared" si="19"/>
        <v/>
      </c>
      <c r="CP21" s="381" t="str">
        <f t="shared" si="19"/>
        <v/>
      </c>
      <c r="CQ21" s="381" t="str">
        <f t="shared" si="19"/>
        <v/>
      </c>
      <c r="CR21" s="381" t="str">
        <f t="shared" si="19"/>
        <v/>
      </c>
      <c r="CS21" s="381" t="str">
        <f t="shared" si="19"/>
        <v/>
      </c>
      <c r="CT21" s="381" t="str">
        <f t="shared" si="19"/>
        <v/>
      </c>
      <c r="CU21" s="381" t="str">
        <f t="shared" ref="CU21:DZ21" si="20">IF(COUNTIF(CU22:CU31, "YES")=10, "MET", IF(COUNTIF(CU22:CU31, "NO")&gt;=1, "NOT MET",IF(COUNTIF(CU22:CU31,"=N/A")=10,"N/A","")))</f>
        <v/>
      </c>
      <c r="CV21" s="381" t="str">
        <f t="shared" si="20"/>
        <v/>
      </c>
      <c r="CW21" s="381" t="str">
        <f t="shared" si="20"/>
        <v/>
      </c>
      <c r="CX21" s="401" t="str">
        <f t="shared" si="20"/>
        <v/>
      </c>
      <c r="CY21" s="380" t="str">
        <f t="shared" si="20"/>
        <v/>
      </c>
      <c r="CZ21" s="381" t="str">
        <f t="shared" si="20"/>
        <v/>
      </c>
      <c r="DA21" s="381" t="str">
        <f t="shared" si="20"/>
        <v/>
      </c>
      <c r="DB21" s="381" t="str">
        <f t="shared" si="20"/>
        <v/>
      </c>
      <c r="DC21" s="381" t="str">
        <f t="shared" si="20"/>
        <v/>
      </c>
      <c r="DD21" s="381" t="str">
        <f t="shared" si="20"/>
        <v/>
      </c>
      <c r="DE21" s="381" t="str">
        <f t="shared" si="20"/>
        <v/>
      </c>
      <c r="DF21" s="381" t="str">
        <f t="shared" si="20"/>
        <v/>
      </c>
      <c r="DG21" s="381" t="str">
        <f t="shared" si="20"/>
        <v/>
      </c>
      <c r="DH21" s="401" t="str">
        <f t="shared" si="20"/>
        <v/>
      </c>
      <c r="DI21" s="380" t="str">
        <f t="shared" si="20"/>
        <v/>
      </c>
      <c r="DJ21" s="381" t="str">
        <f t="shared" si="20"/>
        <v/>
      </c>
      <c r="DK21" s="381" t="str">
        <f t="shared" si="20"/>
        <v/>
      </c>
      <c r="DL21" s="381" t="str">
        <f t="shared" si="20"/>
        <v/>
      </c>
      <c r="DM21" s="381" t="str">
        <f t="shared" si="20"/>
        <v/>
      </c>
      <c r="DN21" s="381" t="str">
        <f t="shared" si="20"/>
        <v/>
      </c>
      <c r="DO21" s="381" t="str">
        <f t="shared" si="20"/>
        <v/>
      </c>
      <c r="DP21" s="381" t="str">
        <f t="shared" si="20"/>
        <v/>
      </c>
      <c r="DQ21" s="381" t="str">
        <f t="shared" si="20"/>
        <v/>
      </c>
      <c r="DR21" s="401" t="str">
        <f t="shared" si="20"/>
        <v/>
      </c>
      <c r="DS21" s="380" t="str">
        <f t="shared" si="20"/>
        <v/>
      </c>
      <c r="DT21" s="381" t="str">
        <f t="shared" si="20"/>
        <v/>
      </c>
      <c r="DU21" s="381" t="str">
        <f t="shared" si="20"/>
        <v/>
      </c>
      <c r="DV21" s="381" t="str">
        <f t="shared" si="20"/>
        <v/>
      </c>
      <c r="DW21" s="381" t="str">
        <f t="shared" si="20"/>
        <v/>
      </c>
      <c r="DX21" s="381" t="str">
        <f t="shared" si="20"/>
        <v/>
      </c>
      <c r="DY21" s="381" t="str">
        <f t="shared" si="20"/>
        <v/>
      </c>
      <c r="DZ21" s="381" t="str">
        <f t="shared" si="20"/>
        <v/>
      </c>
      <c r="EA21" s="381" t="str">
        <f t="shared" ref="EA21:EV21" si="21">IF(COUNTIF(EA22:EA31, "YES")=10, "MET", IF(COUNTIF(EA22:EA31, "NO")&gt;=1, "NOT MET",IF(COUNTIF(EA22:EA31,"=N/A")=10,"N/A","")))</f>
        <v/>
      </c>
      <c r="EB21" s="444" t="str">
        <f t="shared" si="21"/>
        <v/>
      </c>
      <c r="EC21" s="380" t="str">
        <f t="shared" si="21"/>
        <v/>
      </c>
      <c r="ED21" s="381" t="str">
        <f t="shared" si="21"/>
        <v/>
      </c>
      <c r="EE21" s="381" t="str">
        <f t="shared" si="21"/>
        <v/>
      </c>
      <c r="EF21" s="381" t="str">
        <f t="shared" si="21"/>
        <v/>
      </c>
      <c r="EG21" s="381" t="str">
        <f t="shared" si="21"/>
        <v/>
      </c>
      <c r="EH21" s="381" t="str">
        <f t="shared" si="21"/>
        <v/>
      </c>
      <c r="EI21" s="381" t="str">
        <f t="shared" si="21"/>
        <v/>
      </c>
      <c r="EJ21" s="381" t="str">
        <f t="shared" si="21"/>
        <v/>
      </c>
      <c r="EK21" s="381" t="str">
        <f t="shared" si="21"/>
        <v/>
      </c>
      <c r="EL21" s="401" t="str">
        <f t="shared" si="21"/>
        <v/>
      </c>
      <c r="EM21" s="380" t="str">
        <f t="shared" si="21"/>
        <v/>
      </c>
      <c r="EN21" s="381" t="str">
        <f t="shared" si="21"/>
        <v/>
      </c>
      <c r="EO21" s="381" t="str">
        <f t="shared" si="21"/>
        <v/>
      </c>
      <c r="EP21" s="381" t="str">
        <f t="shared" si="21"/>
        <v/>
      </c>
      <c r="EQ21" s="381" t="str">
        <f t="shared" si="21"/>
        <v/>
      </c>
      <c r="ER21" s="381" t="str">
        <f t="shared" si="21"/>
        <v/>
      </c>
      <c r="ES21" s="381" t="str">
        <f t="shared" si="21"/>
        <v/>
      </c>
      <c r="ET21" s="381" t="str">
        <f t="shared" si="21"/>
        <v/>
      </c>
      <c r="EU21" s="381" t="str">
        <f t="shared" si="21"/>
        <v/>
      </c>
      <c r="EV21" s="381" t="str">
        <f t="shared" si="21"/>
        <v/>
      </c>
      <c r="EW21" s="283">
        <f>COUNTIF(C21:EV21,"=Met")</f>
        <v>0</v>
      </c>
      <c r="EX21" s="284">
        <f t="shared" si="15"/>
        <v>0</v>
      </c>
      <c r="EY21" s="285">
        <f>COUNTIF(C21:EV21,"=Not Met")</f>
        <v>0</v>
      </c>
      <c r="EZ21" s="284">
        <f t="shared" si="16"/>
        <v>0</v>
      </c>
      <c r="FA21" s="291">
        <f>COUNTIF(C21:EV21,"=N/A")</f>
        <v>0</v>
      </c>
    </row>
    <row r="22" spans="1:157" s="35" customFormat="1">
      <c r="A22" s="40"/>
      <c r="B22" s="370" t="s">
        <v>530</v>
      </c>
      <c r="C22" s="188"/>
      <c r="D22" s="44"/>
      <c r="E22" s="44"/>
      <c r="F22" s="44"/>
      <c r="G22" s="44"/>
      <c r="H22" s="44"/>
      <c r="I22" s="44"/>
      <c r="J22" s="44"/>
      <c r="K22" s="44"/>
      <c r="L22" s="153"/>
      <c r="M22" s="188"/>
      <c r="N22" s="44"/>
      <c r="O22" s="44"/>
      <c r="P22" s="44"/>
      <c r="Q22" s="44"/>
      <c r="R22" s="44"/>
      <c r="S22" s="44"/>
      <c r="T22" s="44"/>
      <c r="U22" s="44"/>
      <c r="V22" s="153"/>
      <c r="W22" s="188"/>
      <c r="X22" s="44"/>
      <c r="Y22" s="44"/>
      <c r="Z22" s="44"/>
      <c r="AA22" s="44"/>
      <c r="AB22" s="44"/>
      <c r="AC22" s="44"/>
      <c r="AD22" s="44"/>
      <c r="AE22" s="44"/>
      <c r="AF22" s="153"/>
      <c r="AG22" s="188"/>
      <c r="AH22" s="44"/>
      <c r="AI22" s="44"/>
      <c r="AJ22" s="44"/>
      <c r="AK22" s="44"/>
      <c r="AL22" s="44"/>
      <c r="AM22" s="44"/>
      <c r="AN22" s="44"/>
      <c r="AO22" s="44"/>
      <c r="AP22" s="153"/>
      <c r="AQ22" s="33"/>
      <c r="AR22" s="44"/>
      <c r="AS22" s="44"/>
      <c r="AT22" s="44"/>
      <c r="AU22" s="44"/>
      <c r="AV22" s="44"/>
      <c r="AW22" s="44"/>
      <c r="AX22" s="44"/>
      <c r="AY22" s="44"/>
      <c r="AZ22" s="153"/>
      <c r="BA22" s="33"/>
      <c r="BB22" s="44"/>
      <c r="BC22" s="44"/>
      <c r="BD22" s="44"/>
      <c r="BE22" s="44"/>
      <c r="BF22" s="44"/>
      <c r="BG22" s="44"/>
      <c r="BH22" s="44"/>
      <c r="BI22" s="44"/>
      <c r="BJ22" s="153"/>
      <c r="BK22" s="33"/>
      <c r="BL22" s="44"/>
      <c r="BM22" s="44"/>
      <c r="BN22" s="44"/>
      <c r="BO22" s="44"/>
      <c r="BP22" s="44"/>
      <c r="BQ22" s="44"/>
      <c r="BR22" s="44"/>
      <c r="BS22" s="44"/>
      <c r="BT22" s="153"/>
      <c r="BU22" s="33"/>
      <c r="BV22" s="44"/>
      <c r="BW22" s="44"/>
      <c r="BX22" s="44"/>
      <c r="BY22" s="44"/>
      <c r="BZ22" s="44"/>
      <c r="CA22" s="44"/>
      <c r="CB22" s="44"/>
      <c r="CC22" s="44"/>
      <c r="CD22" s="153"/>
      <c r="CE22" s="33"/>
      <c r="CF22" s="44"/>
      <c r="CG22" s="44"/>
      <c r="CH22" s="44"/>
      <c r="CI22" s="44"/>
      <c r="CJ22" s="44"/>
      <c r="CK22" s="44"/>
      <c r="CL22" s="44"/>
      <c r="CM22" s="44"/>
      <c r="CN22" s="153"/>
      <c r="CO22" s="33"/>
      <c r="CP22" s="44"/>
      <c r="CQ22" s="44"/>
      <c r="CR22" s="44"/>
      <c r="CS22" s="44"/>
      <c r="CT22" s="44"/>
      <c r="CU22" s="44"/>
      <c r="CV22" s="44"/>
      <c r="CW22" s="44"/>
      <c r="CX22" s="153"/>
      <c r="CY22" s="33"/>
      <c r="CZ22" s="44"/>
      <c r="DA22" s="44"/>
      <c r="DB22" s="44"/>
      <c r="DC22" s="44"/>
      <c r="DD22" s="44"/>
      <c r="DE22" s="44"/>
      <c r="DF22" s="44"/>
      <c r="DG22" s="44"/>
      <c r="DH22" s="153"/>
      <c r="DI22" s="33"/>
      <c r="DJ22" s="44"/>
      <c r="DK22" s="44"/>
      <c r="DL22" s="44"/>
      <c r="DM22" s="44"/>
      <c r="DN22" s="44"/>
      <c r="DO22" s="44"/>
      <c r="DP22" s="44"/>
      <c r="DQ22" s="44"/>
      <c r="DR22" s="153"/>
      <c r="DS22" s="33"/>
      <c r="DT22" s="44"/>
      <c r="DU22" s="44"/>
      <c r="DV22" s="44"/>
      <c r="DW22" s="44"/>
      <c r="DX22" s="44"/>
      <c r="DY22" s="44"/>
      <c r="DZ22" s="44"/>
      <c r="EA22" s="44"/>
      <c r="EB22" s="105"/>
      <c r="EC22" s="33"/>
      <c r="ED22" s="44"/>
      <c r="EE22" s="44"/>
      <c r="EF22" s="44"/>
      <c r="EG22" s="44"/>
      <c r="EH22" s="44"/>
      <c r="EI22" s="44"/>
      <c r="EJ22" s="44"/>
      <c r="EK22" s="44"/>
      <c r="EL22" s="153"/>
      <c r="EM22" s="33"/>
      <c r="EN22" s="44"/>
      <c r="EO22" s="44"/>
      <c r="EP22" s="44"/>
      <c r="EQ22" s="44"/>
      <c r="ER22" s="44"/>
      <c r="ES22" s="44"/>
      <c r="ET22" s="44"/>
      <c r="EU22" s="44"/>
      <c r="EV22" s="153"/>
      <c r="EW22" s="296"/>
      <c r="EX22" s="297"/>
      <c r="EY22" s="298"/>
      <c r="EZ22" s="297"/>
      <c r="FA22" s="299"/>
    </row>
    <row r="23" spans="1:157" s="35" customFormat="1">
      <c r="A23" s="40"/>
      <c r="B23" s="370" t="s">
        <v>531</v>
      </c>
      <c r="C23" s="188"/>
      <c r="D23" s="44"/>
      <c r="E23" s="44"/>
      <c r="F23" s="44"/>
      <c r="G23" s="44"/>
      <c r="H23" s="44"/>
      <c r="I23" s="44"/>
      <c r="J23" s="44"/>
      <c r="K23" s="44"/>
      <c r="L23" s="153"/>
      <c r="M23" s="188"/>
      <c r="N23" s="44"/>
      <c r="O23" s="44"/>
      <c r="P23" s="44"/>
      <c r="Q23" s="44"/>
      <c r="R23" s="44"/>
      <c r="S23" s="44"/>
      <c r="T23" s="44"/>
      <c r="U23" s="44"/>
      <c r="V23" s="153"/>
      <c r="W23" s="188"/>
      <c r="X23" s="44"/>
      <c r="Y23" s="44"/>
      <c r="Z23" s="44"/>
      <c r="AA23" s="44"/>
      <c r="AB23" s="44"/>
      <c r="AC23" s="44"/>
      <c r="AD23" s="44"/>
      <c r="AE23" s="44"/>
      <c r="AF23" s="153"/>
      <c r="AG23" s="188"/>
      <c r="AH23" s="44"/>
      <c r="AI23" s="44"/>
      <c r="AJ23" s="44"/>
      <c r="AK23" s="44"/>
      <c r="AL23" s="44"/>
      <c r="AM23" s="44"/>
      <c r="AN23" s="44"/>
      <c r="AO23" s="44"/>
      <c r="AP23" s="153"/>
      <c r="AQ23" s="33"/>
      <c r="AR23" s="44"/>
      <c r="AS23" s="44"/>
      <c r="AT23" s="44"/>
      <c r="AU23" s="44"/>
      <c r="AV23" s="44"/>
      <c r="AW23" s="44"/>
      <c r="AX23" s="44"/>
      <c r="AY23" s="44"/>
      <c r="AZ23" s="153"/>
      <c r="BA23" s="33"/>
      <c r="BB23" s="44"/>
      <c r="BC23" s="44"/>
      <c r="BD23" s="44"/>
      <c r="BE23" s="44"/>
      <c r="BF23" s="44"/>
      <c r="BG23" s="44"/>
      <c r="BH23" s="44"/>
      <c r="BI23" s="44"/>
      <c r="BJ23" s="153"/>
      <c r="BK23" s="33"/>
      <c r="BL23" s="44"/>
      <c r="BM23" s="44"/>
      <c r="BN23" s="44"/>
      <c r="BO23" s="44"/>
      <c r="BP23" s="44"/>
      <c r="BQ23" s="44"/>
      <c r="BR23" s="44"/>
      <c r="BS23" s="44"/>
      <c r="BT23" s="153"/>
      <c r="BU23" s="33"/>
      <c r="BV23" s="44"/>
      <c r="BW23" s="44"/>
      <c r="BX23" s="44"/>
      <c r="BY23" s="44"/>
      <c r="BZ23" s="44"/>
      <c r="CA23" s="44"/>
      <c r="CB23" s="44"/>
      <c r="CC23" s="44"/>
      <c r="CD23" s="153"/>
      <c r="CE23" s="33"/>
      <c r="CF23" s="44"/>
      <c r="CG23" s="44"/>
      <c r="CH23" s="44"/>
      <c r="CI23" s="44"/>
      <c r="CJ23" s="44"/>
      <c r="CK23" s="44"/>
      <c r="CL23" s="44"/>
      <c r="CM23" s="44"/>
      <c r="CN23" s="153"/>
      <c r="CO23" s="33"/>
      <c r="CP23" s="44"/>
      <c r="CQ23" s="44"/>
      <c r="CR23" s="44"/>
      <c r="CS23" s="44"/>
      <c r="CT23" s="44"/>
      <c r="CU23" s="44"/>
      <c r="CV23" s="44"/>
      <c r="CW23" s="44"/>
      <c r="CX23" s="153"/>
      <c r="CY23" s="33"/>
      <c r="CZ23" s="44"/>
      <c r="DA23" s="44"/>
      <c r="DB23" s="44"/>
      <c r="DC23" s="44"/>
      <c r="DD23" s="44"/>
      <c r="DE23" s="44"/>
      <c r="DF23" s="44"/>
      <c r="DG23" s="44"/>
      <c r="DH23" s="153"/>
      <c r="DI23" s="33"/>
      <c r="DJ23" s="44"/>
      <c r="DK23" s="44"/>
      <c r="DL23" s="44"/>
      <c r="DM23" s="44"/>
      <c r="DN23" s="44"/>
      <c r="DO23" s="44"/>
      <c r="DP23" s="44"/>
      <c r="DQ23" s="44"/>
      <c r="DR23" s="153"/>
      <c r="DS23" s="33"/>
      <c r="DT23" s="44"/>
      <c r="DU23" s="44"/>
      <c r="DV23" s="44"/>
      <c r="DW23" s="44"/>
      <c r="DX23" s="44"/>
      <c r="DY23" s="44"/>
      <c r="DZ23" s="44"/>
      <c r="EA23" s="44"/>
      <c r="EB23" s="105"/>
      <c r="EC23" s="33"/>
      <c r="ED23" s="44"/>
      <c r="EE23" s="44"/>
      <c r="EF23" s="44"/>
      <c r="EG23" s="44"/>
      <c r="EH23" s="44"/>
      <c r="EI23" s="44"/>
      <c r="EJ23" s="44"/>
      <c r="EK23" s="44"/>
      <c r="EL23" s="153"/>
      <c r="EM23" s="33"/>
      <c r="EN23" s="44"/>
      <c r="EO23" s="44"/>
      <c r="EP23" s="44"/>
      <c r="EQ23" s="44"/>
      <c r="ER23" s="44"/>
      <c r="ES23" s="44"/>
      <c r="ET23" s="44"/>
      <c r="EU23" s="44"/>
      <c r="EV23" s="153"/>
      <c r="EW23" s="296"/>
      <c r="EX23" s="297"/>
      <c r="EY23" s="298"/>
      <c r="EZ23" s="297"/>
      <c r="FA23" s="299"/>
    </row>
    <row r="24" spans="1:157" s="35" customFormat="1">
      <c r="A24" s="40"/>
      <c r="B24" s="370" t="s">
        <v>532</v>
      </c>
      <c r="C24" s="188"/>
      <c r="D24" s="44"/>
      <c r="E24" s="44"/>
      <c r="F24" s="44"/>
      <c r="G24" s="44"/>
      <c r="H24" s="44"/>
      <c r="I24" s="44"/>
      <c r="J24" s="44"/>
      <c r="K24" s="44"/>
      <c r="L24" s="153"/>
      <c r="M24" s="188"/>
      <c r="N24" s="44"/>
      <c r="O24" s="44"/>
      <c r="P24" s="44"/>
      <c r="Q24" s="44"/>
      <c r="R24" s="44"/>
      <c r="S24" s="44"/>
      <c r="T24" s="44"/>
      <c r="U24" s="44"/>
      <c r="V24" s="153"/>
      <c r="W24" s="188"/>
      <c r="X24" s="44"/>
      <c r="Y24" s="44"/>
      <c r="Z24" s="44"/>
      <c r="AA24" s="44"/>
      <c r="AB24" s="44"/>
      <c r="AC24" s="44"/>
      <c r="AD24" s="44"/>
      <c r="AE24" s="44"/>
      <c r="AF24" s="153"/>
      <c r="AG24" s="188"/>
      <c r="AH24" s="44"/>
      <c r="AI24" s="44"/>
      <c r="AJ24" s="44"/>
      <c r="AK24" s="44"/>
      <c r="AL24" s="44"/>
      <c r="AM24" s="44"/>
      <c r="AN24" s="44"/>
      <c r="AO24" s="44"/>
      <c r="AP24" s="153"/>
      <c r="AQ24" s="33"/>
      <c r="AR24" s="44"/>
      <c r="AS24" s="44"/>
      <c r="AT24" s="44"/>
      <c r="AU24" s="44"/>
      <c r="AV24" s="44"/>
      <c r="AW24" s="44"/>
      <c r="AX24" s="44"/>
      <c r="AY24" s="44"/>
      <c r="AZ24" s="153"/>
      <c r="BA24" s="33"/>
      <c r="BB24" s="44"/>
      <c r="BC24" s="44"/>
      <c r="BD24" s="44"/>
      <c r="BE24" s="44"/>
      <c r="BF24" s="44"/>
      <c r="BG24" s="44"/>
      <c r="BH24" s="44"/>
      <c r="BI24" s="44"/>
      <c r="BJ24" s="153"/>
      <c r="BK24" s="33"/>
      <c r="BL24" s="44"/>
      <c r="BM24" s="44"/>
      <c r="BN24" s="44"/>
      <c r="BO24" s="44"/>
      <c r="BP24" s="44"/>
      <c r="BQ24" s="44"/>
      <c r="BR24" s="44"/>
      <c r="BS24" s="44"/>
      <c r="BT24" s="153"/>
      <c r="BU24" s="33"/>
      <c r="BV24" s="44"/>
      <c r="BW24" s="44"/>
      <c r="BX24" s="44"/>
      <c r="BY24" s="44"/>
      <c r="BZ24" s="44"/>
      <c r="CA24" s="44"/>
      <c r="CB24" s="44"/>
      <c r="CC24" s="44"/>
      <c r="CD24" s="153"/>
      <c r="CE24" s="33"/>
      <c r="CF24" s="44"/>
      <c r="CG24" s="44"/>
      <c r="CH24" s="44"/>
      <c r="CI24" s="44"/>
      <c r="CJ24" s="44"/>
      <c r="CK24" s="44"/>
      <c r="CL24" s="44"/>
      <c r="CM24" s="44"/>
      <c r="CN24" s="153"/>
      <c r="CO24" s="33"/>
      <c r="CP24" s="44"/>
      <c r="CQ24" s="44"/>
      <c r="CR24" s="44"/>
      <c r="CS24" s="44"/>
      <c r="CT24" s="44"/>
      <c r="CU24" s="44"/>
      <c r="CV24" s="44"/>
      <c r="CW24" s="44"/>
      <c r="CX24" s="153"/>
      <c r="CY24" s="33"/>
      <c r="CZ24" s="44"/>
      <c r="DA24" s="44"/>
      <c r="DB24" s="44"/>
      <c r="DC24" s="44"/>
      <c r="DD24" s="44"/>
      <c r="DE24" s="44"/>
      <c r="DF24" s="44"/>
      <c r="DG24" s="44"/>
      <c r="DH24" s="153"/>
      <c r="DI24" s="33"/>
      <c r="DJ24" s="44"/>
      <c r="DK24" s="44"/>
      <c r="DL24" s="44"/>
      <c r="DM24" s="44"/>
      <c r="DN24" s="44"/>
      <c r="DO24" s="44"/>
      <c r="DP24" s="44"/>
      <c r="DQ24" s="44"/>
      <c r="DR24" s="153"/>
      <c r="DS24" s="33"/>
      <c r="DT24" s="44"/>
      <c r="DU24" s="44"/>
      <c r="DV24" s="44"/>
      <c r="DW24" s="44"/>
      <c r="DX24" s="44"/>
      <c r="DY24" s="44"/>
      <c r="DZ24" s="44"/>
      <c r="EA24" s="44"/>
      <c r="EB24" s="105"/>
      <c r="EC24" s="33"/>
      <c r="ED24" s="44"/>
      <c r="EE24" s="44"/>
      <c r="EF24" s="44"/>
      <c r="EG24" s="44"/>
      <c r="EH24" s="44"/>
      <c r="EI24" s="44"/>
      <c r="EJ24" s="44"/>
      <c r="EK24" s="44"/>
      <c r="EL24" s="153"/>
      <c r="EM24" s="33"/>
      <c r="EN24" s="44"/>
      <c r="EO24" s="44"/>
      <c r="EP24" s="44"/>
      <c r="EQ24" s="44"/>
      <c r="ER24" s="44"/>
      <c r="ES24" s="44"/>
      <c r="ET24" s="44"/>
      <c r="EU24" s="44"/>
      <c r="EV24" s="153"/>
      <c r="EW24" s="296"/>
      <c r="EX24" s="297"/>
      <c r="EY24" s="298"/>
      <c r="EZ24" s="297"/>
      <c r="FA24" s="299"/>
    </row>
    <row r="25" spans="1:157" s="35" customFormat="1">
      <c r="A25" s="40"/>
      <c r="B25" s="370" t="s">
        <v>533</v>
      </c>
      <c r="C25" s="188"/>
      <c r="D25" s="44"/>
      <c r="E25" s="44"/>
      <c r="F25" s="44"/>
      <c r="G25" s="44"/>
      <c r="H25" s="44"/>
      <c r="I25" s="44"/>
      <c r="J25" s="44"/>
      <c r="K25" s="44"/>
      <c r="L25" s="153"/>
      <c r="M25" s="188"/>
      <c r="N25" s="44"/>
      <c r="O25" s="44"/>
      <c r="P25" s="44"/>
      <c r="Q25" s="44"/>
      <c r="R25" s="44"/>
      <c r="S25" s="44"/>
      <c r="T25" s="44"/>
      <c r="U25" s="44"/>
      <c r="V25" s="153"/>
      <c r="W25" s="188"/>
      <c r="X25" s="44"/>
      <c r="Y25" s="44"/>
      <c r="Z25" s="44"/>
      <c r="AA25" s="44"/>
      <c r="AB25" s="44"/>
      <c r="AC25" s="44"/>
      <c r="AD25" s="44"/>
      <c r="AE25" s="44"/>
      <c r="AF25" s="153"/>
      <c r="AG25" s="188"/>
      <c r="AH25" s="44"/>
      <c r="AI25" s="44"/>
      <c r="AJ25" s="44"/>
      <c r="AK25" s="44"/>
      <c r="AL25" s="44"/>
      <c r="AM25" s="44"/>
      <c r="AN25" s="44"/>
      <c r="AO25" s="44"/>
      <c r="AP25" s="153"/>
      <c r="AQ25" s="33"/>
      <c r="AR25" s="44"/>
      <c r="AS25" s="44"/>
      <c r="AT25" s="44"/>
      <c r="AU25" s="44"/>
      <c r="AV25" s="44"/>
      <c r="AW25" s="44"/>
      <c r="AX25" s="44"/>
      <c r="AY25" s="44"/>
      <c r="AZ25" s="153"/>
      <c r="BA25" s="33"/>
      <c r="BB25" s="44"/>
      <c r="BC25" s="44"/>
      <c r="BD25" s="44"/>
      <c r="BE25" s="44"/>
      <c r="BF25" s="44"/>
      <c r="BG25" s="44"/>
      <c r="BH25" s="44"/>
      <c r="BI25" s="44"/>
      <c r="BJ25" s="153"/>
      <c r="BK25" s="33"/>
      <c r="BL25" s="44"/>
      <c r="BM25" s="44"/>
      <c r="BN25" s="44"/>
      <c r="BO25" s="44"/>
      <c r="BP25" s="44"/>
      <c r="BQ25" s="44"/>
      <c r="BR25" s="44"/>
      <c r="BS25" s="44"/>
      <c r="BT25" s="153"/>
      <c r="BU25" s="33"/>
      <c r="BV25" s="44"/>
      <c r="BW25" s="44"/>
      <c r="BX25" s="44"/>
      <c r="BY25" s="44"/>
      <c r="BZ25" s="44"/>
      <c r="CA25" s="44"/>
      <c r="CB25" s="44"/>
      <c r="CC25" s="44"/>
      <c r="CD25" s="153"/>
      <c r="CE25" s="33"/>
      <c r="CF25" s="44"/>
      <c r="CG25" s="44"/>
      <c r="CH25" s="44"/>
      <c r="CI25" s="44"/>
      <c r="CJ25" s="44"/>
      <c r="CK25" s="44"/>
      <c r="CL25" s="44"/>
      <c r="CM25" s="44"/>
      <c r="CN25" s="153"/>
      <c r="CO25" s="33"/>
      <c r="CP25" s="44"/>
      <c r="CQ25" s="44"/>
      <c r="CR25" s="44"/>
      <c r="CS25" s="44"/>
      <c r="CT25" s="44"/>
      <c r="CU25" s="44"/>
      <c r="CV25" s="44"/>
      <c r="CW25" s="44"/>
      <c r="CX25" s="153"/>
      <c r="CY25" s="33"/>
      <c r="CZ25" s="44"/>
      <c r="DA25" s="44"/>
      <c r="DB25" s="44"/>
      <c r="DC25" s="44"/>
      <c r="DD25" s="44"/>
      <c r="DE25" s="44"/>
      <c r="DF25" s="44"/>
      <c r="DG25" s="44"/>
      <c r="DH25" s="153"/>
      <c r="DI25" s="33"/>
      <c r="DJ25" s="44"/>
      <c r="DK25" s="44"/>
      <c r="DL25" s="44"/>
      <c r="DM25" s="44"/>
      <c r="DN25" s="44"/>
      <c r="DO25" s="44"/>
      <c r="DP25" s="44"/>
      <c r="DQ25" s="44"/>
      <c r="DR25" s="153"/>
      <c r="DS25" s="33"/>
      <c r="DT25" s="44"/>
      <c r="DU25" s="44"/>
      <c r="DV25" s="44"/>
      <c r="DW25" s="44"/>
      <c r="DX25" s="44"/>
      <c r="DY25" s="44"/>
      <c r="DZ25" s="44"/>
      <c r="EA25" s="44"/>
      <c r="EB25" s="105"/>
      <c r="EC25" s="33"/>
      <c r="ED25" s="44"/>
      <c r="EE25" s="44"/>
      <c r="EF25" s="44"/>
      <c r="EG25" s="44"/>
      <c r="EH25" s="44"/>
      <c r="EI25" s="44"/>
      <c r="EJ25" s="44"/>
      <c r="EK25" s="44"/>
      <c r="EL25" s="153"/>
      <c r="EM25" s="33"/>
      <c r="EN25" s="44"/>
      <c r="EO25" s="44"/>
      <c r="EP25" s="44"/>
      <c r="EQ25" s="44"/>
      <c r="ER25" s="44"/>
      <c r="ES25" s="44"/>
      <c r="ET25" s="44"/>
      <c r="EU25" s="44"/>
      <c r="EV25" s="153"/>
      <c r="EW25" s="296"/>
      <c r="EX25" s="297"/>
      <c r="EY25" s="298"/>
      <c r="EZ25" s="297"/>
      <c r="FA25" s="299"/>
    </row>
    <row r="26" spans="1:157" s="35" customFormat="1">
      <c r="A26" s="40"/>
      <c r="B26" s="370" t="s">
        <v>534</v>
      </c>
      <c r="C26" s="188"/>
      <c r="D26" s="44"/>
      <c r="E26" s="44"/>
      <c r="F26" s="44"/>
      <c r="G26" s="44"/>
      <c r="H26" s="44"/>
      <c r="I26" s="44"/>
      <c r="J26" s="44"/>
      <c r="K26" s="44"/>
      <c r="L26" s="153"/>
      <c r="M26" s="188"/>
      <c r="N26" s="44"/>
      <c r="O26" s="44"/>
      <c r="P26" s="44"/>
      <c r="Q26" s="44"/>
      <c r="R26" s="44"/>
      <c r="S26" s="44"/>
      <c r="T26" s="44"/>
      <c r="U26" s="44"/>
      <c r="V26" s="153"/>
      <c r="W26" s="188"/>
      <c r="X26" s="44"/>
      <c r="Y26" s="44"/>
      <c r="Z26" s="44"/>
      <c r="AA26" s="44"/>
      <c r="AB26" s="44"/>
      <c r="AC26" s="44"/>
      <c r="AD26" s="44"/>
      <c r="AE26" s="44"/>
      <c r="AF26" s="153"/>
      <c r="AG26" s="188"/>
      <c r="AH26" s="44"/>
      <c r="AI26" s="44"/>
      <c r="AJ26" s="44"/>
      <c r="AK26" s="44"/>
      <c r="AL26" s="44"/>
      <c r="AM26" s="44"/>
      <c r="AN26" s="44"/>
      <c r="AO26" s="44"/>
      <c r="AP26" s="153"/>
      <c r="AQ26" s="33"/>
      <c r="AR26" s="44"/>
      <c r="AS26" s="44"/>
      <c r="AT26" s="44"/>
      <c r="AU26" s="44"/>
      <c r="AV26" s="44"/>
      <c r="AW26" s="44"/>
      <c r="AX26" s="44"/>
      <c r="AY26" s="44"/>
      <c r="AZ26" s="153"/>
      <c r="BA26" s="33"/>
      <c r="BB26" s="44"/>
      <c r="BC26" s="44"/>
      <c r="BD26" s="44"/>
      <c r="BE26" s="44"/>
      <c r="BF26" s="44"/>
      <c r="BG26" s="44"/>
      <c r="BH26" s="44"/>
      <c r="BI26" s="44"/>
      <c r="BJ26" s="153"/>
      <c r="BK26" s="33"/>
      <c r="BL26" s="44"/>
      <c r="BM26" s="44"/>
      <c r="BN26" s="44"/>
      <c r="BO26" s="44"/>
      <c r="BP26" s="44"/>
      <c r="BQ26" s="44"/>
      <c r="BR26" s="44"/>
      <c r="BS26" s="44"/>
      <c r="BT26" s="153"/>
      <c r="BU26" s="33"/>
      <c r="BV26" s="44"/>
      <c r="BW26" s="44"/>
      <c r="BX26" s="44"/>
      <c r="BY26" s="44"/>
      <c r="BZ26" s="44"/>
      <c r="CA26" s="44"/>
      <c r="CB26" s="44"/>
      <c r="CC26" s="44"/>
      <c r="CD26" s="153"/>
      <c r="CE26" s="33"/>
      <c r="CF26" s="44"/>
      <c r="CG26" s="44"/>
      <c r="CH26" s="44"/>
      <c r="CI26" s="44"/>
      <c r="CJ26" s="44"/>
      <c r="CK26" s="44"/>
      <c r="CL26" s="44"/>
      <c r="CM26" s="44"/>
      <c r="CN26" s="153"/>
      <c r="CO26" s="33"/>
      <c r="CP26" s="44"/>
      <c r="CQ26" s="44"/>
      <c r="CR26" s="44"/>
      <c r="CS26" s="44"/>
      <c r="CT26" s="44"/>
      <c r="CU26" s="44"/>
      <c r="CV26" s="44"/>
      <c r="CW26" s="44"/>
      <c r="CX26" s="153"/>
      <c r="CY26" s="33"/>
      <c r="CZ26" s="44"/>
      <c r="DA26" s="44"/>
      <c r="DB26" s="44"/>
      <c r="DC26" s="44"/>
      <c r="DD26" s="44"/>
      <c r="DE26" s="44"/>
      <c r="DF26" s="44"/>
      <c r="DG26" s="44"/>
      <c r="DH26" s="153"/>
      <c r="DI26" s="33"/>
      <c r="DJ26" s="44"/>
      <c r="DK26" s="44"/>
      <c r="DL26" s="44"/>
      <c r="DM26" s="44"/>
      <c r="DN26" s="44"/>
      <c r="DO26" s="44"/>
      <c r="DP26" s="44"/>
      <c r="DQ26" s="44"/>
      <c r="DR26" s="153"/>
      <c r="DS26" s="33"/>
      <c r="DT26" s="44"/>
      <c r="DU26" s="44"/>
      <c r="DV26" s="44"/>
      <c r="DW26" s="44"/>
      <c r="DX26" s="44"/>
      <c r="DY26" s="44"/>
      <c r="DZ26" s="44"/>
      <c r="EA26" s="44"/>
      <c r="EB26" s="105"/>
      <c r="EC26" s="33"/>
      <c r="ED26" s="44"/>
      <c r="EE26" s="44"/>
      <c r="EF26" s="44"/>
      <c r="EG26" s="44"/>
      <c r="EH26" s="44"/>
      <c r="EI26" s="44"/>
      <c r="EJ26" s="44"/>
      <c r="EK26" s="44"/>
      <c r="EL26" s="153"/>
      <c r="EM26" s="33"/>
      <c r="EN26" s="44"/>
      <c r="EO26" s="44"/>
      <c r="EP26" s="44"/>
      <c r="EQ26" s="44"/>
      <c r="ER26" s="44"/>
      <c r="ES26" s="44"/>
      <c r="ET26" s="44"/>
      <c r="EU26" s="44"/>
      <c r="EV26" s="153"/>
      <c r="EW26" s="296"/>
      <c r="EX26" s="297"/>
      <c r="EY26" s="298"/>
      <c r="EZ26" s="297"/>
      <c r="FA26" s="299"/>
    </row>
    <row r="27" spans="1:157" s="35" customFormat="1">
      <c r="A27" s="40"/>
      <c r="B27" s="370" t="s">
        <v>535</v>
      </c>
      <c r="C27" s="188"/>
      <c r="D27" s="44"/>
      <c r="E27" s="44"/>
      <c r="F27" s="44"/>
      <c r="G27" s="44"/>
      <c r="H27" s="44"/>
      <c r="I27" s="44"/>
      <c r="J27" s="44"/>
      <c r="K27" s="44"/>
      <c r="L27" s="153"/>
      <c r="M27" s="188"/>
      <c r="N27" s="44"/>
      <c r="O27" s="44"/>
      <c r="P27" s="44"/>
      <c r="Q27" s="44"/>
      <c r="R27" s="44"/>
      <c r="S27" s="44"/>
      <c r="T27" s="44"/>
      <c r="U27" s="44"/>
      <c r="V27" s="153"/>
      <c r="W27" s="188"/>
      <c r="X27" s="44"/>
      <c r="Y27" s="44"/>
      <c r="Z27" s="44"/>
      <c r="AA27" s="44"/>
      <c r="AB27" s="44"/>
      <c r="AC27" s="44"/>
      <c r="AD27" s="44"/>
      <c r="AE27" s="44"/>
      <c r="AF27" s="153"/>
      <c r="AG27" s="188"/>
      <c r="AH27" s="44"/>
      <c r="AI27" s="44"/>
      <c r="AJ27" s="44"/>
      <c r="AK27" s="44"/>
      <c r="AL27" s="44"/>
      <c r="AM27" s="44"/>
      <c r="AN27" s="44"/>
      <c r="AO27" s="44"/>
      <c r="AP27" s="153"/>
      <c r="AQ27" s="33"/>
      <c r="AR27" s="44"/>
      <c r="AS27" s="44"/>
      <c r="AT27" s="44"/>
      <c r="AU27" s="44"/>
      <c r="AV27" s="44"/>
      <c r="AW27" s="44"/>
      <c r="AX27" s="44"/>
      <c r="AY27" s="44"/>
      <c r="AZ27" s="153"/>
      <c r="BA27" s="33"/>
      <c r="BB27" s="44"/>
      <c r="BC27" s="44"/>
      <c r="BD27" s="44"/>
      <c r="BE27" s="44"/>
      <c r="BF27" s="44"/>
      <c r="BG27" s="44"/>
      <c r="BH27" s="44"/>
      <c r="BI27" s="44"/>
      <c r="BJ27" s="153"/>
      <c r="BK27" s="33"/>
      <c r="BL27" s="44"/>
      <c r="BM27" s="44"/>
      <c r="BN27" s="44"/>
      <c r="BO27" s="44"/>
      <c r="BP27" s="44"/>
      <c r="BQ27" s="44"/>
      <c r="BR27" s="44"/>
      <c r="BS27" s="44"/>
      <c r="BT27" s="153"/>
      <c r="BU27" s="33"/>
      <c r="BV27" s="44"/>
      <c r="BW27" s="44"/>
      <c r="BX27" s="44"/>
      <c r="BY27" s="44"/>
      <c r="BZ27" s="44"/>
      <c r="CA27" s="44"/>
      <c r="CB27" s="44"/>
      <c r="CC27" s="44"/>
      <c r="CD27" s="153"/>
      <c r="CE27" s="33"/>
      <c r="CF27" s="44"/>
      <c r="CG27" s="44"/>
      <c r="CH27" s="44"/>
      <c r="CI27" s="44"/>
      <c r="CJ27" s="44"/>
      <c r="CK27" s="44"/>
      <c r="CL27" s="44"/>
      <c r="CM27" s="44"/>
      <c r="CN27" s="153"/>
      <c r="CO27" s="33"/>
      <c r="CP27" s="44"/>
      <c r="CQ27" s="44"/>
      <c r="CR27" s="44"/>
      <c r="CS27" s="44"/>
      <c r="CT27" s="44"/>
      <c r="CU27" s="44"/>
      <c r="CV27" s="44"/>
      <c r="CW27" s="44"/>
      <c r="CX27" s="153"/>
      <c r="CY27" s="33"/>
      <c r="CZ27" s="44"/>
      <c r="DA27" s="44"/>
      <c r="DB27" s="44"/>
      <c r="DC27" s="44"/>
      <c r="DD27" s="44"/>
      <c r="DE27" s="44"/>
      <c r="DF27" s="44"/>
      <c r="DG27" s="44"/>
      <c r="DH27" s="153"/>
      <c r="DI27" s="33"/>
      <c r="DJ27" s="44"/>
      <c r="DK27" s="44"/>
      <c r="DL27" s="44"/>
      <c r="DM27" s="44"/>
      <c r="DN27" s="44"/>
      <c r="DO27" s="44"/>
      <c r="DP27" s="44"/>
      <c r="DQ27" s="44"/>
      <c r="DR27" s="153"/>
      <c r="DS27" s="33"/>
      <c r="DT27" s="44"/>
      <c r="DU27" s="44"/>
      <c r="DV27" s="44"/>
      <c r="DW27" s="44"/>
      <c r="DX27" s="44"/>
      <c r="DY27" s="44"/>
      <c r="DZ27" s="44"/>
      <c r="EA27" s="44"/>
      <c r="EB27" s="105"/>
      <c r="EC27" s="33"/>
      <c r="ED27" s="44"/>
      <c r="EE27" s="44"/>
      <c r="EF27" s="44"/>
      <c r="EG27" s="44"/>
      <c r="EH27" s="44"/>
      <c r="EI27" s="44"/>
      <c r="EJ27" s="44"/>
      <c r="EK27" s="44"/>
      <c r="EL27" s="153"/>
      <c r="EM27" s="33"/>
      <c r="EN27" s="44"/>
      <c r="EO27" s="44"/>
      <c r="EP27" s="44"/>
      <c r="EQ27" s="44"/>
      <c r="ER27" s="44"/>
      <c r="ES27" s="44"/>
      <c r="ET27" s="44"/>
      <c r="EU27" s="44"/>
      <c r="EV27" s="153"/>
      <c r="EW27" s="296"/>
      <c r="EX27" s="297"/>
      <c r="EY27" s="298"/>
      <c r="EZ27" s="297"/>
      <c r="FA27" s="299"/>
    </row>
    <row r="28" spans="1:157" s="35" customFormat="1" ht="25.5">
      <c r="A28" s="40"/>
      <c r="B28" s="370" t="s">
        <v>536</v>
      </c>
      <c r="C28" s="188"/>
      <c r="D28" s="44"/>
      <c r="E28" s="44"/>
      <c r="F28" s="44"/>
      <c r="G28" s="44"/>
      <c r="H28" s="44"/>
      <c r="I28" s="44"/>
      <c r="J28" s="44"/>
      <c r="K28" s="44"/>
      <c r="L28" s="153"/>
      <c r="M28" s="188"/>
      <c r="N28" s="44"/>
      <c r="O28" s="44"/>
      <c r="P28" s="44"/>
      <c r="Q28" s="44"/>
      <c r="R28" s="44"/>
      <c r="S28" s="44"/>
      <c r="T28" s="44"/>
      <c r="U28" s="44"/>
      <c r="V28" s="153"/>
      <c r="W28" s="188"/>
      <c r="X28" s="44"/>
      <c r="Y28" s="44"/>
      <c r="Z28" s="44"/>
      <c r="AA28" s="44"/>
      <c r="AB28" s="44"/>
      <c r="AC28" s="44"/>
      <c r="AD28" s="44"/>
      <c r="AE28" s="44"/>
      <c r="AF28" s="153"/>
      <c r="AG28" s="188"/>
      <c r="AH28" s="44"/>
      <c r="AI28" s="44"/>
      <c r="AJ28" s="44"/>
      <c r="AK28" s="44"/>
      <c r="AL28" s="44"/>
      <c r="AM28" s="44"/>
      <c r="AN28" s="44"/>
      <c r="AO28" s="44"/>
      <c r="AP28" s="153"/>
      <c r="AQ28" s="33"/>
      <c r="AR28" s="44"/>
      <c r="AS28" s="44"/>
      <c r="AT28" s="44"/>
      <c r="AU28" s="44"/>
      <c r="AV28" s="44"/>
      <c r="AW28" s="44"/>
      <c r="AX28" s="44"/>
      <c r="AY28" s="44"/>
      <c r="AZ28" s="153"/>
      <c r="BA28" s="33"/>
      <c r="BB28" s="44"/>
      <c r="BC28" s="44"/>
      <c r="BD28" s="44"/>
      <c r="BE28" s="44"/>
      <c r="BF28" s="44"/>
      <c r="BG28" s="44"/>
      <c r="BH28" s="44"/>
      <c r="BI28" s="44"/>
      <c r="BJ28" s="153"/>
      <c r="BK28" s="33"/>
      <c r="BL28" s="44"/>
      <c r="BM28" s="44"/>
      <c r="BN28" s="44"/>
      <c r="BO28" s="44"/>
      <c r="BP28" s="44"/>
      <c r="BQ28" s="44"/>
      <c r="BR28" s="44"/>
      <c r="BS28" s="44"/>
      <c r="BT28" s="153"/>
      <c r="BU28" s="33"/>
      <c r="BV28" s="44"/>
      <c r="BW28" s="44"/>
      <c r="BX28" s="44"/>
      <c r="BY28" s="44"/>
      <c r="BZ28" s="44"/>
      <c r="CA28" s="44"/>
      <c r="CB28" s="44"/>
      <c r="CC28" s="44"/>
      <c r="CD28" s="153"/>
      <c r="CE28" s="33"/>
      <c r="CF28" s="44"/>
      <c r="CG28" s="44"/>
      <c r="CH28" s="44"/>
      <c r="CI28" s="44"/>
      <c r="CJ28" s="44"/>
      <c r="CK28" s="44"/>
      <c r="CL28" s="44"/>
      <c r="CM28" s="44"/>
      <c r="CN28" s="153"/>
      <c r="CO28" s="33"/>
      <c r="CP28" s="44"/>
      <c r="CQ28" s="44"/>
      <c r="CR28" s="44"/>
      <c r="CS28" s="44"/>
      <c r="CT28" s="44"/>
      <c r="CU28" s="44"/>
      <c r="CV28" s="44"/>
      <c r="CW28" s="44"/>
      <c r="CX28" s="153"/>
      <c r="CY28" s="33"/>
      <c r="CZ28" s="44"/>
      <c r="DA28" s="44"/>
      <c r="DB28" s="44"/>
      <c r="DC28" s="44"/>
      <c r="DD28" s="44"/>
      <c r="DE28" s="44"/>
      <c r="DF28" s="44"/>
      <c r="DG28" s="44"/>
      <c r="DH28" s="153"/>
      <c r="DI28" s="33"/>
      <c r="DJ28" s="44"/>
      <c r="DK28" s="44"/>
      <c r="DL28" s="44"/>
      <c r="DM28" s="44"/>
      <c r="DN28" s="44"/>
      <c r="DO28" s="44"/>
      <c r="DP28" s="44"/>
      <c r="DQ28" s="44"/>
      <c r="DR28" s="153"/>
      <c r="DS28" s="33"/>
      <c r="DT28" s="44"/>
      <c r="DU28" s="44"/>
      <c r="DV28" s="44"/>
      <c r="DW28" s="44"/>
      <c r="DX28" s="44"/>
      <c r="DY28" s="44"/>
      <c r="DZ28" s="44"/>
      <c r="EA28" s="44"/>
      <c r="EB28" s="105"/>
      <c r="EC28" s="33"/>
      <c r="ED28" s="44"/>
      <c r="EE28" s="44"/>
      <c r="EF28" s="44"/>
      <c r="EG28" s="44"/>
      <c r="EH28" s="44"/>
      <c r="EI28" s="44"/>
      <c r="EJ28" s="44"/>
      <c r="EK28" s="44"/>
      <c r="EL28" s="153"/>
      <c r="EM28" s="33"/>
      <c r="EN28" s="44"/>
      <c r="EO28" s="44"/>
      <c r="EP28" s="44"/>
      <c r="EQ28" s="44"/>
      <c r="ER28" s="44"/>
      <c r="ES28" s="44"/>
      <c r="ET28" s="44"/>
      <c r="EU28" s="44"/>
      <c r="EV28" s="153"/>
      <c r="EW28" s="296"/>
      <c r="EX28" s="297"/>
      <c r="EY28" s="298"/>
      <c r="EZ28" s="297"/>
      <c r="FA28" s="299"/>
    </row>
    <row r="29" spans="1:157" s="35" customFormat="1">
      <c r="A29" s="40"/>
      <c r="B29" s="370" t="s">
        <v>537</v>
      </c>
      <c r="C29" s="188"/>
      <c r="D29" s="44"/>
      <c r="E29" s="44"/>
      <c r="F29" s="44"/>
      <c r="G29" s="44"/>
      <c r="H29" s="44"/>
      <c r="I29" s="44"/>
      <c r="J29" s="44"/>
      <c r="K29" s="44"/>
      <c r="L29" s="153"/>
      <c r="M29" s="188"/>
      <c r="N29" s="44"/>
      <c r="O29" s="44"/>
      <c r="P29" s="44"/>
      <c r="Q29" s="44"/>
      <c r="R29" s="44"/>
      <c r="S29" s="44"/>
      <c r="T29" s="44"/>
      <c r="U29" s="44"/>
      <c r="V29" s="153"/>
      <c r="W29" s="188"/>
      <c r="X29" s="44"/>
      <c r="Y29" s="44"/>
      <c r="Z29" s="44"/>
      <c r="AA29" s="44"/>
      <c r="AB29" s="44"/>
      <c r="AC29" s="44"/>
      <c r="AD29" s="44"/>
      <c r="AE29" s="44"/>
      <c r="AF29" s="153"/>
      <c r="AG29" s="188"/>
      <c r="AH29" s="44"/>
      <c r="AI29" s="44"/>
      <c r="AJ29" s="44"/>
      <c r="AK29" s="44"/>
      <c r="AL29" s="44"/>
      <c r="AM29" s="44"/>
      <c r="AN29" s="44"/>
      <c r="AO29" s="44"/>
      <c r="AP29" s="153"/>
      <c r="AQ29" s="33"/>
      <c r="AR29" s="44"/>
      <c r="AS29" s="44"/>
      <c r="AT29" s="44"/>
      <c r="AU29" s="44"/>
      <c r="AV29" s="44"/>
      <c r="AW29" s="44"/>
      <c r="AX29" s="44"/>
      <c r="AY29" s="44"/>
      <c r="AZ29" s="153"/>
      <c r="BA29" s="33"/>
      <c r="BB29" s="44"/>
      <c r="BC29" s="44"/>
      <c r="BD29" s="44"/>
      <c r="BE29" s="44"/>
      <c r="BF29" s="44"/>
      <c r="BG29" s="44"/>
      <c r="BH29" s="44"/>
      <c r="BI29" s="44"/>
      <c r="BJ29" s="153"/>
      <c r="BK29" s="33"/>
      <c r="BL29" s="44"/>
      <c r="BM29" s="44"/>
      <c r="BN29" s="44"/>
      <c r="BO29" s="44"/>
      <c r="BP29" s="44"/>
      <c r="BQ29" s="44"/>
      <c r="BR29" s="44"/>
      <c r="BS29" s="44"/>
      <c r="BT29" s="153"/>
      <c r="BU29" s="33"/>
      <c r="BV29" s="44"/>
      <c r="BW29" s="44"/>
      <c r="BX29" s="44"/>
      <c r="BY29" s="44"/>
      <c r="BZ29" s="44"/>
      <c r="CA29" s="44"/>
      <c r="CB29" s="44"/>
      <c r="CC29" s="44"/>
      <c r="CD29" s="153"/>
      <c r="CE29" s="33"/>
      <c r="CF29" s="44"/>
      <c r="CG29" s="44"/>
      <c r="CH29" s="44"/>
      <c r="CI29" s="44"/>
      <c r="CJ29" s="44"/>
      <c r="CK29" s="44"/>
      <c r="CL29" s="44"/>
      <c r="CM29" s="44"/>
      <c r="CN29" s="153"/>
      <c r="CO29" s="33"/>
      <c r="CP29" s="44"/>
      <c r="CQ29" s="44"/>
      <c r="CR29" s="44"/>
      <c r="CS29" s="44"/>
      <c r="CT29" s="44"/>
      <c r="CU29" s="44"/>
      <c r="CV29" s="44"/>
      <c r="CW29" s="44"/>
      <c r="CX29" s="153"/>
      <c r="CY29" s="33"/>
      <c r="CZ29" s="44"/>
      <c r="DA29" s="44"/>
      <c r="DB29" s="44"/>
      <c r="DC29" s="44"/>
      <c r="DD29" s="44"/>
      <c r="DE29" s="44"/>
      <c r="DF29" s="44"/>
      <c r="DG29" s="44"/>
      <c r="DH29" s="153"/>
      <c r="DI29" s="33"/>
      <c r="DJ29" s="44"/>
      <c r="DK29" s="44"/>
      <c r="DL29" s="44"/>
      <c r="DM29" s="44"/>
      <c r="DN29" s="44"/>
      <c r="DO29" s="44"/>
      <c r="DP29" s="44"/>
      <c r="DQ29" s="44"/>
      <c r="DR29" s="153"/>
      <c r="DS29" s="33"/>
      <c r="DT29" s="44"/>
      <c r="DU29" s="44"/>
      <c r="DV29" s="44"/>
      <c r="DW29" s="44"/>
      <c r="DX29" s="44"/>
      <c r="DY29" s="44"/>
      <c r="DZ29" s="44"/>
      <c r="EA29" s="44"/>
      <c r="EB29" s="105"/>
      <c r="EC29" s="33"/>
      <c r="ED29" s="44"/>
      <c r="EE29" s="44"/>
      <c r="EF29" s="44"/>
      <c r="EG29" s="44"/>
      <c r="EH29" s="44"/>
      <c r="EI29" s="44"/>
      <c r="EJ29" s="44"/>
      <c r="EK29" s="44"/>
      <c r="EL29" s="153"/>
      <c r="EM29" s="33"/>
      <c r="EN29" s="44"/>
      <c r="EO29" s="44"/>
      <c r="EP29" s="44"/>
      <c r="EQ29" s="44"/>
      <c r="ER29" s="44"/>
      <c r="ES29" s="44"/>
      <c r="ET29" s="44"/>
      <c r="EU29" s="44"/>
      <c r="EV29" s="153"/>
      <c r="EW29" s="296"/>
      <c r="EX29" s="297"/>
      <c r="EY29" s="298"/>
      <c r="EZ29" s="297"/>
      <c r="FA29" s="299"/>
    </row>
    <row r="30" spans="1:157" s="35" customFormat="1">
      <c r="A30" s="40"/>
      <c r="B30" s="370" t="s">
        <v>538</v>
      </c>
      <c r="C30" s="188"/>
      <c r="D30" s="44"/>
      <c r="E30" s="44"/>
      <c r="F30" s="44"/>
      <c r="G30" s="44"/>
      <c r="H30" s="44"/>
      <c r="I30" s="44"/>
      <c r="J30" s="44"/>
      <c r="K30" s="44"/>
      <c r="L30" s="153"/>
      <c r="M30" s="33"/>
      <c r="N30" s="44"/>
      <c r="O30" s="44"/>
      <c r="P30" s="44"/>
      <c r="Q30" s="44"/>
      <c r="R30" s="44"/>
      <c r="S30" s="44"/>
      <c r="T30" s="44"/>
      <c r="U30" s="44"/>
      <c r="V30" s="153"/>
      <c r="W30" s="33"/>
      <c r="X30" s="44"/>
      <c r="Y30" s="44"/>
      <c r="Z30" s="44"/>
      <c r="AA30" s="44"/>
      <c r="AB30" s="44"/>
      <c r="AC30" s="44"/>
      <c r="AD30" s="44"/>
      <c r="AE30" s="44"/>
      <c r="AF30" s="153"/>
      <c r="AG30" s="33"/>
      <c r="AH30" s="44"/>
      <c r="AI30" s="44"/>
      <c r="AJ30" s="44"/>
      <c r="AK30" s="44"/>
      <c r="AL30" s="44"/>
      <c r="AM30" s="44"/>
      <c r="AN30" s="44"/>
      <c r="AO30" s="44"/>
      <c r="AP30" s="153"/>
      <c r="AQ30" s="33"/>
      <c r="AR30" s="44"/>
      <c r="AS30" s="44"/>
      <c r="AT30" s="44"/>
      <c r="AU30" s="44"/>
      <c r="AV30" s="44"/>
      <c r="AW30" s="44"/>
      <c r="AX30" s="44"/>
      <c r="AY30" s="44"/>
      <c r="AZ30" s="153"/>
      <c r="BA30" s="33"/>
      <c r="BB30" s="44"/>
      <c r="BC30" s="44"/>
      <c r="BD30" s="44"/>
      <c r="BE30" s="44"/>
      <c r="BF30" s="44"/>
      <c r="BG30" s="44"/>
      <c r="BH30" s="44"/>
      <c r="BI30" s="44"/>
      <c r="BJ30" s="153"/>
      <c r="BK30" s="33"/>
      <c r="BL30" s="44"/>
      <c r="BM30" s="44"/>
      <c r="BN30" s="44"/>
      <c r="BO30" s="44"/>
      <c r="BP30" s="44"/>
      <c r="BQ30" s="44"/>
      <c r="BR30" s="44"/>
      <c r="BS30" s="44"/>
      <c r="BT30" s="153"/>
      <c r="BU30" s="33"/>
      <c r="BV30" s="44"/>
      <c r="BW30" s="44"/>
      <c r="BX30" s="44"/>
      <c r="BY30" s="44"/>
      <c r="BZ30" s="44"/>
      <c r="CA30" s="44"/>
      <c r="CB30" s="44"/>
      <c r="CC30" s="44"/>
      <c r="CD30" s="153"/>
      <c r="CE30" s="33"/>
      <c r="CF30" s="44"/>
      <c r="CG30" s="44"/>
      <c r="CH30" s="44"/>
      <c r="CI30" s="44"/>
      <c r="CJ30" s="44"/>
      <c r="CK30" s="44"/>
      <c r="CL30" s="44"/>
      <c r="CM30" s="44"/>
      <c r="CN30" s="153"/>
      <c r="CO30" s="33"/>
      <c r="CP30" s="44"/>
      <c r="CQ30" s="44"/>
      <c r="CR30" s="44"/>
      <c r="CS30" s="44"/>
      <c r="CT30" s="44"/>
      <c r="CU30" s="44"/>
      <c r="CV30" s="44"/>
      <c r="CW30" s="44"/>
      <c r="CX30" s="153"/>
      <c r="CY30" s="33"/>
      <c r="CZ30" s="44"/>
      <c r="DA30" s="44"/>
      <c r="DB30" s="44"/>
      <c r="DC30" s="44"/>
      <c r="DD30" s="44"/>
      <c r="DE30" s="44"/>
      <c r="DF30" s="44"/>
      <c r="DG30" s="44"/>
      <c r="DH30" s="153"/>
      <c r="DI30" s="33"/>
      <c r="DJ30" s="44"/>
      <c r="DK30" s="44"/>
      <c r="DL30" s="44"/>
      <c r="DM30" s="44"/>
      <c r="DN30" s="44"/>
      <c r="DO30" s="44"/>
      <c r="DP30" s="44"/>
      <c r="DQ30" s="44"/>
      <c r="DR30" s="153"/>
      <c r="DS30" s="33"/>
      <c r="DT30" s="44"/>
      <c r="DU30" s="44"/>
      <c r="DV30" s="44"/>
      <c r="DW30" s="44"/>
      <c r="DX30" s="44"/>
      <c r="DY30" s="44"/>
      <c r="DZ30" s="44"/>
      <c r="EA30" s="44"/>
      <c r="EB30" s="105"/>
      <c r="EC30" s="33"/>
      <c r="ED30" s="44"/>
      <c r="EE30" s="44"/>
      <c r="EF30" s="44"/>
      <c r="EG30" s="44"/>
      <c r="EH30" s="44"/>
      <c r="EI30" s="44"/>
      <c r="EJ30" s="44"/>
      <c r="EK30" s="44"/>
      <c r="EL30" s="153"/>
      <c r="EM30" s="33"/>
      <c r="EN30" s="44"/>
      <c r="EO30" s="44"/>
      <c r="EP30" s="44"/>
      <c r="EQ30" s="44"/>
      <c r="ER30" s="44"/>
      <c r="ES30" s="44"/>
      <c r="ET30" s="44"/>
      <c r="EU30" s="44"/>
      <c r="EV30" s="153"/>
      <c r="EW30" s="296"/>
      <c r="EX30" s="297"/>
      <c r="EY30" s="298"/>
      <c r="EZ30" s="297"/>
      <c r="FA30" s="299"/>
    </row>
    <row r="31" spans="1:157" s="10" customFormat="1">
      <c r="A31" s="683"/>
      <c r="B31" s="754" t="s">
        <v>667</v>
      </c>
      <c r="C31" s="33"/>
      <c r="D31" s="44"/>
      <c r="E31" s="44"/>
      <c r="F31" s="44"/>
      <c r="G31" s="44"/>
      <c r="H31" s="44"/>
      <c r="I31" s="44"/>
      <c r="J31" s="44"/>
      <c r="K31" s="44"/>
      <c r="L31" s="153"/>
      <c r="M31" s="33"/>
      <c r="N31" s="44"/>
      <c r="O31" s="44"/>
      <c r="P31" s="44"/>
      <c r="Q31" s="44"/>
      <c r="R31" s="44"/>
      <c r="S31" s="44"/>
      <c r="T31" s="44"/>
      <c r="U31" s="44"/>
      <c r="V31" s="153"/>
      <c r="W31" s="33"/>
      <c r="X31" s="44"/>
      <c r="Y31" s="44"/>
      <c r="Z31" s="44"/>
      <c r="AA31" s="44"/>
      <c r="AB31" s="44"/>
      <c r="AC31" s="44"/>
      <c r="AD31" s="44"/>
      <c r="AE31" s="44"/>
      <c r="AF31" s="153"/>
      <c r="AG31" s="33"/>
      <c r="AH31" s="44"/>
      <c r="AI31" s="44"/>
      <c r="AJ31" s="44"/>
      <c r="AK31" s="44"/>
      <c r="AL31" s="44"/>
      <c r="AM31" s="44"/>
      <c r="AN31" s="44"/>
      <c r="AO31" s="44"/>
      <c r="AP31" s="153"/>
      <c r="AQ31" s="33"/>
      <c r="AR31" s="44"/>
      <c r="AS31" s="44"/>
      <c r="AT31" s="44"/>
      <c r="AU31" s="44"/>
      <c r="AV31" s="44"/>
      <c r="AW31" s="44"/>
      <c r="AX31" s="44"/>
      <c r="AY31" s="44"/>
      <c r="AZ31" s="153"/>
      <c r="BA31" s="33"/>
      <c r="BB31" s="44"/>
      <c r="BC31" s="44"/>
      <c r="BD31" s="44"/>
      <c r="BE31" s="44"/>
      <c r="BF31" s="44"/>
      <c r="BG31" s="44"/>
      <c r="BH31" s="44"/>
      <c r="BI31" s="44"/>
      <c r="BJ31" s="153"/>
      <c r="BK31" s="33"/>
      <c r="BL31" s="44"/>
      <c r="BM31" s="44"/>
      <c r="BN31" s="44"/>
      <c r="BO31" s="44"/>
      <c r="BP31" s="44"/>
      <c r="BQ31" s="44"/>
      <c r="BR31" s="44"/>
      <c r="BS31" s="44"/>
      <c r="BT31" s="153"/>
      <c r="BU31" s="33"/>
      <c r="BV31" s="44"/>
      <c r="BW31" s="44"/>
      <c r="BX31" s="44"/>
      <c r="BY31" s="44"/>
      <c r="BZ31" s="44"/>
      <c r="CA31" s="44"/>
      <c r="CB31" s="44"/>
      <c r="CC31" s="44"/>
      <c r="CD31" s="153"/>
      <c r="CE31" s="33"/>
      <c r="CF31" s="44"/>
      <c r="CG31" s="44"/>
      <c r="CH31" s="44"/>
      <c r="CI31" s="44"/>
      <c r="CJ31" s="44"/>
      <c r="CK31" s="44"/>
      <c r="CL31" s="44"/>
      <c r="CM31" s="44"/>
      <c r="CN31" s="153"/>
      <c r="CO31" s="33"/>
      <c r="CP31" s="44"/>
      <c r="CQ31" s="44"/>
      <c r="CR31" s="44"/>
      <c r="CS31" s="44"/>
      <c r="CT31" s="44"/>
      <c r="CU31" s="44"/>
      <c r="CV31" s="44"/>
      <c r="CW31" s="44"/>
      <c r="CX31" s="153"/>
      <c r="CY31" s="33"/>
      <c r="CZ31" s="44"/>
      <c r="DA31" s="44"/>
      <c r="DB31" s="44"/>
      <c r="DC31" s="44"/>
      <c r="DD31" s="44"/>
      <c r="DE31" s="44"/>
      <c r="DF31" s="44"/>
      <c r="DG31" s="44"/>
      <c r="DH31" s="153"/>
      <c r="DI31" s="33"/>
      <c r="DJ31" s="44"/>
      <c r="DK31" s="44"/>
      <c r="DL31" s="44"/>
      <c r="DM31" s="44"/>
      <c r="DN31" s="44"/>
      <c r="DO31" s="44"/>
      <c r="DP31" s="44"/>
      <c r="DQ31" s="44"/>
      <c r="DR31" s="153"/>
      <c r="DS31" s="33"/>
      <c r="DT31" s="44"/>
      <c r="DU31" s="44"/>
      <c r="DV31" s="44"/>
      <c r="DW31" s="44"/>
      <c r="DX31" s="44"/>
      <c r="DY31" s="44"/>
      <c r="DZ31" s="44"/>
      <c r="EA31" s="44"/>
      <c r="EB31" s="105"/>
      <c r="EC31" s="33"/>
      <c r="ED31" s="44"/>
      <c r="EE31" s="44"/>
      <c r="EF31" s="44"/>
      <c r="EG31" s="44"/>
      <c r="EH31" s="44"/>
      <c r="EI31" s="44"/>
      <c r="EJ31" s="44"/>
      <c r="EK31" s="44"/>
      <c r="EL31" s="153"/>
      <c r="EM31" s="33"/>
      <c r="EN31" s="44"/>
      <c r="EO31" s="44"/>
      <c r="EP31" s="44"/>
      <c r="EQ31" s="44"/>
      <c r="ER31" s="44"/>
      <c r="ES31" s="44"/>
      <c r="ET31" s="44"/>
      <c r="EU31" s="44"/>
      <c r="EV31" s="153"/>
      <c r="EW31" s="296"/>
      <c r="EX31" s="297"/>
      <c r="EY31" s="298"/>
      <c r="EZ31" s="297"/>
      <c r="FA31" s="299"/>
    </row>
    <row r="32" spans="1:157" s="10" customFormat="1" ht="26.1" customHeight="1">
      <c r="A32" s="230" t="s">
        <v>25</v>
      </c>
      <c r="B32" s="34" t="s">
        <v>217</v>
      </c>
      <c r="C32" s="33"/>
      <c r="D32" s="44"/>
      <c r="E32" s="44"/>
      <c r="F32" s="44"/>
      <c r="G32" s="44"/>
      <c r="H32" s="44"/>
      <c r="I32" s="44"/>
      <c r="J32" s="44"/>
      <c r="K32" s="44"/>
      <c r="L32" s="153"/>
      <c r="M32" s="33"/>
      <c r="N32" s="44"/>
      <c r="O32" s="44"/>
      <c r="P32" s="44"/>
      <c r="Q32" s="44"/>
      <c r="R32" s="44"/>
      <c r="S32" s="44"/>
      <c r="T32" s="44"/>
      <c r="U32" s="44"/>
      <c r="V32" s="153"/>
      <c r="W32" s="33"/>
      <c r="X32" s="44"/>
      <c r="Y32" s="44"/>
      <c r="Z32" s="44"/>
      <c r="AA32" s="44"/>
      <c r="AB32" s="44"/>
      <c r="AC32" s="44"/>
      <c r="AD32" s="44"/>
      <c r="AE32" s="44"/>
      <c r="AF32" s="153"/>
      <c r="AG32" s="33"/>
      <c r="AH32" s="44"/>
      <c r="AI32" s="44"/>
      <c r="AJ32" s="44"/>
      <c r="AK32" s="44"/>
      <c r="AL32" s="44"/>
      <c r="AM32" s="44"/>
      <c r="AN32" s="44"/>
      <c r="AO32" s="44"/>
      <c r="AP32" s="153"/>
      <c r="AQ32" s="33"/>
      <c r="AR32" s="44"/>
      <c r="AS32" s="44"/>
      <c r="AT32" s="44"/>
      <c r="AU32" s="44"/>
      <c r="AV32" s="44"/>
      <c r="AW32" s="44"/>
      <c r="AX32" s="44"/>
      <c r="AY32" s="44"/>
      <c r="AZ32" s="153"/>
      <c r="BA32" s="33"/>
      <c r="BB32" s="44"/>
      <c r="BC32" s="44"/>
      <c r="BD32" s="44"/>
      <c r="BE32" s="44"/>
      <c r="BF32" s="44"/>
      <c r="BG32" s="44"/>
      <c r="BH32" s="44"/>
      <c r="BI32" s="44"/>
      <c r="BJ32" s="153"/>
      <c r="BK32" s="33"/>
      <c r="BL32" s="44"/>
      <c r="BM32" s="44"/>
      <c r="BN32" s="44"/>
      <c r="BO32" s="44"/>
      <c r="BP32" s="44"/>
      <c r="BQ32" s="44"/>
      <c r="BR32" s="44"/>
      <c r="BS32" s="44"/>
      <c r="BT32" s="153"/>
      <c r="BU32" s="33"/>
      <c r="BV32" s="44"/>
      <c r="BW32" s="44"/>
      <c r="BX32" s="44"/>
      <c r="BY32" s="44"/>
      <c r="BZ32" s="44"/>
      <c r="CA32" s="44"/>
      <c r="CB32" s="44"/>
      <c r="CC32" s="44"/>
      <c r="CD32" s="153"/>
      <c r="CE32" s="33"/>
      <c r="CF32" s="44"/>
      <c r="CG32" s="44"/>
      <c r="CH32" s="44"/>
      <c r="CI32" s="44"/>
      <c r="CJ32" s="44"/>
      <c r="CK32" s="44"/>
      <c r="CL32" s="44"/>
      <c r="CM32" s="44"/>
      <c r="CN32" s="153"/>
      <c r="CO32" s="33"/>
      <c r="CP32" s="44"/>
      <c r="CQ32" s="44"/>
      <c r="CR32" s="44"/>
      <c r="CS32" s="44"/>
      <c r="CT32" s="44"/>
      <c r="CU32" s="44"/>
      <c r="CV32" s="44"/>
      <c r="CW32" s="44"/>
      <c r="CX32" s="153"/>
      <c r="CY32" s="33"/>
      <c r="CZ32" s="44"/>
      <c r="DA32" s="44"/>
      <c r="DB32" s="44"/>
      <c r="DC32" s="44"/>
      <c r="DD32" s="44"/>
      <c r="DE32" s="44"/>
      <c r="DF32" s="44"/>
      <c r="DG32" s="44"/>
      <c r="DH32" s="153"/>
      <c r="DI32" s="33"/>
      <c r="DJ32" s="44"/>
      <c r="DK32" s="44"/>
      <c r="DL32" s="44"/>
      <c r="DM32" s="44"/>
      <c r="DN32" s="44"/>
      <c r="DO32" s="44"/>
      <c r="DP32" s="44"/>
      <c r="DQ32" s="44"/>
      <c r="DR32" s="153"/>
      <c r="DS32" s="33"/>
      <c r="DT32" s="44"/>
      <c r="DU32" s="44"/>
      <c r="DV32" s="44"/>
      <c r="DW32" s="44"/>
      <c r="DX32" s="44"/>
      <c r="DY32" s="44"/>
      <c r="DZ32" s="44"/>
      <c r="EA32" s="44"/>
      <c r="EB32" s="105"/>
      <c r="EC32" s="33"/>
      <c r="ED32" s="44"/>
      <c r="EE32" s="44"/>
      <c r="EF32" s="44"/>
      <c r="EG32" s="44"/>
      <c r="EH32" s="44"/>
      <c r="EI32" s="44"/>
      <c r="EJ32" s="44"/>
      <c r="EK32" s="44"/>
      <c r="EL32" s="153"/>
      <c r="EM32" s="33"/>
      <c r="EN32" s="44"/>
      <c r="EO32" s="44"/>
      <c r="EP32" s="44"/>
      <c r="EQ32" s="44"/>
      <c r="ER32" s="44"/>
      <c r="ES32" s="44"/>
      <c r="ET32" s="44"/>
      <c r="EU32" s="44"/>
      <c r="EV32" s="44"/>
      <c r="EW32" s="276">
        <f>COUNTIF(C32:EV32,"=Met")</f>
        <v>0</v>
      </c>
      <c r="EX32" s="277">
        <f>IF(SUM(EW32,EY32)=0,0,EW32/SUM(EW32,EY32))</f>
        <v>0</v>
      </c>
      <c r="EY32" s="278">
        <f>COUNTIF(C32:EV32,"=Not Met")</f>
        <v>0</v>
      </c>
      <c r="EZ32" s="277">
        <f>IF(SUM(EW32,EY32)=0,0,EY32/SUM(EW32,EY32))</f>
        <v>0</v>
      </c>
      <c r="FA32" s="279">
        <f>COUNTIF(C32:EV32,"=N/A")</f>
        <v>0</v>
      </c>
    </row>
    <row r="33" spans="1:157" s="10" customFormat="1" ht="26.1" customHeight="1">
      <c r="A33" s="231" t="s">
        <v>26</v>
      </c>
      <c r="B33" s="752" t="s">
        <v>571</v>
      </c>
      <c r="C33" s="380" t="str">
        <f>IF(COUNTIF(C34:C38, "NO")&gt;=1,"NOT MET",IF(COUNTIF(C34:C38, "YES")&gt;=1, "MET",IF(COUNTIF(C34:C38,"=N/A")=5,"N/A","")))</f>
        <v/>
      </c>
      <c r="D33" s="381" t="str">
        <f t="shared" ref="D33:BO33" si="22">IF(COUNTIF(D34:D38, "NO")&gt;=1,"NOT MET",IF(COUNTIF(D34:D38, "YES")&gt;=1, "MET",IF(COUNTIF(D34:D38,"=N/A")=5,"N/A","")))</f>
        <v/>
      </c>
      <c r="E33" s="381" t="str">
        <f t="shared" si="22"/>
        <v/>
      </c>
      <c r="F33" s="381" t="str">
        <f t="shared" si="22"/>
        <v/>
      </c>
      <c r="G33" s="381" t="str">
        <f t="shared" si="22"/>
        <v/>
      </c>
      <c r="H33" s="381" t="str">
        <f t="shared" si="22"/>
        <v/>
      </c>
      <c r="I33" s="381" t="str">
        <f t="shared" si="22"/>
        <v/>
      </c>
      <c r="J33" s="381" t="str">
        <f t="shared" si="22"/>
        <v/>
      </c>
      <c r="K33" s="381" t="str">
        <f t="shared" si="22"/>
        <v/>
      </c>
      <c r="L33" s="401" t="str">
        <f t="shared" si="22"/>
        <v/>
      </c>
      <c r="M33" s="380" t="str">
        <f t="shared" si="22"/>
        <v/>
      </c>
      <c r="N33" s="381" t="str">
        <f t="shared" si="22"/>
        <v/>
      </c>
      <c r="O33" s="381" t="str">
        <f t="shared" si="22"/>
        <v/>
      </c>
      <c r="P33" s="381" t="str">
        <f t="shared" si="22"/>
        <v/>
      </c>
      <c r="Q33" s="381" t="str">
        <f t="shared" si="22"/>
        <v/>
      </c>
      <c r="R33" s="381" t="str">
        <f t="shared" si="22"/>
        <v/>
      </c>
      <c r="S33" s="381" t="str">
        <f t="shared" si="22"/>
        <v/>
      </c>
      <c r="T33" s="381" t="str">
        <f t="shared" si="22"/>
        <v/>
      </c>
      <c r="U33" s="381" t="str">
        <f t="shared" si="22"/>
        <v/>
      </c>
      <c r="V33" s="401" t="str">
        <f t="shared" si="22"/>
        <v/>
      </c>
      <c r="W33" s="380" t="str">
        <f t="shared" si="22"/>
        <v/>
      </c>
      <c r="X33" s="381" t="str">
        <f t="shared" si="22"/>
        <v/>
      </c>
      <c r="Y33" s="381" t="str">
        <f t="shared" si="22"/>
        <v/>
      </c>
      <c r="Z33" s="381" t="str">
        <f t="shared" si="22"/>
        <v/>
      </c>
      <c r="AA33" s="381" t="str">
        <f t="shared" si="22"/>
        <v/>
      </c>
      <c r="AB33" s="381" t="str">
        <f t="shared" si="22"/>
        <v/>
      </c>
      <c r="AC33" s="381" t="str">
        <f t="shared" si="22"/>
        <v/>
      </c>
      <c r="AD33" s="381" t="str">
        <f t="shared" si="22"/>
        <v/>
      </c>
      <c r="AE33" s="381" t="str">
        <f t="shared" si="22"/>
        <v/>
      </c>
      <c r="AF33" s="401" t="str">
        <f t="shared" si="22"/>
        <v/>
      </c>
      <c r="AG33" s="380" t="str">
        <f t="shared" si="22"/>
        <v/>
      </c>
      <c r="AH33" s="381" t="str">
        <f t="shared" si="22"/>
        <v/>
      </c>
      <c r="AI33" s="381" t="str">
        <f t="shared" si="22"/>
        <v/>
      </c>
      <c r="AJ33" s="381" t="str">
        <f t="shared" si="22"/>
        <v/>
      </c>
      <c r="AK33" s="381" t="str">
        <f t="shared" si="22"/>
        <v/>
      </c>
      <c r="AL33" s="381" t="str">
        <f t="shared" si="22"/>
        <v/>
      </c>
      <c r="AM33" s="381" t="str">
        <f t="shared" si="22"/>
        <v/>
      </c>
      <c r="AN33" s="381" t="str">
        <f t="shared" si="22"/>
        <v/>
      </c>
      <c r="AO33" s="381" t="str">
        <f t="shared" si="22"/>
        <v/>
      </c>
      <c r="AP33" s="401" t="str">
        <f t="shared" si="22"/>
        <v/>
      </c>
      <c r="AQ33" s="380" t="str">
        <f t="shared" si="22"/>
        <v/>
      </c>
      <c r="AR33" s="381" t="str">
        <f t="shared" si="22"/>
        <v/>
      </c>
      <c r="AS33" s="381" t="str">
        <f t="shared" si="22"/>
        <v/>
      </c>
      <c r="AT33" s="381" t="str">
        <f t="shared" si="22"/>
        <v/>
      </c>
      <c r="AU33" s="381" t="str">
        <f t="shared" si="22"/>
        <v/>
      </c>
      <c r="AV33" s="381" t="str">
        <f t="shared" si="22"/>
        <v/>
      </c>
      <c r="AW33" s="381" t="str">
        <f t="shared" si="22"/>
        <v/>
      </c>
      <c r="AX33" s="381" t="str">
        <f t="shared" si="22"/>
        <v/>
      </c>
      <c r="AY33" s="381" t="str">
        <f t="shared" si="22"/>
        <v/>
      </c>
      <c r="AZ33" s="401" t="str">
        <f t="shared" si="22"/>
        <v/>
      </c>
      <c r="BA33" s="380" t="str">
        <f t="shared" si="22"/>
        <v/>
      </c>
      <c r="BB33" s="381" t="str">
        <f t="shared" si="22"/>
        <v/>
      </c>
      <c r="BC33" s="381" t="str">
        <f t="shared" si="22"/>
        <v/>
      </c>
      <c r="BD33" s="381" t="str">
        <f t="shared" si="22"/>
        <v/>
      </c>
      <c r="BE33" s="381" t="str">
        <f t="shared" si="22"/>
        <v/>
      </c>
      <c r="BF33" s="381" t="str">
        <f t="shared" si="22"/>
        <v/>
      </c>
      <c r="BG33" s="381" t="str">
        <f t="shared" si="22"/>
        <v/>
      </c>
      <c r="BH33" s="381" t="str">
        <f t="shared" si="22"/>
        <v/>
      </c>
      <c r="BI33" s="381" t="str">
        <f t="shared" si="22"/>
        <v/>
      </c>
      <c r="BJ33" s="401" t="str">
        <f t="shared" si="22"/>
        <v/>
      </c>
      <c r="BK33" s="380" t="str">
        <f t="shared" si="22"/>
        <v/>
      </c>
      <c r="BL33" s="381" t="str">
        <f t="shared" si="22"/>
        <v/>
      </c>
      <c r="BM33" s="381" t="str">
        <f t="shared" si="22"/>
        <v/>
      </c>
      <c r="BN33" s="381" t="str">
        <f t="shared" si="22"/>
        <v/>
      </c>
      <c r="BO33" s="381" t="str">
        <f t="shared" si="22"/>
        <v/>
      </c>
      <c r="BP33" s="381" t="str">
        <f t="shared" ref="BP33:EA33" si="23">IF(COUNTIF(BP34:BP38, "NO")&gt;=1,"NOT MET",IF(COUNTIF(BP34:BP38, "YES")&gt;=1, "MET",IF(COUNTIF(BP34:BP38,"=N/A")=5,"N/A","")))</f>
        <v/>
      </c>
      <c r="BQ33" s="381" t="str">
        <f t="shared" si="23"/>
        <v/>
      </c>
      <c r="BR33" s="381" t="str">
        <f t="shared" si="23"/>
        <v/>
      </c>
      <c r="BS33" s="381" t="str">
        <f t="shared" si="23"/>
        <v/>
      </c>
      <c r="BT33" s="401" t="str">
        <f t="shared" si="23"/>
        <v/>
      </c>
      <c r="BU33" s="380" t="str">
        <f t="shared" si="23"/>
        <v/>
      </c>
      <c r="BV33" s="381" t="str">
        <f t="shared" si="23"/>
        <v/>
      </c>
      <c r="BW33" s="381" t="str">
        <f t="shared" si="23"/>
        <v/>
      </c>
      <c r="BX33" s="381" t="str">
        <f t="shared" si="23"/>
        <v/>
      </c>
      <c r="BY33" s="381" t="str">
        <f t="shared" si="23"/>
        <v/>
      </c>
      <c r="BZ33" s="381" t="str">
        <f t="shared" si="23"/>
        <v/>
      </c>
      <c r="CA33" s="381" t="str">
        <f t="shared" si="23"/>
        <v/>
      </c>
      <c r="CB33" s="381" t="str">
        <f t="shared" si="23"/>
        <v/>
      </c>
      <c r="CC33" s="381" t="str">
        <f t="shared" si="23"/>
        <v/>
      </c>
      <c r="CD33" s="401" t="str">
        <f t="shared" si="23"/>
        <v/>
      </c>
      <c r="CE33" s="380" t="str">
        <f t="shared" si="23"/>
        <v/>
      </c>
      <c r="CF33" s="381" t="str">
        <f t="shared" si="23"/>
        <v/>
      </c>
      <c r="CG33" s="381" t="str">
        <f t="shared" si="23"/>
        <v/>
      </c>
      <c r="CH33" s="381" t="str">
        <f t="shared" si="23"/>
        <v/>
      </c>
      <c r="CI33" s="381" t="str">
        <f t="shared" si="23"/>
        <v/>
      </c>
      <c r="CJ33" s="381" t="str">
        <f t="shared" si="23"/>
        <v/>
      </c>
      <c r="CK33" s="381" t="str">
        <f t="shared" si="23"/>
        <v/>
      </c>
      <c r="CL33" s="381" t="str">
        <f t="shared" si="23"/>
        <v/>
      </c>
      <c r="CM33" s="381" t="str">
        <f t="shared" si="23"/>
        <v/>
      </c>
      <c r="CN33" s="401" t="str">
        <f t="shared" si="23"/>
        <v/>
      </c>
      <c r="CO33" s="380" t="str">
        <f t="shared" si="23"/>
        <v/>
      </c>
      <c r="CP33" s="381" t="str">
        <f t="shared" si="23"/>
        <v/>
      </c>
      <c r="CQ33" s="381" t="str">
        <f t="shared" si="23"/>
        <v/>
      </c>
      <c r="CR33" s="381" t="str">
        <f t="shared" si="23"/>
        <v/>
      </c>
      <c r="CS33" s="381" t="str">
        <f t="shared" si="23"/>
        <v/>
      </c>
      <c r="CT33" s="381" t="str">
        <f t="shared" si="23"/>
        <v/>
      </c>
      <c r="CU33" s="381" t="str">
        <f t="shared" si="23"/>
        <v/>
      </c>
      <c r="CV33" s="381" t="str">
        <f t="shared" si="23"/>
        <v/>
      </c>
      <c r="CW33" s="381" t="str">
        <f t="shared" si="23"/>
        <v/>
      </c>
      <c r="CX33" s="401" t="str">
        <f t="shared" si="23"/>
        <v/>
      </c>
      <c r="CY33" s="380" t="str">
        <f t="shared" si="23"/>
        <v/>
      </c>
      <c r="CZ33" s="381" t="str">
        <f t="shared" si="23"/>
        <v/>
      </c>
      <c r="DA33" s="381" t="str">
        <f t="shared" si="23"/>
        <v/>
      </c>
      <c r="DB33" s="381" t="str">
        <f t="shared" si="23"/>
        <v/>
      </c>
      <c r="DC33" s="381" t="str">
        <f t="shared" si="23"/>
        <v/>
      </c>
      <c r="DD33" s="381" t="str">
        <f t="shared" si="23"/>
        <v/>
      </c>
      <c r="DE33" s="381" t="str">
        <f t="shared" si="23"/>
        <v/>
      </c>
      <c r="DF33" s="381" t="str">
        <f t="shared" si="23"/>
        <v/>
      </c>
      <c r="DG33" s="381" t="str">
        <f t="shared" si="23"/>
        <v/>
      </c>
      <c r="DH33" s="401" t="str">
        <f t="shared" si="23"/>
        <v/>
      </c>
      <c r="DI33" s="380" t="str">
        <f t="shared" si="23"/>
        <v/>
      </c>
      <c r="DJ33" s="381" t="str">
        <f t="shared" si="23"/>
        <v/>
      </c>
      <c r="DK33" s="381" t="str">
        <f t="shared" si="23"/>
        <v/>
      </c>
      <c r="DL33" s="381" t="str">
        <f t="shared" si="23"/>
        <v/>
      </c>
      <c r="DM33" s="381" t="str">
        <f t="shared" si="23"/>
        <v/>
      </c>
      <c r="DN33" s="381" t="str">
        <f t="shared" si="23"/>
        <v/>
      </c>
      <c r="DO33" s="381" t="str">
        <f t="shared" si="23"/>
        <v/>
      </c>
      <c r="DP33" s="381" t="str">
        <f t="shared" si="23"/>
        <v/>
      </c>
      <c r="DQ33" s="381" t="str">
        <f t="shared" si="23"/>
        <v/>
      </c>
      <c r="DR33" s="401" t="str">
        <f t="shared" si="23"/>
        <v/>
      </c>
      <c r="DS33" s="380" t="str">
        <f t="shared" si="23"/>
        <v/>
      </c>
      <c r="DT33" s="381" t="str">
        <f t="shared" si="23"/>
        <v/>
      </c>
      <c r="DU33" s="381" t="str">
        <f t="shared" si="23"/>
        <v/>
      </c>
      <c r="DV33" s="381" t="str">
        <f t="shared" si="23"/>
        <v/>
      </c>
      <c r="DW33" s="381" t="str">
        <f t="shared" si="23"/>
        <v/>
      </c>
      <c r="DX33" s="381" t="str">
        <f t="shared" si="23"/>
        <v/>
      </c>
      <c r="DY33" s="381" t="str">
        <f t="shared" si="23"/>
        <v/>
      </c>
      <c r="DZ33" s="381" t="str">
        <f t="shared" si="23"/>
        <v/>
      </c>
      <c r="EA33" s="381" t="str">
        <f t="shared" si="23"/>
        <v/>
      </c>
      <c r="EB33" s="444" t="str">
        <f t="shared" ref="EB33:EV33" si="24">IF(COUNTIF(EB34:EB38, "NO")&gt;=1,"NOT MET",IF(COUNTIF(EB34:EB38, "YES")&gt;=1, "MET",IF(COUNTIF(EB34:EB38,"=N/A")=5,"N/A","")))</f>
        <v/>
      </c>
      <c r="EC33" s="380" t="str">
        <f t="shared" si="24"/>
        <v/>
      </c>
      <c r="ED33" s="381" t="str">
        <f t="shared" si="24"/>
        <v/>
      </c>
      <c r="EE33" s="381" t="str">
        <f t="shared" si="24"/>
        <v/>
      </c>
      <c r="EF33" s="381" t="str">
        <f t="shared" si="24"/>
        <v/>
      </c>
      <c r="EG33" s="381" t="str">
        <f t="shared" si="24"/>
        <v/>
      </c>
      <c r="EH33" s="381" t="str">
        <f t="shared" si="24"/>
        <v/>
      </c>
      <c r="EI33" s="381" t="str">
        <f t="shared" si="24"/>
        <v/>
      </c>
      <c r="EJ33" s="381" t="str">
        <f t="shared" si="24"/>
        <v/>
      </c>
      <c r="EK33" s="381" t="str">
        <f t="shared" si="24"/>
        <v/>
      </c>
      <c r="EL33" s="401" t="str">
        <f t="shared" si="24"/>
        <v/>
      </c>
      <c r="EM33" s="380" t="str">
        <f t="shared" si="24"/>
        <v/>
      </c>
      <c r="EN33" s="381" t="str">
        <f t="shared" si="24"/>
        <v/>
      </c>
      <c r="EO33" s="381" t="str">
        <f t="shared" si="24"/>
        <v/>
      </c>
      <c r="EP33" s="381" t="str">
        <f t="shared" si="24"/>
        <v/>
      </c>
      <c r="EQ33" s="381" t="str">
        <f t="shared" si="24"/>
        <v/>
      </c>
      <c r="ER33" s="381" t="str">
        <f t="shared" si="24"/>
        <v/>
      </c>
      <c r="ES33" s="381" t="str">
        <f t="shared" si="24"/>
        <v/>
      </c>
      <c r="ET33" s="381" t="str">
        <f t="shared" si="24"/>
        <v/>
      </c>
      <c r="EU33" s="381" t="str">
        <f t="shared" si="24"/>
        <v/>
      </c>
      <c r="EV33" s="381" t="str">
        <f t="shared" si="24"/>
        <v/>
      </c>
      <c r="EW33" s="276">
        <f>COUNTIF(C33:EV33,"=Met")</f>
        <v>0</v>
      </c>
      <c r="EX33" s="277">
        <f>IF(SUM(EW33,EY33)=0,0,EW33/SUM(EW33,EY33))</f>
        <v>0</v>
      </c>
      <c r="EY33" s="278">
        <f>COUNTIF(C33:EV33,"=Not Met")</f>
        <v>0</v>
      </c>
      <c r="EZ33" s="277">
        <f>IF(SUM(EW33,EY33)=0,0,EY33/SUM(EW33,EY33))</f>
        <v>0</v>
      </c>
      <c r="FA33" s="279">
        <f>COUNTIF(C33:EV33,"=N/A")</f>
        <v>0</v>
      </c>
    </row>
    <row r="34" spans="1:157" s="10" customFormat="1" ht="15" customHeight="1">
      <c r="A34" s="123"/>
      <c r="B34" s="755" t="s">
        <v>539</v>
      </c>
      <c r="C34" s="33"/>
      <c r="D34" s="44"/>
      <c r="E34" s="44"/>
      <c r="F34" s="44"/>
      <c r="G34" s="44"/>
      <c r="H34" s="44"/>
      <c r="I34" s="44"/>
      <c r="J34" s="44"/>
      <c r="K34" s="44"/>
      <c r="L34" s="153"/>
      <c r="M34" s="33"/>
      <c r="N34" s="44"/>
      <c r="O34" s="44"/>
      <c r="P34" s="44"/>
      <c r="Q34" s="44"/>
      <c r="R34" s="44"/>
      <c r="S34" s="44"/>
      <c r="T34" s="44"/>
      <c r="U34" s="44"/>
      <c r="V34" s="153"/>
      <c r="W34" s="33"/>
      <c r="X34" s="44"/>
      <c r="Y34" s="44"/>
      <c r="Z34" s="44"/>
      <c r="AA34" s="44"/>
      <c r="AB34" s="44"/>
      <c r="AC34" s="44"/>
      <c r="AD34" s="44"/>
      <c r="AE34" s="44"/>
      <c r="AF34" s="153"/>
      <c r="AG34" s="33"/>
      <c r="AH34" s="44"/>
      <c r="AI34" s="44"/>
      <c r="AJ34" s="44"/>
      <c r="AK34" s="44"/>
      <c r="AL34" s="44"/>
      <c r="AM34" s="44"/>
      <c r="AN34" s="44"/>
      <c r="AO34" s="44"/>
      <c r="AP34" s="153"/>
      <c r="AQ34" s="33"/>
      <c r="AR34" s="44"/>
      <c r="AS34" s="44"/>
      <c r="AT34" s="44"/>
      <c r="AU34" s="44"/>
      <c r="AV34" s="44"/>
      <c r="AW34" s="44"/>
      <c r="AX34" s="44"/>
      <c r="AY34" s="44"/>
      <c r="AZ34" s="153"/>
      <c r="BA34" s="33"/>
      <c r="BB34" s="44"/>
      <c r="BC34" s="44"/>
      <c r="BD34" s="44"/>
      <c r="BE34" s="44"/>
      <c r="BF34" s="44"/>
      <c r="BG34" s="44"/>
      <c r="BH34" s="44"/>
      <c r="BI34" s="44"/>
      <c r="BJ34" s="153"/>
      <c r="BK34" s="33"/>
      <c r="BL34" s="44"/>
      <c r="BM34" s="44"/>
      <c r="BN34" s="44"/>
      <c r="BO34" s="44"/>
      <c r="BP34" s="44"/>
      <c r="BQ34" s="44"/>
      <c r="BR34" s="44"/>
      <c r="BS34" s="44"/>
      <c r="BT34" s="153"/>
      <c r="BU34" s="33"/>
      <c r="BV34" s="44"/>
      <c r="BW34" s="44"/>
      <c r="BX34" s="44"/>
      <c r="BY34" s="44"/>
      <c r="BZ34" s="44"/>
      <c r="CA34" s="44"/>
      <c r="CB34" s="44"/>
      <c r="CC34" s="44"/>
      <c r="CD34" s="153"/>
      <c r="CE34" s="33"/>
      <c r="CF34" s="44"/>
      <c r="CG34" s="44"/>
      <c r="CH34" s="44"/>
      <c r="CI34" s="44"/>
      <c r="CJ34" s="44"/>
      <c r="CK34" s="44"/>
      <c r="CL34" s="44"/>
      <c r="CM34" s="44"/>
      <c r="CN34" s="153"/>
      <c r="CO34" s="33"/>
      <c r="CP34" s="44"/>
      <c r="CQ34" s="44"/>
      <c r="CR34" s="44"/>
      <c r="CS34" s="44"/>
      <c r="CT34" s="44"/>
      <c r="CU34" s="44"/>
      <c r="CV34" s="44"/>
      <c r="CW34" s="44"/>
      <c r="CX34" s="153"/>
      <c r="CY34" s="33"/>
      <c r="CZ34" s="44"/>
      <c r="DA34" s="44"/>
      <c r="DB34" s="44"/>
      <c r="DC34" s="44"/>
      <c r="DD34" s="44"/>
      <c r="DE34" s="44"/>
      <c r="DF34" s="44"/>
      <c r="DG34" s="44"/>
      <c r="DH34" s="153"/>
      <c r="DI34" s="33"/>
      <c r="DJ34" s="44"/>
      <c r="DK34" s="44"/>
      <c r="DL34" s="44"/>
      <c r="DM34" s="44"/>
      <c r="DN34" s="44"/>
      <c r="DO34" s="44"/>
      <c r="DP34" s="44"/>
      <c r="DQ34" s="44"/>
      <c r="DR34" s="153"/>
      <c r="DS34" s="33"/>
      <c r="DT34" s="44"/>
      <c r="DU34" s="44"/>
      <c r="DV34" s="44"/>
      <c r="DW34" s="44"/>
      <c r="DX34" s="44"/>
      <c r="DY34" s="44"/>
      <c r="DZ34" s="44"/>
      <c r="EA34" s="44"/>
      <c r="EB34" s="105"/>
      <c r="EC34" s="33"/>
      <c r="ED34" s="44"/>
      <c r="EE34" s="44"/>
      <c r="EF34" s="44"/>
      <c r="EG34" s="44"/>
      <c r="EH34" s="44"/>
      <c r="EI34" s="44"/>
      <c r="EJ34" s="44"/>
      <c r="EK34" s="44"/>
      <c r="EL34" s="153"/>
      <c r="EM34" s="33"/>
      <c r="EN34" s="44"/>
      <c r="EO34" s="44"/>
      <c r="EP34" s="44"/>
      <c r="EQ34" s="44"/>
      <c r="ER34" s="44"/>
      <c r="ES34" s="44"/>
      <c r="ET34" s="44"/>
      <c r="EU34" s="44"/>
      <c r="EV34" s="153"/>
      <c r="EW34" s="311"/>
      <c r="EX34" s="312"/>
      <c r="EY34" s="313"/>
      <c r="EZ34" s="312"/>
      <c r="FA34" s="314"/>
    </row>
    <row r="35" spans="1:157" s="10" customFormat="1" ht="15" customHeight="1">
      <c r="A35" s="123"/>
      <c r="B35" s="34" t="s">
        <v>540</v>
      </c>
      <c r="C35" s="33"/>
      <c r="D35" s="44"/>
      <c r="E35" s="44"/>
      <c r="F35" s="44"/>
      <c r="G35" s="44"/>
      <c r="H35" s="44"/>
      <c r="I35" s="44"/>
      <c r="J35" s="44"/>
      <c r="K35" s="44"/>
      <c r="L35" s="153"/>
      <c r="M35" s="33"/>
      <c r="N35" s="44"/>
      <c r="O35" s="44"/>
      <c r="P35" s="44"/>
      <c r="Q35" s="44"/>
      <c r="R35" s="44"/>
      <c r="S35" s="44"/>
      <c r="T35" s="44"/>
      <c r="U35" s="44"/>
      <c r="V35" s="153"/>
      <c r="W35" s="33"/>
      <c r="X35" s="44"/>
      <c r="Y35" s="44"/>
      <c r="Z35" s="44"/>
      <c r="AA35" s="44"/>
      <c r="AB35" s="44"/>
      <c r="AC35" s="44"/>
      <c r="AD35" s="44"/>
      <c r="AE35" s="44"/>
      <c r="AF35" s="153"/>
      <c r="AG35" s="33"/>
      <c r="AH35" s="44"/>
      <c r="AI35" s="44"/>
      <c r="AJ35" s="44"/>
      <c r="AK35" s="44"/>
      <c r="AL35" s="44"/>
      <c r="AM35" s="44"/>
      <c r="AN35" s="44"/>
      <c r="AO35" s="44"/>
      <c r="AP35" s="153"/>
      <c r="AQ35" s="33"/>
      <c r="AR35" s="44"/>
      <c r="AS35" s="44"/>
      <c r="AT35" s="44"/>
      <c r="AU35" s="44"/>
      <c r="AV35" s="44"/>
      <c r="AW35" s="44"/>
      <c r="AX35" s="44"/>
      <c r="AY35" s="44"/>
      <c r="AZ35" s="153"/>
      <c r="BA35" s="33"/>
      <c r="BB35" s="44"/>
      <c r="BC35" s="44"/>
      <c r="BD35" s="44"/>
      <c r="BE35" s="44"/>
      <c r="BF35" s="44"/>
      <c r="BG35" s="44"/>
      <c r="BH35" s="44"/>
      <c r="BI35" s="44"/>
      <c r="BJ35" s="153"/>
      <c r="BK35" s="33"/>
      <c r="BL35" s="44"/>
      <c r="BM35" s="44"/>
      <c r="BN35" s="44"/>
      <c r="BO35" s="44"/>
      <c r="BP35" s="44"/>
      <c r="BQ35" s="44"/>
      <c r="BR35" s="44"/>
      <c r="BS35" s="44"/>
      <c r="BT35" s="153"/>
      <c r="BU35" s="33"/>
      <c r="BV35" s="44"/>
      <c r="BW35" s="44"/>
      <c r="BX35" s="44"/>
      <c r="BY35" s="44"/>
      <c r="BZ35" s="44"/>
      <c r="CA35" s="44"/>
      <c r="CB35" s="44"/>
      <c r="CC35" s="44"/>
      <c r="CD35" s="153"/>
      <c r="CE35" s="33"/>
      <c r="CF35" s="44"/>
      <c r="CG35" s="44"/>
      <c r="CH35" s="44"/>
      <c r="CI35" s="44"/>
      <c r="CJ35" s="44"/>
      <c r="CK35" s="44"/>
      <c r="CL35" s="44"/>
      <c r="CM35" s="44"/>
      <c r="CN35" s="153"/>
      <c r="CO35" s="33"/>
      <c r="CP35" s="44"/>
      <c r="CQ35" s="44"/>
      <c r="CR35" s="44"/>
      <c r="CS35" s="44"/>
      <c r="CT35" s="44"/>
      <c r="CU35" s="44"/>
      <c r="CV35" s="44"/>
      <c r="CW35" s="44"/>
      <c r="CX35" s="153"/>
      <c r="CY35" s="33"/>
      <c r="CZ35" s="44"/>
      <c r="DA35" s="44"/>
      <c r="DB35" s="44"/>
      <c r="DC35" s="44"/>
      <c r="DD35" s="44"/>
      <c r="DE35" s="44"/>
      <c r="DF35" s="44"/>
      <c r="DG35" s="44"/>
      <c r="DH35" s="153"/>
      <c r="DI35" s="33"/>
      <c r="DJ35" s="44"/>
      <c r="DK35" s="44"/>
      <c r="DL35" s="44"/>
      <c r="DM35" s="44"/>
      <c r="DN35" s="44"/>
      <c r="DO35" s="44"/>
      <c r="DP35" s="44"/>
      <c r="DQ35" s="44"/>
      <c r="DR35" s="153"/>
      <c r="DS35" s="33"/>
      <c r="DT35" s="44"/>
      <c r="DU35" s="44"/>
      <c r="DV35" s="44"/>
      <c r="DW35" s="44"/>
      <c r="DX35" s="44"/>
      <c r="DY35" s="44"/>
      <c r="DZ35" s="44"/>
      <c r="EA35" s="44"/>
      <c r="EB35" s="105"/>
      <c r="EC35" s="33"/>
      <c r="ED35" s="44"/>
      <c r="EE35" s="44"/>
      <c r="EF35" s="44"/>
      <c r="EG35" s="44"/>
      <c r="EH35" s="44"/>
      <c r="EI35" s="44"/>
      <c r="EJ35" s="44"/>
      <c r="EK35" s="44"/>
      <c r="EL35" s="153"/>
      <c r="EM35" s="33"/>
      <c r="EN35" s="44"/>
      <c r="EO35" s="44"/>
      <c r="EP35" s="44"/>
      <c r="EQ35" s="44"/>
      <c r="ER35" s="44"/>
      <c r="ES35" s="44"/>
      <c r="ET35" s="44"/>
      <c r="EU35" s="44"/>
      <c r="EV35" s="153"/>
      <c r="EW35" s="311"/>
      <c r="EX35" s="312"/>
      <c r="EY35" s="313"/>
      <c r="EZ35" s="312"/>
      <c r="FA35" s="314"/>
    </row>
    <row r="36" spans="1:157" s="10" customFormat="1" ht="15" customHeight="1">
      <c r="A36" s="123"/>
      <c r="B36" s="34" t="s">
        <v>541</v>
      </c>
      <c r="C36" s="33"/>
      <c r="D36" s="44"/>
      <c r="E36" s="44"/>
      <c r="F36" s="44"/>
      <c r="G36" s="44"/>
      <c r="H36" s="44"/>
      <c r="I36" s="44"/>
      <c r="J36" s="44"/>
      <c r="K36" s="44"/>
      <c r="L36" s="153"/>
      <c r="M36" s="33"/>
      <c r="N36" s="44"/>
      <c r="O36" s="44"/>
      <c r="P36" s="44"/>
      <c r="Q36" s="44"/>
      <c r="R36" s="44"/>
      <c r="S36" s="44"/>
      <c r="T36" s="44"/>
      <c r="U36" s="44"/>
      <c r="V36" s="153"/>
      <c r="W36" s="33"/>
      <c r="X36" s="44"/>
      <c r="Y36" s="44"/>
      <c r="Z36" s="44"/>
      <c r="AA36" s="44"/>
      <c r="AB36" s="44"/>
      <c r="AC36" s="44"/>
      <c r="AD36" s="44"/>
      <c r="AE36" s="44"/>
      <c r="AF36" s="153"/>
      <c r="AG36" s="33"/>
      <c r="AH36" s="44"/>
      <c r="AI36" s="44"/>
      <c r="AJ36" s="44"/>
      <c r="AK36" s="44"/>
      <c r="AL36" s="44"/>
      <c r="AM36" s="44"/>
      <c r="AN36" s="44"/>
      <c r="AO36" s="44"/>
      <c r="AP36" s="153"/>
      <c r="AQ36" s="33"/>
      <c r="AR36" s="44"/>
      <c r="AS36" s="44"/>
      <c r="AT36" s="44"/>
      <c r="AU36" s="44"/>
      <c r="AV36" s="44"/>
      <c r="AW36" s="44"/>
      <c r="AX36" s="44"/>
      <c r="AY36" s="44"/>
      <c r="AZ36" s="153"/>
      <c r="BA36" s="33"/>
      <c r="BB36" s="44"/>
      <c r="BC36" s="44"/>
      <c r="BD36" s="44"/>
      <c r="BE36" s="44"/>
      <c r="BF36" s="44"/>
      <c r="BG36" s="44"/>
      <c r="BH36" s="44"/>
      <c r="BI36" s="44"/>
      <c r="BJ36" s="153"/>
      <c r="BK36" s="33"/>
      <c r="BL36" s="44"/>
      <c r="BM36" s="44"/>
      <c r="BN36" s="44"/>
      <c r="BO36" s="44"/>
      <c r="BP36" s="44"/>
      <c r="BQ36" s="44"/>
      <c r="BR36" s="44"/>
      <c r="BS36" s="44"/>
      <c r="BT36" s="153"/>
      <c r="BU36" s="33"/>
      <c r="BV36" s="44"/>
      <c r="BW36" s="44"/>
      <c r="BX36" s="44"/>
      <c r="BY36" s="44"/>
      <c r="BZ36" s="44"/>
      <c r="CA36" s="44"/>
      <c r="CB36" s="44"/>
      <c r="CC36" s="44"/>
      <c r="CD36" s="153"/>
      <c r="CE36" s="33"/>
      <c r="CF36" s="44"/>
      <c r="CG36" s="44"/>
      <c r="CH36" s="44"/>
      <c r="CI36" s="44"/>
      <c r="CJ36" s="44"/>
      <c r="CK36" s="44"/>
      <c r="CL36" s="44"/>
      <c r="CM36" s="44"/>
      <c r="CN36" s="153"/>
      <c r="CO36" s="33"/>
      <c r="CP36" s="44"/>
      <c r="CQ36" s="44"/>
      <c r="CR36" s="44"/>
      <c r="CS36" s="44"/>
      <c r="CT36" s="44"/>
      <c r="CU36" s="44"/>
      <c r="CV36" s="44"/>
      <c r="CW36" s="44"/>
      <c r="CX36" s="153"/>
      <c r="CY36" s="33"/>
      <c r="CZ36" s="44"/>
      <c r="DA36" s="44"/>
      <c r="DB36" s="44"/>
      <c r="DC36" s="44"/>
      <c r="DD36" s="44"/>
      <c r="DE36" s="44"/>
      <c r="DF36" s="44"/>
      <c r="DG36" s="44"/>
      <c r="DH36" s="153"/>
      <c r="DI36" s="33"/>
      <c r="DJ36" s="44"/>
      <c r="DK36" s="44"/>
      <c r="DL36" s="44"/>
      <c r="DM36" s="44"/>
      <c r="DN36" s="44"/>
      <c r="DO36" s="44"/>
      <c r="DP36" s="44"/>
      <c r="DQ36" s="44"/>
      <c r="DR36" s="153"/>
      <c r="DS36" s="33"/>
      <c r="DT36" s="44"/>
      <c r="DU36" s="44"/>
      <c r="DV36" s="44"/>
      <c r="DW36" s="44"/>
      <c r="DX36" s="44"/>
      <c r="DY36" s="44"/>
      <c r="DZ36" s="44"/>
      <c r="EA36" s="44"/>
      <c r="EB36" s="105"/>
      <c r="EC36" s="33"/>
      <c r="ED36" s="44"/>
      <c r="EE36" s="44"/>
      <c r="EF36" s="44"/>
      <c r="EG36" s="44"/>
      <c r="EH36" s="44"/>
      <c r="EI36" s="44"/>
      <c r="EJ36" s="44"/>
      <c r="EK36" s="44"/>
      <c r="EL36" s="153"/>
      <c r="EM36" s="33"/>
      <c r="EN36" s="44"/>
      <c r="EO36" s="44"/>
      <c r="EP36" s="44"/>
      <c r="EQ36" s="44"/>
      <c r="ER36" s="44"/>
      <c r="ES36" s="44"/>
      <c r="ET36" s="44"/>
      <c r="EU36" s="44"/>
      <c r="EV36" s="153"/>
      <c r="EW36" s="311"/>
      <c r="EX36" s="312"/>
      <c r="EY36" s="313"/>
      <c r="EZ36" s="312"/>
      <c r="FA36" s="314"/>
    </row>
    <row r="37" spans="1:157" s="10" customFormat="1" ht="15" customHeight="1">
      <c r="A37" s="123"/>
      <c r="B37" s="34" t="s">
        <v>542</v>
      </c>
      <c r="C37" s="33"/>
      <c r="D37" s="44"/>
      <c r="E37" s="44"/>
      <c r="F37" s="44"/>
      <c r="G37" s="44"/>
      <c r="H37" s="44"/>
      <c r="I37" s="44"/>
      <c r="J37" s="44"/>
      <c r="K37" s="44"/>
      <c r="L37" s="153"/>
      <c r="M37" s="33"/>
      <c r="N37" s="44"/>
      <c r="O37" s="44"/>
      <c r="P37" s="44"/>
      <c r="Q37" s="44"/>
      <c r="R37" s="44"/>
      <c r="S37" s="44"/>
      <c r="T37" s="44"/>
      <c r="U37" s="44"/>
      <c r="V37" s="153"/>
      <c r="W37" s="33"/>
      <c r="X37" s="44"/>
      <c r="Y37" s="44"/>
      <c r="Z37" s="44"/>
      <c r="AA37" s="44"/>
      <c r="AB37" s="44"/>
      <c r="AC37" s="44"/>
      <c r="AD37" s="44"/>
      <c r="AE37" s="44"/>
      <c r="AF37" s="153"/>
      <c r="AG37" s="33"/>
      <c r="AH37" s="44"/>
      <c r="AI37" s="44"/>
      <c r="AJ37" s="44"/>
      <c r="AK37" s="44"/>
      <c r="AL37" s="44"/>
      <c r="AM37" s="44"/>
      <c r="AN37" s="44"/>
      <c r="AO37" s="44"/>
      <c r="AP37" s="153"/>
      <c r="AQ37" s="33"/>
      <c r="AR37" s="44"/>
      <c r="AS37" s="44"/>
      <c r="AT37" s="44"/>
      <c r="AU37" s="44"/>
      <c r="AV37" s="44"/>
      <c r="AW37" s="44"/>
      <c r="AX37" s="44"/>
      <c r="AY37" s="44"/>
      <c r="AZ37" s="153"/>
      <c r="BA37" s="33"/>
      <c r="BB37" s="44"/>
      <c r="BC37" s="44"/>
      <c r="BD37" s="44"/>
      <c r="BE37" s="44"/>
      <c r="BF37" s="44"/>
      <c r="BG37" s="44"/>
      <c r="BH37" s="44"/>
      <c r="BI37" s="44"/>
      <c r="BJ37" s="153"/>
      <c r="BK37" s="33"/>
      <c r="BL37" s="44"/>
      <c r="BM37" s="44"/>
      <c r="BN37" s="44"/>
      <c r="BO37" s="44"/>
      <c r="BP37" s="44"/>
      <c r="BQ37" s="44"/>
      <c r="BR37" s="44"/>
      <c r="BS37" s="44"/>
      <c r="BT37" s="153"/>
      <c r="BU37" s="33"/>
      <c r="BV37" s="44"/>
      <c r="BW37" s="44"/>
      <c r="BX37" s="44"/>
      <c r="BY37" s="44"/>
      <c r="BZ37" s="44"/>
      <c r="CA37" s="44"/>
      <c r="CB37" s="44"/>
      <c r="CC37" s="44"/>
      <c r="CD37" s="153"/>
      <c r="CE37" s="33"/>
      <c r="CF37" s="44"/>
      <c r="CG37" s="44"/>
      <c r="CH37" s="44"/>
      <c r="CI37" s="44"/>
      <c r="CJ37" s="44"/>
      <c r="CK37" s="44"/>
      <c r="CL37" s="44"/>
      <c r="CM37" s="44"/>
      <c r="CN37" s="153"/>
      <c r="CO37" s="33"/>
      <c r="CP37" s="44"/>
      <c r="CQ37" s="44"/>
      <c r="CR37" s="44"/>
      <c r="CS37" s="44"/>
      <c r="CT37" s="44"/>
      <c r="CU37" s="44"/>
      <c r="CV37" s="44"/>
      <c r="CW37" s="44"/>
      <c r="CX37" s="153"/>
      <c r="CY37" s="33"/>
      <c r="CZ37" s="44"/>
      <c r="DA37" s="44"/>
      <c r="DB37" s="44"/>
      <c r="DC37" s="44"/>
      <c r="DD37" s="44"/>
      <c r="DE37" s="44"/>
      <c r="DF37" s="44"/>
      <c r="DG37" s="44"/>
      <c r="DH37" s="153"/>
      <c r="DI37" s="33"/>
      <c r="DJ37" s="44"/>
      <c r="DK37" s="44"/>
      <c r="DL37" s="44"/>
      <c r="DM37" s="44"/>
      <c r="DN37" s="44"/>
      <c r="DO37" s="44"/>
      <c r="DP37" s="44"/>
      <c r="DQ37" s="44"/>
      <c r="DR37" s="153"/>
      <c r="DS37" s="33"/>
      <c r="DT37" s="44"/>
      <c r="DU37" s="44"/>
      <c r="DV37" s="44"/>
      <c r="DW37" s="44"/>
      <c r="DX37" s="44"/>
      <c r="DY37" s="44"/>
      <c r="DZ37" s="44"/>
      <c r="EA37" s="44"/>
      <c r="EB37" s="105"/>
      <c r="EC37" s="33"/>
      <c r="ED37" s="44"/>
      <c r="EE37" s="44"/>
      <c r="EF37" s="44"/>
      <c r="EG37" s="44"/>
      <c r="EH37" s="44"/>
      <c r="EI37" s="44"/>
      <c r="EJ37" s="44"/>
      <c r="EK37" s="44"/>
      <c r="EL37" s="153"/>
      <c r="EM37" s="33"/>
      <c r="EN37" s="44"/>
      <c r="EO37" s="44"/>
      <c r="EP37" s="44"/>
      <c r="EQ37" s="44"/>
      <c r="ER37" s="44"/>
      <c r="ES37" s="44"/>
      <c r="ET37" s="44"/>
      <c r="EU37" s="44"/>
      <c r="EV37" s="153"/>
      <c r="EW37" s="311"/>
      <c r="EX37" s="312"/>
      <c r="EY37" s="313"/>
      <c r="EZ37" s="312"/>
      <c r="FA37" s="314"/>
    </row>
    <row r="38" spans="1:157" s="10" customFormat="1" ht="15" customHeight="1" thickBot="1">
      <c r="A38" s="134"/>
      <c r="B38" s="135" t="s">
        <v>543</v>
      </c>
      <c r="C38" s="33"/>
      <c r="D38" s="44"/>
      <c r="E38" s="44"/>
      <c r="F38" s="44"/>
      <c r="G38" s="44"/>
      <c r="H38" s="44"/>
      <c r="I38" s="44"/>
      <c r="J38" s="44"/>
      <c r="K38" s="44"/>
      <c r="L38" s="153"/>
      <c r="M38" s="33"/>
      <c r="N38" s="44"/>
      <c r="O38" s="44"/>
      <c r="P38" s="44"/>
      <c r="Q38" s="44"/>
      <c r="R38" s="44"/>
      <c r="S38" s="44"/>
      <c r="T38" s="44"/>
      <c r="U38" s="44"/>
      <c r="V38" s="153"/>
      <c r="W38" s="33"/>
      <c r="X38" s="44"/>
      <c r="Y38" s="44"/>
      <c r="Z38" s="44"/>
      <c r="AA38" s="44"/>
      <c r="AB38" s="44"/>
      <c r="AC38" s="44"/>
      <c r="AD38" s="44"/>
      <c r="AE38" s="44"/>
      <c r="AF38" s="153"/>
      <c r="AG38" s="33"/>
      <c r="AH38" s="44"/>
      <c r="AI38" s="44"/>
      <c r="AJ38" s="44"/>
      <c r="AK38" s="44"/>
      <c r="AL38" s="44"/>
      <c r="AM38" s="44"/>
      <c r="AN38" s="44"/>
      <c r="AO38" s="44"/>
      <c r="AP38" s="153"/>
      <c r="AQ38" s="33"/>
      <c r="AR38" s="44"/>
      <c r="AS38" s="44"/>
      <c r="AT38" s="44"/>
      <c r="AU38" s="44"/>
      <c r="AV38" s="44"/>
      <c r="AW38" s="44"/>
      <c r="AX38" s="44"/>
      <c r="AY38" s="44"/>
      <c r="AZ38" s="153"/>
      <c r="BA38" s="33"/>
      <c r="BB38" s="44"/>
      <c r="BC38" s="44"/>
      <c r="BD38" s="44"/>
      <c r="BE38" s="44"/>
      <c r="BF38" s="44"/>
      <c r="BG38" s="44"/>
      <c r="BH38" s="44"/>
      <c r="BI38" s="44"/>
      <c r="BJ38" s="153"/>
      <c r="BK38" s="33"/>
      <c r="BL38" s="44"/>
      <c r="BM38" s="44"/>
      <c r="BN38" s="44"/>
      <c r="BO38" s="44"/>
      <c r="BP38" s="44"/>
      <c r="BQ38" s="44"/>
      <c r="BR38" s="44"/>
      <c r="BS38" s="44"/>
      <c r="BT38" s="153"/>
      <c r="BU38" s="33"/>
      <c r="BV38" s="44"/>
      <c r="BW38" s="44"/>
      <c r="BX38" s="44"/>
      <c r="BY38" s="44"/>
      <c r="BZ38" s="44"/>
      <c r="CA38" s="44"/>
      <c r="CB38" s="44"/>
      <c r="CC38" s="44"/>
      <c r="CD38" s="153"/>
      <c r="CE38" s="33"/>
      <c r="CF38" s="44"/>
      <c r="CG38" s="44"/>
      <c r="CH38" s="44"/>
      <c r="CI38" s="44"/>
      <c r="CJ38" s="44"/>
      <c r="CK38" s="44"/>
      <c r="CL38" s="44"/>
      <c r="CM38" s="44"/>
      <c r="CN38" s="153"/>
      <c r="CO38" s="33"/>
      <c r="CP38" s="44"/>
      <c r="CQ38" s="44"/>
      <c r="CR38" s="44"/>
      <c r="CS38" s="44"/>
      <c r="CT38" s="44"/>
      <c r="CU38" s="44"/>
      <c r="CV38" s="44"/>
      <c r="CW38" s="44"/>
      <c r="CX38" s="153"/>
      <c r="CY38" s="33"/>
      <c r="CZ38" s="44"/>
      <c r="DA38" s="44"/>
      <c r="DB38" s="44"/>
      <c r="DC38" s="44"/>
      <c r="DD38" s="44"/>
      <c r="DE38" s="44"/>
      <c r="DF38" s="44"/>
      <c r="DG38" s="44"/>
      <c r="DH38" s="153"/>
      <c r="DI38" s="33"/>
      <c r="DJ38" s="44"/>
      <c r="DK38" s="44"/>
      <c r="DL38" s="44"/>
      <c r="DM38" s="44"/>
      <c r="DN38" s="44"/>
      <c r="DO38" s="44"/>
      <c r="DP38" s="44"/>
      <c r="DQ38" s="44"/>
      <c r="DR38" s="153"/>
      <c r="DS38" s="33"/>
      <c r="DT38" s="44"/>
      <c r="DU38" s="44"/>
      <c r="DV38" s="44"/>
      <c r="DW38" s="44"/>
      <c r="DX38" s="44"/>
      <c r="DY38" s="44"/>
      <c r="DZ38" s="44"/>
      <c r="EA38" s="44"/>
      <c r="EB38" s="105"/>
      <c r="EC38" s="33"/>
      <c r="ED38" s="44"/>
      <c r="EE38" s="44"/>
      <c r="EF38" s="44"/>
      <c r="EG38" s="44"/>
      <c r="EH38" s="44"/>
      <c r="EI38" s="44"/>
      <c r="EJ38" s="44"/>
      <c r="EK38" s="44"/>
      <c r="EL38" s="153"/>
      <c r="EM38" s="33"/>
      <c r="EN38" s="44"/>
      <c r="EO38" s="44"/>
      <c r="EP38" s="44"/>
      <c r="EQ38" s="44"/>
      <c r="ER38" s="44"/>
      <c r="ES38" s="44"/>
      <c r="ET38" s="44"/>
      <c r="EU38" s="44"/>
      <c r="EV38" s="153"/>
      <c r="EW38" s="311"/>
      <c r="EX38" s="312"/>
      <c r="EY38" s="313"/>
      <c r="EZ38" s="312"/>
      <c r="FA38" s="314"/>
    </row>
    <row r="39" spans="1:157" s="10" customFormat="1" ht="13.9" customHeight="1" thickBot="1">
      <c r="A39" s="86"/>
      <c r="B39" s="45" t="s">
        <v>32</v>
      </c>
      <c r="C39" s="80"/>
      <c r="D39" s="81"/>
      <c r="E39" s="81"/>
      <c r="F39" s="81"/>
      <c r="G39" s="81"/>
      <c r="H39" s="81"/>
      <c r="I39" s="81"/>
      <c r="J39" s="81"/>
      <c r="K39" s="81"/>
      <c r="L39" s="82"/>
      <c r="M39" s="80"/>
      <c r="N39" s="81"/>
      <c r="O39" s="81"/>
      <c r="P39" s="81"/>
      <c r="Q39" s="81"/>
      <c r="R39" s="81"/>
      <c r="S39" s="81"/>
      <c r="T39" s="81"/>
      <c r="U39" s="81"/>
      <c r="V39" s="82"/>
      <c r="W39" s="80"/>
      <c r="X39" s="81"/>
      <c r="Y39" s="81"/>
      <c r="Z39" s="81"/>
      <c r="AA39" s="81"/>
      <c r="AB39" s="81"/>
      <c r="AC39" s="81"/>
      <c r="AD39" s="81"/>
      <c r="AE39" s="81"/>
      <c r="AF39" s="82"/>
      <c r="AG39" s="80"/>
      <c r="AH39" s="81"/>
      <c r="AI39" s="81"/>
      <c r="AJ39" s="81"/>
      <c r="AK39" s="81"/>
      <c r="AL39" s="81"/>
      <c r="AM39" s="81"/>
      <c r="AN39" s="81"/>
      <c r="AO39" s="81"/>
      <c r="AP39" s="82"/>
      <c r="AQ39" s="80"/>
      <c r="AR39" s="81"/>
      <c r="AS39" s="81"/>
      <c r="AT39" s="81"/>
      <c r="AU39" s="81"/>
      <c r="AV39" s="81"/>
      <c r="AW39" s="81"/>
      <c r="AX39" s="81"/>
      <c r="AY39" s="81"/>
      <c r="AZ39" s="82"/>
      <c r="BA39" s="80"/>
      <c r="BB39" s="81"/>
      <c r="BC39" s="81"/>
      <c r="BD39" s="81"/>
      <c r="BE39" s="81"/>
      <c r="BF39" s="81"/>
      <c r="BG39" s="81"/>
      <c r="BH39" s="81"/>
      <c r="BI39" s="81"/>
      <c r="BJ39" s="82"/>
      <c r="BK39" s="80"/>
      <c r="BL39" s="81"/>
      <c r="BM39" s="81"/>
      <c r="BN39" s="81"/>
      <c r="BO39" s="81"/>
      <c r="BP39" s="81"/>
      <c r="BQ39" s="81"/>
      <c r="BR39" s="81"/>
      <c r="BS39" s="81"/>
      <c r="BT39" s="82"/>
      <c r="BU39" s="80"/>
      <c r="BV39" s="81"/>
      <c r="BW39" s="81"/>
      <c r="BX39" s="81"/>
      <c r="BY39" s="81"/>
      <c r="BZ39" s="81"/>
      <c r="CA39" s="81"/>
      <c r="CB39" s="81"/>
      <c r="CC39" s="81"/>
      <c r="CD39" s="82"/>
      <c r="CE39" s="80"/>
      <c r="CF39" s="81"/>
      <c r="CG39" s="81"/>
      <c r="CH39" s="81"/>
      <c r="CI39" s="81"/>
      <c r="CJ39" s="81"/>
      <c r="CK39" s="81"/>
      <c r="CL39" s="81"/>
      <c r="CM39" s="81"/>
      <c r="CN39" s="82"/>
      <c r="CO39" s="80"/>
      <c r="CP39" s="81"/>
      <c r="CQ39" s="81"/>
      <c r="CR39" s="81"/>
      <c r="CS39" s="81"/>
      <c r="CT39" s="81"/>
      <c r="CU39" s="81"/>
      <c r="CV39" s="81"/>
      <c r="CW39" s="81"/>
      <c r="CX39" s="82"/>
      <c r="CY39" s="80"/>
      <c r="CZ39" s="81"/>
      <c r="DA39" s="81"/>
      <c r="DB39" s="81"/>
      <c r="DC39" s="81"/>
      <c r="DD39" s="81"/>
      <c r="DE39" s="81"/>
      <c r="DF39" s="81"/>
      <c r="DG39" s="81"/>
      <c r="DH39" s="82"/>
      <c r="DI39" s="80"/>
      <c r="DJ39" s="81"/>
      <c r="DK39" s="81"/>
      <c r="DL39" s="81"/>
      <c r="DM39" s="81"/>
      <c r="DN39" s="81"/>
      <c r="DO39" s="81"/>
      <c r="DP39" s="81"/>
      <c r="DQ39" s="81"/>
      <c r="DR39" s="82"/>
      <c r="DS39" s="80"/>
      <c r="DT39" s="81"/>
      <c r="DU39" s="81"/>
      <c r="DV39" s="81"/>
      <c r="DW39" s="81"/>
      <c r="DX39" s="81"/>
      <c r="DY39" s="81"/>
      <c r="DZ39" s="81"/>
      <c r="EA39" s="81"/>
      <c r="EB39" s="82"/>
      <c r="EC39" s="80"/>
      <c r="ED39" s="81"/>
      <c r="EE39" s="81"/>
      <c r="EF39" s="81"/>
      <c r="EG39" s="81"/>
      <c r="EH39" s="81"/>
      <c r="EI39" s="81"/>
      <c r="EJ39" s="81"/>
      <c r="EK39" s="81"/>
      <c r="EL39" s="82"/>
      <c r="EM39" s="80"/>
      <c r="EN39" s="81"/>
      <c r="EO39" s="81"/>
      <c r="EP39" s="81"/>
      <c r="EQ39" s="81"/>
      <c r="ER39" s="81"/>
      <c r="ES39" s="81"/>
      <c r="ET39" s="81"/>
      <c r="EU39" s="81"/>
      <c r="EV39" s="82"/>
      <c r="EW39" s="46"/>
      <c r="EX39" s="46"/>
      <c r="EY39" s="46"/>
      <c r="EZ39" s="46"/>
      <c r="FA39" s="46"/>
    </row>
    <row r="40" spans="1:157" s="10" customFormat="1" ht="13.9" customHeight="1" thickBot="1">
      <c r="A40" s="86"/>
      <c r="B40" s="45"/>
      <c r="C40" s="745"/>
      <c r="D40" s="47"/>
      <c r="E40" s="47"/>
      <c r="F40" s="47"/>
      <c r="G40" s="47"/>
      <c r="H40" s="47"/>
      <c r="I40" s="47"/>
      <c r="J40" s="47"/>
      <c r="K40" s="47"/>
      <c r="L40" s="47"/>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746"/>
      <c r="AK40" s="746"/>
      <c r="AL40" s="746"/>
      <c r="AM40" s="746"/>
      <c r="AN40" s="746"/>
      <c r="AO40" s="746"/>
      <c r="AP40" s="746"/>
      <c r="AQ40" s="746"/>
      <c r="AR40" s="746"/>
      <c r="AS40" s="746"/>
      <c r="AT40" s="746"/>
      <c r="AU40" s="746"/>
      <c r="AV40" s="746"/>
      <c r="AW40" s="746"/>
      <c r="AX40" s="746"/>
      <c r="AY40" s="746"/>
      <c r="AZ40" s="746"/>
      <c r="BA40" s="746"/>
      <c r="BB40" s="746"/>
      <c r="BC40" s="746"/>
      <c r="BD40" s="746"/>
      <c r="BE40" s="746"/>
      <c r="BF40" s="746"/>
      <c r="BG40" s="746"/>
      <c r="BH40" s="746"/>
      <c r="BI40" s="746"/>
      <c r="BJ40" s="746"/>
      <c r="BK40" s="746"/>
      <c r="BL40" s="746"/>
      <c r="BM40" s="746"/>
      <c r="BN40" s="746"/>
      <c r="BO40" s="746"/>
      <c r="BP40" s="746"/>
      <c r="BQ40" s="746"/>
      <c r="BR40" s="746"/>
      <c r="BS40" s="746"/>
      <c r="BT40" s="746"/>
      <c r="BU40" s="746"/>
      <c r="BV40" s="746"/>
      <c r="BW40" s="746"/>
      <c r="BX40" s="746"/>
      <c r="BY40" s="746"/>
      <c r="BZ40" s="746"/>
      <c r="CA40" s="746"/>
      <c r="CB40" s="746"/>
      <c r="CC40" s="746"/>
      <c r="CD40" s="746"/>
      <c r="CE40" s="746"/>
      <c r="CF40" s="746"/>
      <c r="CG40" s="746"/>
      <c r="CH40" s="746"/>
      <c r="CI40" s="746"/>
      <c r="CJ40" s="746"/>
      <c r="CK40" s="746"/>
      <c r="CL40" s="746"/>
      <c r="CM40" s="746"/>
      <c r="CN40" s="746"/>
      <c r="CO40" s="746"/>
      <c r="CP40" s="746"/>
      <c r="CQ40" s="746"/>
      <c r="CR40" s="746"/>
      <c r="CS40" s="746"/>
      <c r="CT40" s="746"/>
      <c r="CU40" s="746"/>
      <c r="CV40" s="746"/>
      <c r="CW40" s="746"/>
      <c r="CX40" s="746"/>
      <c r="CY40" s="746"/>
      <c r="CZ40" s="746"/>
      <c r="DA40" s="746"/>
      <c r="DB40" s="746"/>
      <c r="DC40" s="746"/>
      <c r="DD40" s="746"/>
      <c r="DE40" s="746"/>
      <c r="DF40" s="746"/>
      <c r="DG40" s="746"/>
      <c r="DH40" s="746"/>
      <c r="DI40" s="746"/>
      <c r="DJ40" s="746"/>
      <c r="DK40" s="746"/>
      <c r="DL40" s="746"/>
      <c r="DM40" s="746"/>
      <c r="DN40" s="746"/>
      <c r="DO40" s="746"/>
      <c r="DP40" s="746"/>
      <c r="DQ40" s="746"/>
      <c r="DR40" s="746"/>
      <c r="DS40" s="746"/>
      <c r="DT40" s="746"/>
      <c r="DU40" s="746"/>
      <c r="DV40" s="746"/>
      <c r="DW40" s="746"/>
      <c r="DX40" s="746"/>
      <c r="DY40" s="746"/>
      <c r="DZ40" s="746"/>
      <c r="EA40" s="746"/>
      <c r="EB40" s="746"/>
      <c r="EC40" s="746"/>
      <c r="ED40" s="746"/>
      <c r="EE40" s="746"/>
      <c r="EF40" s="746"/>
      <c r="EG40" s="746"/>
      <c r="EH40" s="746"/>
      <c r="EI40" s="746"/>
      <c r="EJ40" s="746"/>
      <c r="EK40" s="746"/>
      <c r="EL40" s="746"/>
      <c r="EM40" s="746"/>
      <c r="EN40" s="746"/>
      <c r="EO40" s="746"/>
      <c r="EP40" s="746"/>
      <c r="EQ40" s="746"/>
      <c r="ER40" s="746"/>
      <c r="ES40" s="746"/>
      <c r="ET40" s="746"/>
      <c r="EU40" s="746"/>
      <c r="EV40" s="746"/>
      <c r="EW40" s="46"/>
      <c r="EX40" s="46"/>
      <c r="EY40" s="46"/>
      <c r="EZ40" s="46"/>
      <c r="FA40" s="46"/>
    </row>
    <row r="41" spans="1:157" s="10" customFormat="1" ht="13.9" customHeight="1">
      <c r="A41" s="86"/>
      <c r="B41" s="45" t="s">
        <v>33</v>
      </c>
      <c r="C41" s="49">
        <f t="shared" ref="C41:AH41" si="25">COUNTIF(C13:C38,"=Met")</f>
        <v>0</v>
      </c>
      <c r="D41" s="50">
        <f t="shared" si="25"/>
        <v>0</v>
      </c>
      <c r="E41" s="50">
        <f t="shared" si="25"/>
        <v>0</v>
      </c>
      <c r="F41" s="50">
        <f t="shared" si="25"/>
        <v>0</v>
      </c>
      <c r="G41" s="50">
        <f t="shared" si="25"/>
        <v>0</v>
      </c>
      <c r="H41" s="50">
        <f t="shared" si="25"/>
        <v>0</v>
      </c>
      <c r="I41" s="50">
        <f t="shared" si="25"/>
        <v>0</v>
      </c>
      <c r="J41" s="50">
        <f t="shared" si="25"/>
        <v>0</v>
      </c>
      <c r="K41" s="50">
        <f t="shared" si="25"/>
        <v>0</v>
      </c>
      <c r="L41" s="307">
        <f t="shared" si="25"/>
        <v>0</v>
      </c>
      <c r="M41" s="49">
        <f t="shared" si="25"/>
        <v>0</v>
      </c>
      <c r="N41" s="50">
        <f t="shared" si="25"/>
        <v>0</v>
      </c>
      <c r="O41" s="50">
        <f t="shared" si="25"/>
        <v>0</v>
      </c>
      <c r="P41" s="50">
        <f t="shared" si="25"/>
        <v>0</v>
      </c>
      <c r="Q41" s="50">
        <f t="shared" si="25"/>
        <v>0</v>
      </c>
      <c r="R41" s="50">
        <f t="shared" si="25"/>
        <v>0</v>
      </c>
      <c r="S41" s="50">
        <f t="shared" si="25"/>
        <v>0</v>
      </c>
      <c r="T41" s="50">
        <f t="shared" si="25"/>
        <v>0</v>
      </c>
      <c r="U41" s="50">
        <f t="shared" si="25"/>
        <v>0</v>
      </c>
      <c r="V41" s="307">
        <f t="shared" si="25"/>
        <v>0</v>
      </c>
      <c r="W41" s="49">
        <f t="shared" si="25"/>
        <v>0</v>
      </c>
      <c r="X41" s="50">
        <f t="shared" si="25"/>
        <v>0</v>
      </c>
      <c r="Y41" s="50">
        <f t="shared" si="25"/>
        <v>0</v>
      </c>
      <c r="Z41" s="50">
        <f t="shared" si="25"/>
        <v>0</v>
      </c>
      <c r="AA41" s="50">
        <f t="shared" si="25"/>
        <v>0</v>
      </c>
      <c r="AB41" s="50">
        <f t="shared" si="25"/>
        <v>0</v>
      </c>
      <c r="AC41" s="50">
        <f t="shared" si="25"/>
        <v>0</v>
      </c>
      <c r="AD41" s="50">
        <f t="shared" si="25"/>
        <v>0</v>
      </c>
      <c r="AE41" s="50">
        <f t="shared" si="25"/>
        <v>0</v>
      </c>
      <c r="AF41" s="307">
        <f t="shared" si="25"/>
        <v>0</v>
      </c>
      <c r="AG41" s="49">
        <f t="shared" si="25"/>
        <v>0</v>
      </c>
      <c r="AH41" s="50">
        <f t="shared" si="25"/>
        <v>0</v>
      </c>
      <c r="AI41" s="50">
        <f t="shared" ref="AI41:BN41" si="26">COUNTIF(AI13:AI38,"=Met")</f>
        <v>0</v>
      </c>
      <c r="AJ41" s="50">
        <f t="shared" si="26"/>
        <v>0</v>
      </c>
      <c r="AK41" s="50">
        <f t="shared" si="26"/>
        <v>0</v>
      </c>
      <c r="AL41" s="50">
        <f t="shared" si="26"/>
        <v>0</v>
      </c>
      <c r="AM41" s="50">
        <f t="shared" si="26"/>
        <v>0</v>
      </c>
      <c r="AN41" s="50">
        <f t="shared" si="26"/>
        <v>0</v>
      </c>
      <c r="AO41" s="50">
        <f t="shared" si="26"/>
        <v>0</v>
      </c>
      <c r="AP41" s="307">
        <f t="shared" si="26"/>
        <v>0</v>
      </c>
      <c r="AQ41" s="756">
        <f t="shared" si="26"/>
        <v>0</v>
      </c>
      <c r="AR41" s="50">
        <f t="shared" si="26"/>
        <v>0</v>
      </c>
      <c r="AS41" s="50">
        <f t="shared" si="26"/>
        <v>0</v>
      </c>
      <c r="AT41" s="50">
        <f t="shared" si="26"/>
        <v>0</v>
      </c>
      <c r="AU41" s="50">
        <f t="shared" si="26"/>
        <v>0</v>
      </c>
      <c r="AV41" s="50">
        <f t="shared" si="26"/>
        <v>0</v>
      </c>
      <c r="AW41" s="50">
        <f t="shared" si="26"/>
        <v>0</v>
      </c>
      <c r="AX41" s="50">
        <f t="shared" si="26"/>
        <v>0</v>
      </c>
      <c r="AY41" s="50">
        <f t="shared" si="26"/>
        <v>0</v>
      </c>
      <c r="AZ41" s="307">
        <f t="shared" si="26"/>
        <v>0</v>
      </c>
      <c r="BA41" s="49">
        <f t="shared" si="26"/>
        <v>0</v>
      </c>
      <c r="BB41" s="50">
        <f t="shared" si="26"/>
        <v>0</v>
      </c>
      <c r="BC41" s="50">
        <f t="shared" si="26"/>
        <v>0</v>
      </c>
      <c r="BD41" s="50">
        <f t="shared" si="26"/>
        <v>0</v>
      </c>
      <c r="BE41" s="50">
        <f t="shared" si="26"/>
        <v>0</v>
      </c>
      <c r="BF41" s="50">
        <f t="shared" si="26"/>
        <v>0</v>
      </c>
      <c r="BG41" s="50">
        <f t="shared" si="26"/>
        <v>0</v>
      </c>
      <c r="BH41" s="50">
        <f t="shared" si="26"/>
        <v>0</v>
      </c>
      <c r="BI41" s="50">
        <f t="shared" si="26"/>
        <v>0</v>
      </c>
      <c r="BJ41" s="307">
        <f t="shared" si="26"/>
        <v>0</v>
      </c>
      <c r="BK41" s="49">
        <f t="shared" si="26"/>
        <v>0</v>
      </c>
      <c r="BL41" s="50">
        <f t="shared" si="26"/>
        <v>0</v>
      </c>
      <c r="BM41" s="50">
        <f t="shared" si="26"/>
        <v>0</v>
      </c>
      <c r="BN41" s="50">
        <f t="shared" si="26"/>
        <v>0</v>
      </c>
      <c r="BO41" s="50">
        <f t="shared" ref="BO41:CT41" si="27">COUNTIF(BO13:BO38,"=Met")</f>
        <v>0</v>
      </c>
      <c r="BP41" s="50">
        <f t="shared" si="27"/>
        <v>0</v>
      </c>
      <c r="BQ41" s="50">
        <f t="shared" si="27"/>
        <v>0</v>
      </c>
      <c r="BR41" s="50">
        <f t="shared" si="27"/>
        <v>0</v>
      </c>
      <c r="BS41" s="50">
        <f t="shared" si="27"/>
        <v>0</v>
      </c>
      <c r="BT41" s="307">
        <f t="shared" si="27"/>
        <v>0</v>
      </c>
      <c r="BU41" s="49">
        <f t="shared" si="27"/>
        <v>0</v>
      </c>
      <c r="BV41" s="50">
        <f t="shared" si="27"/>
        <v>0</v>
      </c>
      <c r="BW41" s="50">
        <f t="shared" si="27"/>
        <v>0</v>
      </c>
      <c r="BX41" s="50">
        <f t="shared" si="27"/>
        <v>0</v>
      </c>
      <c r="BY41" s="50">
        <f t="shared" si="27"/>
        <v>0</v>
      </c>
      <c r="BZ41" s="50">
        <f t="shared" si="27"/>
        <v>0</v>
      </c>
      <c r="CA41" s="50">
        <f t="shared" si="27"/>
        <v>0</v>
      </c>
      <c r="CB41" s="50">
        <f t="shared" si="27"/>
        <v>0</v>
      </c>
      <c r="CC41" s="50">
        <f t="shared" si="27"/>
        <v>0</v>
      </c>
      <c r="CD41" s="307">
        <f t="shared" si="27"/>
        <v>0</v>
      </c>
      <c r="CE41" s="49">
        <f t="shared" si="27"/>
        <v>0</v>
      </c>
      <c r="CF41" s="50">
        <f t="shared" si="27"/>
        <v>0</v>
      </c>
      <c r="CG41" s="50">
        <f t="shared" si="27"/>
        <v>0</v>
      </c>
      <c r="CH41" s="50">
        <f t="shared" si="27"/>
        <v>0</v>
      </c>
      <c r="CI41" s="50">
        <f t="shared" si="27"/>
        <v>0</v>
      </c>
      <c r="CJ41" s="50">
        <f t="shared" si="27"/>
        <v>0</v>
      </c>
      <c r="CK41" s="50">
        <f t="shared" si="27"/>
        <v>0</v>
      </c>
      <c r="CL41" s="50">
        <f t="shared" si="27"/>
        <v>0</v>
      </c>
      <c r="CM41" s="50">
        <f t="shared" si="27"/>
        <v>0</v>
      </c>
      <c r="CN41" s="307">
        <f t="shared" si="27"/>
        <v>0</v>
      </c>
      <c r="CO41" s="49">
        <f t="shared" si="27"/>
        <v>0</v>
      </c>
      <c r="CP41" s="50">
        <f t="shared" si="27"/>
        <v>0</v>
      </c>
      <c r="CQ41" s="50">
        <f t="shared" si="27"/>
        <v>0</v>
      </c>
      <c r="CR41" s="50">
        <f t="shared" si="27"/>
        <v>0</v>
      </c>
      <c r="CS41" s="50">
        <f t="shared" si="27"/>
        <v>0</v>
      </c>
      <c r="CT41" s="50">
        <f t="shared" si="27"/>
        <v>0</v>
      </c>
      <c r="CU41" s="50">
        <f t="shared" ref="CU41:DZ41" si="28">COUNTIF(CU13:CU38,"=Met")</f>
        <v>0</v>
      </c>
      <c r="CV41" s="50">
        <f t="shared" si="28"/>
        <v>0</v>
      </c>
      <c r="CW41" s="50">
        <f t="shared" si="28"/>
        <v>0</v>
      </c>
      <c r="CX41" s="307">
        <f t="shared" si="28"/>
        <v>0</v>
      </c>
      <c r="CY41" s="49">
        <f t="shared" si="28"/>
        <v>0</v>
      </c>
      <c r="CZ41" s="50">
        <f t="shared" si="28"/>
        <v>0</v>
      </c>
      <c r="DA41" s="50">
        <f t="shared" si="28"/>
        <v>0</v>
      </c>
      <c r="DB41" s="50">
        <f t="shared" si="28"/>
        <v>0</v>
      </c>
      <c r="DC41" s="50">
        <f t="shared" si="28"/>
        <v>0</v>
      </c>
      <c r="DD41" s="50">
        <f t="shared" si="28"/>
        <v>0</v>
      </c>
      <c r="DE41" s="50">
        <f t="shared" si="28"/>
        <v>0</v>
      </c>
      <c r="DF41" s="50">
        <f t="shared" si="28"/>
        <v>0</v>
      </c>
      <c r="DG41" s="50">
        <f t="shared" si="28"/>
        <v>0</v>
      </c>
      <c r="DH41" s="307">
        <f t="shared" si="28"/>
        <v>0</v>
      </c>
      <c r="DI41" s="49">
        <f t="shared" si="28"/>
        <v>0</v>
      </c>
      <c r="DJ41" s="50">
        <f t="shared" si="28"/>
        <v>0</v>
      </c>
      <c r="DK41" s="50">
        <f t="shared" si="28"/>
        <v>0</v>
      </c>
      <c r="DL41" s="50">
        <f t="shared" si="28"/>
        <v>0</v>
      </c>
      <c r="DM41" s="50">
        <f t="shared" si="28"/>
        <v>0</v>
      </c>
      <c r="DN41" s="50">
        <f t="shared" si="28"/>
        <v>0</v>
      </c>
      <c r="DO41" s="50">
        <f t="shared" si="28"/>
        <v>0</v>
      </c>
      <c r="DP41" s="50">
        <f t="shared" si="28"/>
        <v>0</v>
      </c>
      <c r="DQ41" s="50">
        <f t="shared" si="28"/>
        <v>0</v>
      </c>
      <c r="DR41" s="307">
        <f t="shared" si="28"/>
        <v>0</v>
      </c>
      <c r="DS41" s="49">
        <f t="shared" si="28"/>
        <v>0</v>
      </c>
      <c r="DT41" s="50">
        <f t="shared" si="28"/>
        <v>0</v>
      </c>
      <c r="DU41" s="50">
        <f t="shared" si="28"/>
        <v>0</v>
      </c>
      <c r="DV41" s="50">
        <f t="shared" si="28"/>
        <v>0</v>
      </c>
      <c r="DW41" s="50">
        <f t="shared" si="28"/>
        <v>0</v>
      </c>
      <c r="DX41" s="50">
        <f t="shared" si="28"/>
        <v>0</v>
      </c>
      <c r="DY41" s="50">
        <f t="shared" si="28"/>
        <v>0</v>
      </c>
      <c r="DZ41" s="50">
        <f t="shared" si="28"/>
        <v>0</v>
      </c>
      <c r="EA41" s="50">
        <f t="shared" ref="EA41:EV41" si="29">COUNTIF(EA13:EA38,"=Met")</f>
        <v>0</v>
      </c>
      <c r="EB41" s="307">
        <f t="shared" si="29"/>
        <v>0</v>
      </c>
      <c r="EC41" s="49">
        <f t="shared" si="29"/>
        <v>0</v>
      </c>
      <c r="ED41" s="50">
        <f t="shared" si="29"/>
        <v>0</v>
      </c>
      <c r="EE41" s="50">
        <f t="shared" si="29"/>
        <v>0</v>
      </c>
      <c r="EF41" s="50">
        <f t="shared" si="29"/>
        <v>0</v>
      </c>
      <c r="EG41" s="50">
        <f t="shared" si="29"/>
        <v>0</v>
      </c>
      <c r="EH41" s="50">
        <f t="shared" si="29"/>
        <v>0</v>
      </c>
      <c r="EI41" s="50">
        <f t="shared" si="29"/>
        <v>0</v>
      </c>
      <c r="EJ41" s="50">
        <f t="shared" si="29"/>
        <v>0</v>
      </c>
      <c r="EK41" s="50">
        <f t="shared" si="29"/>
        <v>0</v>
      </c>
      <c r="EL41" s="307">
        <f t="shared" si="29"/>
        <v>0</v>
      </c>
      <c r="EM41" s="49">
        <f t="shared" si="29"/>
        <v>0</v>
      </c>
      <c r="EN41" s="50">
        <f t="shared" si="29"/>
        <v>0</v>
      </c>
      <c r="EO41" s="50">
        <f t="shared" si="29"/>
        <v>0</v>
      </c>
      <c r="EP41" s="50">
        <f t="shared" si="29"/>
        <v>0</v>
      </c>
      <c r="EQ41" s="50">
        <f t="shared" si="29"/>
        <v>0</v>
      </c>
      <c r="ER41" s="50">
        <f t="shared" si="29"/>
        <v>0</v>
      </c>
      <c r="ES41" s="50">
        <f t="shared" si="29"/>
        <v>0</v>
      </c>
      <c r="ET41" s="50">
        <f t="shared" si="29"/>
        <v>0</v>
      </c>
      <c r="EU41" s="50">
        <f t="shared" si="29"/>
        <v>0</v>
      </c>
      <c r="EV41" s="307">
        <f t="shared" si="29"/>
        <v>0</v>
      </c>
      <c r="EW41" s="51"/>
      <c r="EX41" s="52"/>
      <c r="EY41" s="52"/>
      <c r="EZ41" s="52"/>
      <c r="FA41" s="52"/>
    </row>
    <row r="42" spans="1:157" s="10" customFormat="1" ht="13.9" customHeight="1">
      <c r="A42" s="86"/>
      <c r="B42" s="45" t="s">
        <v>34</v>
      </c>
      <c r="C42" s="53">
        <f t="shared" ref="C42:L42" si="30">IF(SUM(C41,C43)=0,0,C41/SUM(C41,C43))</f>
        <v>0</v>
      </c>
      <c r="D42" s="54">
        <f t="shared" si="30"/>
        <v>0</v>
      </c>
      <c r="E42" s="54">
        <f t="shared" si="30"/>
        <v>0</v>
      </c>
      <c r="F42" s="54">
        <f t="shared" si="30"/>
        <v>0</v>
      </c>
      <c r="G42" s="54">
        <f t="shared" si="30"/>
        <v>0</v>
      </c>
      <c r="H42" s="54">
        <f t="shared" si="30"/>
        <v>0</v>
      </c>
      <c r="I42" s="54">
        <f t="shared" si="30"/>
        <v>0</v>
      </c>
      <c r="J42" s="54">
        <f t="shared" si="30"/>
        <v>0</v>
      </c>
      <c r="K42" s="54">
        <f t="shared" si="30"/>
        <v>0</v>
      </c>
      <c r="L42" s="308">
        <f t="shared" si="30"/>
        <v>0</v>
      </c>
      <c r="M42" s="53">
        <f t="shared" ref="M42:BX42" si="31">IF(SUM(M41,M43)=0,0,M41/SUM(M41,M43))</f>
        <v>0</v>
      </c>
      <c r="N42" s="54">
        <f t="shared" si="31"/>
        <v>0</v>
      </c>
      <c r="O42" s="54">
        <f t="shared" si="31"/>
        <v>0</v>
      </c>
      <c r="P42" s="54">
        <f t="shared" si="31"/>
        <v>0</v>
      </c>
      <c r="Q42" s="54">
        <f t="shared" si="31"/>
        <v>0</v>
      </c>
      <c r="R42" s="54">
        <f t="shared" si="31"/>
        <v>0</v>
      </c>
      <c r="S42" s="54">
        <f t="shared" si="31"/>
        <v>0</v>
      </c>
      <c r="T42" s="54">
        <f t="shared" si="31"/>
        <v>0</v>
      </c>
      <c r="U42" s="54">
        <f t="shared" si="31"/>
        <v>0</v>
      </c>
      <c r="V42" s="308">
        <f t="shared" si="31"/>
        <v>0</v>
      </c>
      <c r="W42" s="53">
        <f t="shared" si="31"/>
        <v>0</v>
      </c>
      <c r="X42" s="54">
        <f t="shared" si="31"/>
        <v>0</v>
      </c>
      <c r="Y42" s="54">
        <f t="shared" si="31"/>
        <v>0</v>
      </c>
      <c r="Z42" s="54">
        <f t="shared" si="31"/>
        <v>0</v>
      </c>
      <c r="AA42" s="54">
        <f t="shared" si="31"/>
        <v>0</v>
      </c>
      <c r="AB42" s="54">
        <f t="shared" si="31"/>
        <v>0</v>
      </c>
      <c r="AC42" s="54">
        <f t="shared" si="31"/>
        <v>0</v>
      </c>
      <c r="AD42" s="54">
        <f t="shared" si="31"/>
        <v>0</v>
      </c>
      <c r="AE42" s="54">
        <f t="shared" si="31"/>
        <v>0</v>
      </c>
      <c r="AF42" s="308">
        <f t="shared" si="31"/>
        <v>0</v>
      </c>
      <c r="AG42" s="53">
        <f t="shared" si="31"/>
        <v>0</v>
      </c>
      <c r="AH42" s="54">
        <f t="shared" si="31"/>
        <v>0</v>
      </c>
      <c r="AI42" s="54">
        <f t="shared" si="31"/>
        <v>0</v>
      </c>
      <c r="AJ42" s="54">
        <f t="shared" si="31"/>
        <v>0</v>
      </c>
      <c r="AK42" s="54">
        <f t="shared" si="31"/>
        <v>0</v>
      </c>
      <c r="AL42" s="54">
        <f t="shared" si="31"/>
        <v>0</v>
      </c>
      <c r="AM42" s="54">
        <f t="shared" si="31"/>
        <v>0</v>
      </c>
      <c r="AN42" s="54">
        <f t="shared" si="31"/>
        <v>0</v>
      </c>
      <c r="AO42" s="54">
        <f t="shared" si="31"/>
        <v>0</v>
      </c>
      <c r="AP42" s="308">
        <f t="shared" si="31"/>
        <v>0</v>
      </c>
      <c r="AQ42" s="757">
        <f t="shared" si="31"/>
        <v>0</v>
      </c>
      <c r="AR42" s="54">
        <f t="shared" si="31"/>
        <v>0</v>
      </c>
      <c r="AS42" s="54">
        <f t="shared" si="31"/>
        <v>0</v>
      </c>
      <c r="AT42" s="54">
        <f t="shared" si="31"/>
        <v>0</v>
      </c>
      <c r="AU42" s="54">
        <f t="shared" si="31"/>
        <v>0</v>
      </c>
      <c r="AV42" s="54">
        <f t="shared" si="31"/>
        <v>0</v>
      </c>
      <c r="AW42" s="54">
        <f t="shared" si="31"/>
        <v>0</v>
      </c>
      <c r="AX42" s="54">
        <f t="shared" si="31"/>
        <v>0</v>
      </c>
      <c r="AY42" s="54">
        <f t="shared" si="31"/>
        <v>0</v>
      </c>
      <c r="AZ42" s="308">
        <f t="shared" si="31"/>
        <v>0</v>
      </c>
      <c r="BA42" s="53">
        <f t="shared" si="31"/>
        <v>0</v>
      </c>
      <c r="BB42" s="54">
        <f t="shared" si="31"/>
        <v>0</v>
      </c>
      <c r="BC42" s="54">
        <f t="shared" si="31"/>
        <v>0</v>
      </c>
      <c r="BD42" s="54">
        <f t="shared" si="31"/>
        <v>0</v>
      </c>
      <c r="BE42" s="54">
        <f t="shared" si="31"/>
        <v>0</v>
      </c>
      <c r="BF42" s="54">
        <f t="shared" si="31"/>
        <v>0</v>
      </c>
      <c r="BG42" s="54">
        <f t="shared" si="31"/>
        <v>0</v>
      </c>
      <c r="BH42" s="54">
        <f t="shared" si="31"/>
        <v>0</v>
      </c>
      <c r="BI42" s="54">
        <f t="shared" si="31"/>
        <v>0</v>
      </c>
      <c r="BJ42" s="308">
        <f t="shared" si="31"/>
        <v>0</v>
      </c>
      <c r="BK42" s="53">
        <f t="shared" si="31"/>
        <v>0</v>
      </c>
      <c r="BL42" s="54">
        <f t="shared" si="31"/>
        <v>0</v>
      </c>
      <c r="BM42" s="54">
        <f t="shared" si="31"/>
        <v>0</v>
      </c>
      <c r="BN42" s="54">
        <f t="shared" si="31"/>
        <v>0</v>
      </c>
      <c r="BO42" s="54">
        <f t="shared" si="31"/>
        <v>0</v>
      </c>
      <c r="BP42" s="54">
        <f t="shared" si="31"/>
        <v>0</v>
      </c>
      <c r="BQ42" s="54">
        <f t="shared" si="31"/>
        <v>0</v>
      </c>
      <c r="BR42" s="54">
        <f t="shared" si="31"/>
        <v>0</v>
      </c>
      <c r="BS42" s="54">
        <f t="shared" si="31"/>
        <v>0</v>
      </c>
      <c r="BT42" s="308">
        <f t="shared" si="31"/>
        <v>0</v>
      </c>
      <c r="BU42" s="53">
        <f t="shared" si="31"/>
        <v>0</v>
      </c>
      <c r="BV42" s="54">
        <f t="shared" si="31"/>
        <v>0</v>
      </c>
      <c r="BW42" s="54">
        <f t="shared" si="31"/>
        <v>0</v>
      </c>
      <c r="BX42" s="54">
        <f t="shared" si="31"/>
        <v>0</v>
      </c>
      <c r="BY42" s="54">
        <f t="shared" ref="BY42:CX42" si="32">IF(SUM(BY41,BY43)=0,0,BY41/SUM(BY41,BY43))</f>
        <v>0</v>
      </c>
      <c r="BZ42" s="54">
        <f t="shared" si="32"/>
        <v>0</v>
      </c>
      <c r="CA42" s="54">
        <f t="shared" si="32"/>
        <v>0</v>
      </c>
      <c r="CB42" s="54">
        <f t="shared" si="32"/>
        <v>0</v>
      </c>
      <c r="CC42" s="54">
        <f t="shared" si="32"/>
        <v>0</v>
      </c>
      <c r="CD42" s="308">
        <f t="shared" si="32"/>
        <v>0</v>
      </c>
      <c r="CE42" s="53">
        <f t="shared" si="32"/>
        <v>0</v>
      </c>
      <c r="CF42" s="54">
        <f t="shared" si="32"/>
        <v>0</v>
      </c>
      <c r="CG42" s="54">
        <f t="shared" si="32"/>
        <v>0</v>
      </c>
      <c r="CH42" s="54">
        <f t="shared" si="32"/>
        <v>0</v>
      </c>
      <c r="CI42" s="54">
        <f t="shared" si="32"/>
        <v>0</v>
      </c>
      <c r="CJ42" s="54">
        <f t="shared" si="32"/>
        <v>0</v>
      </c>
      <c r="CK42" s="54">
        <f t="shared" si="32"/>
        <v>0</v>
      </c>
      <c r="CL42" s="54">
        <f t="shared" si="32"/>
        <v>0</v>
      </c>
      <c r="CM42" s="54">
        <f t="shared" si="32"/>
        <v>0</v>
      </c>
      <c r="CN42" s="308">
        <f t="shared" si="32"/>
        <v>0</v>
      </c>
      <c r="CO42" s="53">
        <f t="shared" si="32"/>
        <v>0</v>
      </c>
      <c r="CP42" s="54">
        <f t="shared" si="32"/>
        <v>0</v>
      </c>
      <c r="CQ42" s="54">
        <f t="shared" si="32"/>
        <v>0</v>
      </c>
      <c r="CR42" s="54">
        <f t="shared" si="32"/>
        <v>0</v>
      </c>
      <c r="CS42" s="54">
        <f t="shared" si="32"/>
        <v>0</v>
      </c>
      <c r="CT42" s="54">
        <f t="shared" si="32"/>
        <v>0</v>
      </c>
      <c r="CU42" s="54">
        <f t="shared" si="32"/>
        <v>0</v>
      </c>
      <c r="CV42" s="54">
        <f t="shared" si="32"/>
        <v>0</v>
      </c>
      <c r="CW42" s="54">
        <f t="shared" si="32"/>
        <v>0</v>
      </c>
      <c r="CX42" s="308">
        <f t="shared" si="32"/>
        <v>0</v>
      </c>
      <c r="CY42" s="53">
        <f t="shared" ref="CY42:EV42" si="33">IF(SUM(CY41,CY43)=0,0,CY41/SUM(CY41,CY43))</f>
        <v>0</v>
      </c>
      <c r="CZ42" s="54">
        <f t="shared" si="33"/>
        <v>0</v>
      </c>
      <c r="DA42" s="54">
        <f t="shared" si="33"/>
        <v>0</v>
      </c>
      <c r="DB42" s="54">
        <f t="shared" si="33"/>
        <v>0</v>
      </c>
      <c r="DC42" s="54">
        <f t="shared" si="33"/>
        <v>0</v>
      </c>
      <c r="DD42" s="54">
        <f t="shared" si="33"/>
        <v>0</v>
      </c>
      <c r="DE42" s="54">
        <f t="shared" si="33"/>
        <v>0</v>
      </c>
      <c r="DF42" s="54">
        <f t="shared" si="33"/>
        <v>0</v>
      </c>
      <c r="DG42" s="54">
        <f t="shared" si="33"/>
        <v>0</v>
      </c>
      <c r="DH42" s="308">
        <f t="shared" si="33"/>
        <v>0</v>
      </c>
      <c r="DI42" s="53">
        <f t="shared" si="33"/>
        <v>0</v>
      </c>
      <c r="DJ42" s="54">
        <f t="shared" si="33"/>
        <v>0</v>
      </c>
      <c r="DK42" s="54">
        <f t="shared" si="33"/>
        <v>0</v>
      </c>
      <c r="DL42" s="54">
        <f t="shared" si="33"/>
        <v>0</v>
      </c>
      <c r="DM42" s="54">
        <f t="shared" si="33"/>
        <v>0</v>
      </c>
      <c r="DN42" s="54">
        <f t="shared" si="33"/>
        <v>0</v>
      </c>
      <c r="DO42" s="54">
        <f t="shared" si="33"/>
        <v>0</v>
      </c>
      <c r="DP42" s="54">
        <f t="shared" si="33"/>
        <v>0</v>
      </c>
      <c r="DQ42" s="54">
        <f t="shared" si="33"/>
        <v>0</v>
      </c>
      <c r="DR42" s="308">
        <f t="shared" si="33"/>
        <v>0</v>
      </c>
      <c r="DS42" s="53">
        <f t="shared" si="33"/>
        <v>0</v>
      </c>
      <c r="DT42" s="54">
        <f t="shared" si="33"/>
        <v>0</v>
      </c>
      <c r="DU42" s="54">
        <f t="shared" si="33"/>
        <v>0</v>
      </c>
      <c r="DV42" s="54">
        <f t="shared" si="33"/>
        <v>0</v>
      </c>
      <c r="DW42" s="54">
        <f t="shared" si="33"/>
        <v>0</v>
      </c>
      <c r="DX42" s="54">
        <f t="shared" si="33"/>
        <v>0</v>
      </c>
      <c r="DY42" s="54">
        <f t="shared" si="33"/>
        <v>0</v>
      </c>
      <c r="DZ42" s="54">
        <f t="shared" si="33"/>
        <v>0</v>
      </c>
      <c r="EA42" s="54">
        <f t="shared" si="33"/>
        <v>0</v>
      </c>
      <c r="EB42" s="308">
        <f t="shared" si="33"/>
        <v>0</v>
      </c>
      <c r="EC42" s="53">
        <f t="shared" si="33"/>
        <v>0</v>
      </c>
      <c r="ED42" s="54">
        <f t="shared" si="33"/>
        <v>0</v>
      </c>
      <c r="EE42" s="54">
        <f t="shared" si="33"/>
        <v>0</v>
      </c>
      <c r="EF42" s="54">
        <f t="shared" si="33"/>
        <v>0</v>
      </c>
      <c r="EG42" s="54">
        <f t="shared" si="33"/>
        <v>0</v>
      </c>
      <c r="EH42" s="54">
        <f t="shared" si="33"/>
        <v>0</v>
      </c>
      <c r="EI42" s="54">
        <f t="shared" si="33"/>
        <v>0</v>
      </c>
      <c r="EJ42" s="54">
        <f t="shared" si="33"/>
        <v>0</v>
      </c>
      <c r="EK42" s="54">
        <f t="shared" si="33"/>
        <v>0</v>
      </c>
      <c r="EL42" s="308">
        <f t="shared" si="33"/>
        <v>0</v>
      </c>
      <c r="EM42" s="53">
        <f t="shared" si="33"/>
        <v>0</v>
      </c>
      <c r="EN42" s="54">
        <f t="shared" si="33"/>
        <v>0</v>
      </c>
      <c r="EO42" s="54">
        <f t="shared" si="33"/>
        <v>0</v>
      </c>
      <c r="EP42" s="54">
        <f t="shared" si="33"/>
        <v>0</v>
      </c>
      <c r="EQ42" s="54">
        <f t="shared" si="33"/>
        <v>0</v>
      </c>
      <c r="ER42" s="54">
        <f t="shared" si="33"/>
        <v>0</v>
      </c>
      <c r="ES42" s="54">
        <f t="shared" si="33"/>
        <v>0</v>
      </c>
      <c r="ET42" s="54">
        <f t="shared" si="33"/>
        <v>0</v>
      </c>
      <c r="EU42" s="54">
        <f t="shared" si="33"/>
        <v>0</v>
      </c>
      <c r="EV42" s="308">
        <f t="shared" si="33"/>
        <v>0</v>
      </c>
      <c r="EW42" s="51"/>
      <c r="EX42" s="52"/>
      <c r="EY42" s="52"/>
      <c r="EZ42" s="52"/>
      <c r="FA42" s="52"/>
    </row>
    <row r="43" spans="1:157" s="10" customFormat="1" ht="13.9" customHeight="1">
      <c r="A43" s="86"/>
      <c r="B43" s="45" t="s">
        <v>35</v>
      </c>
      <c r="C43" s="305">
        <f t="shared" ref="C43:AH43" si="34">COUNTIF(C13:C38,"=Not Met")</f>
        <v>0</v>
      </c>
      <c r="D43" s="56">
        <f t="shared" si="34"/>
        <v>0</v>
      </c>
      <c r="E43" s="56">
        <f t="shared" si="34"/>
        <v>0</v>
      </c>
      <c r="F43" s="56">
        <f t="shared" si="34"/>
        <v>0</v>
      </c>
      <c r="G43" s="56">
        <f t="shared" si="34"/>
        <v>0</v>
      </c>
      <c r="H43" s="56">
        <f t="shared" si="34"/>
        <v>0</v>
      </c>
      <c r="I43" s="56">
        <f t="shared" si="34"/>
        <v>0</v>
      </c>
      <c r="J43" s="56">
        <f t="shared" si="34"/>
        <v>0</v>
      </c>
      <c r="K43" s="56">
        <f t="shared" si="34"/>
        <v>0</v>
      </c>
      <c r="L43" s="309">
        <f t="shared" si="34"/>
        <v>0</v>
      </c>
      <c r="M43" s="305">
        <f t="shared" si="34"/>
        <v>0</v>
      </c>
      <c r="N43" s="56">
        <f t="shared" si="34"/>
        <v>0</v>
      </c>
      <c r="O43" s="56">
        <f t="shared" si="34"/>
        <v>0</v>
      </c>
      <c r="P43" s="56">
        <f t="shared" si="34"/>
        <v>0</v>
      </c>
      <c r="Q43" s="56">
        <f t="shared" si="34"/>
        <v>0</v>
      </c>
      <c r="R43" s="56">
        <f t="shared" si="34"/>
        <v>0</v>
      </c>
      <c r="S43" s="56">
        <f t="shared" si="34"/>
        <v>0</v>
      </c>
      <c r="T43" s="56">
        <f t="shared" si="34"/>
        <v>0</v>
      </c>
      <c r="U43" s="56">
        <f t="shared" si="34"/>
        <v>0</v>
      </c>
      <c r="V43" s="309">
        <f t="shared" si="34"/>
        <v>0</v>
      </c>
      <c r="W43" s="305">
        <f t="shared" si="34"/>
        <v>0</v>
      </c>
      <c r="X43" s="56">
        <f t="shared" si="34"/>
        <v>0</v>
      </c>
      <c r="Y43" s="56">
        <f t="shared" si="34"/>
        <v>0</v>
      </c>
      <c r="Z43" s="56">
        <f t="shared" si="34"/>
        <v>0</v>
      </c>
      <c r="AA43" s="56">
        <f t="shared" si="34"/>
        <v>0</v>
      </c>
      <c r="AB43" s="56">
        <f t="shared" si="34"/>
        <v>0</v>
      </c>
      <c r="AC43" s="56">
        <f t="shared" si="34"/>
        <v>0</v>
      </c>
      <c r="AD43" s="56">
        <f t="shared" si="34"/>
        <v>0</v>
      </c>
      <c r="AE43" s="56">
        <f t="shared" si="34"/>
        <v>0</v>
      </c>
      <c r="AF43" s="309">
        <f t="shared" si="34"/>
        <v>0</v>
      </c>
      <c r="AG43" s="305">
        <f t="shared" si="34"/>
        <v>0</v>
      </c>
      <c r="AH43" s="56">
        <f t="shared" si="34"/>
        <v>0</v>
      </c>
      <c r="AI43" s="56">
        <f t="shared" ref="AI43:BN43" si="35">COUNTIF(AI13:AI38,"=Not Met")</f>
        <v>0</v>
      </c>
      <c r="AJ43" s="56">
        <f t="shared" si="35"/>
        <v>0</v>
      </c>
      <c r="AK43" s="56">
        <f t="shared" si="35"/>
        <v>0</v>
      </c>
      <c r="AL43" s="56">
        <f t="shared" si="35"/>
        <v>0</v>
      </c>
      <c r="AM43" s="56">
        <f t="shared" si="35"/>
        <v>0</v>
      </c>
      <c r="AN43" s="56">
        <f t="shared" si="35"/>
        <v>0</v>
      </c>
      <c r="AO43" s="56">
        <f t="shared" si="35"/>
        <v>0</v>
      </c>
      <c r="AP43" s="309">
        <f t="shared" si="35"/>
        <v>0</v>
      </c>
      <c r="AQ43" s="758">
        <f t="shared" si="35"/>
        <v>0</v>
      </c>
      <c r="AR43" s="56">
        <f t="shared" si="35"/>
        <v>0</v>
      </c>
      <c r="AS43" s="56">
        <f t="shared" si="35"/>
        <v>0</v>
      </c>
      <c r="AT43" s="56">
        <f t="shared" si="35"/>
        <v>0</v>
      </c>
      <c r="AU43" s="56">
        <f t="shared" si="35"/>
        <v>0</v>
      </c>
      <c r="AV43" s="56">
        <f t="shared" si="35"/>
        <v>0</v>
      </c>
      <c r="AW43" s="56">
        <f t="shared" si="35"/>
        <v>0</v>
      </c>
      <c r="AX43" s="56">
        <f t="shared" si="35"/>
        <v>0</v>
      </c>
      <c r="AY43" s="56">
        <f t="shared" si="35"/>
        <v>0</v>
      </c>
      <c r="AZ43" s="309">
        <f t="shared" si="35"/>
        <v>0</v>
      </c>
      <c r="BA43" s="305">
        <f t="shared" si="35"/>
        <v>0</v>
      </c>
      <c r="BB43" s="56">
        <f t="shared" si="35"/>
        <v>0</v>
      </c>
      <c r="BC43" s="56">
        <f t="shared" si="35"/>
        <v>0</v>
      </c>
      <c r="BD43" s="56">
        <f t="shared" si="35"/>
        <v>0</v>
      </c>
      <c r="BE43" s="56">
        <f t="shared" si="35"/>
        <v>0</v>
      </c>
      <c r="BF43" s="56">
        <f t="shared" si="35"/>
        <v>0</v>
      </c>
      <c r="BG43" s="56">
        <f t="shared" si="35"/>
        <v>0</v>
      </c>
      <c r="BH43" s="56">
        <f t="shared" si="35"/>
        <v>0</v>
      </c>
      <c r="BI43" s="56">
        <f t="shared" si="35"/>
        <v>0</v>
      </c>
      <c r="BJ43" s="309">
        <f t="shared" si="35"/>
        <v>0</v>
      </c>
      <c r="BK43" s="305">
        <f t="shared" si="35"/>
        <v>0</v>
      </c>
      <c r="BL43" s="56">
        <f t="shared" si="35"/>
        <v>0</v>
      </c>
      <c r="BM43" s="56">
        <f t="shared" si="35"/>
        <v>0</v>
      </c>
      <c r="BN43" s="56">
        <f t="shared" si="35"/>
        <v>0</v>
      </c>
      <c r="BO43" s="56">
        <f t="shared" ref="BO43:CT43" si="36">COUNTIF(BO13:BO38,"=Not Met")</f>
        <v>0</v>
      </c>
      <c r="BP43" s="56">
        <f t="shared" si="36"/>
        <v>0</v>
      </c>
      <c r="BQ43" s="56">
        <f t="shared" si="36"/>
        <v>0</v>
      </c>
      <c r="BR43" s="56">
        <f t="shared" si="36"/>
        <v>0</v>
      </c>
      <c r="BS43" s="56">
        <f t="shared" si="36"/>
        <v>0</v>
      </c>
      <c r="BT43" s="309">
        <f t="shared" si="36"/>
        <v>0</v>
      </c>
      <c r="BU43" s="305">
        <f t="shared" si="36"/>
        <v>0</v>
      </c>
      <c r="BV43" s="56">
        <f t="shared" si="36"/>
        <v>0</v>
      </c>
      <c r="BW43" s="56">
        <f t="shared" si="36"/>
        <v>0</v>
      </c>
      <c r="BX43" s="56">
        <f t="shared" si="36"/>
        <v>0</v>
      </c>
      <c r="BY43" s="56">
        <f t="shared" si="36"/>
        <v>0</v>
      </c>
      <c r="BZ43" s="56">
        <f t="shared" si="36"/>
        <v>0</v>
      </c>
      <c r="CA43" s="56">
        <f t="shared" si="36"/>
        <v>0</v>
      </c>
      <c r="CB43" s="56">
        <f t="shared" si="36"/>
        <v>0</v>
      </c>
      <c r="CC43" s="56">
        <f t="shared" si="36"/>
        <v>0</v>
      </c>
      <c r="CD43" s="309">
        <f t="shared" si="36"/>
        <v>0</v>
      </c>
      <c r="CE43" s="305">
        <f t="shared" si="36"/>
        <v>0</v>
      </c>
      <c r="CF43" s="56">
        <f t="shared" si="36"/>
        <v>0</v>
      </c>
      <c r="CG43" s="56">
        <f t="shared" si="36"/>
        <v>0</v>
      </c>
      <c r="CH43" s="56">
        <f t="shared" si="36"/>
        <v>0</v>
      </c>
      <c r="CI43" s="56">
        <f t="shared" si="36"/>
        <v>0</v>
      </c>
      <c r="CJ43" s="56">
        <f t="shared" si="36"/>
        <v>0</v>
      </c>
      <c r="CK43" s="56">
        <f t="shared" si="36"/>
        <v>0</v>
      </c>
      <c r="CL43" s="56">
        <f t="shared" si="36"/>
        <v>0</v>
      </c>
      <c r="CM43" s="56">
        <f t="shared" si="36"/>
        <v>0</v>
      </c>
      <c r="CN43" s="309">
        <f t="shared" si="36"/>
        <v>0</v>
      </c>
      <c r="CO43" s="305">
        <f t="shared" si="36"/>
        <v>0</v>
      </c>
      <c r="CP43" s="56">
        <f t="shared" si="36"/>
        <v>0</v>
      </c>
      <c r="CQ43" s="56">
        <f t="shared" si="36"/>
        <v>0</v>
      </c>
      <c r="CR43" s="56">
        <f t="shared" si="36"/>
        <v>0</v>
      </c>
      <c r="CS43" s="56">
        <f t="shared" si="36"/>
        <v>0</v>
      </c>
      <c r="CT43" s="56">
        <f t="shared" si="36"/>
        <v>0</v>
      </c>
      <c r="CU43" s="56">
        <f t="shared" ref="CU43:DZ43" si="37">COUNTIF(CU13:CU38,"=Not Met")</f>
        <v>0</v>
      </c>
      <c r="CV43" s="56">
        <f t="shared" si="37"/>
        <v>0</v>
      </c>
      <c r="CW43" s="56">
        <f t="shared" si="37"/>
        <v>0</v>
      </c>
      <c r="CX43" s="309">
        <f t="shared" si="37"/>
        <v>0</v>
      </c>
      <c r="CY43" s="305">
        <f t="shared" si="37"/>
        <v>0</v>
      </c>
      <c r="CZ43" s="56">
        <f t="shared" si="37"/>
        <v>0</v>
      </c>
      <c r="DA43" s="56">
        <f t="shared" si="37"/>
        <v>0</v>
      </c>
      <c r="DB43" s="56">
        <f t="shared" si="37"/>
        <v>0</v>
      </c>
      <c r="DC43" s="56">
        <f t="shared" si="37"/>
        <v>0</v>
      </c>
      <c r="DD43" s="56">
        <f t="shared" si="37"/>
        <v>0</v>
      </c>
      <c r="DE43" s="56">
        <f t="shared" si="37"/>
        <v>0</v>
      </c>
      <c r="DF43" s="56">
        <f t="shared" si="37"/>
        <v>0</v>
      </c>
      <c r="DG43" s="56">
        <f t="shared" si="37"/>
        <v>0</v>
      </c>
      <c r="DH43" s="309">
        <f t="shared" si="37"/>
        <v>0</v>
      </c>
      <c r="DI43" s="305">
        <f t="shared" si="37"/>
        <v>0</v>
      </c>
      <c r="DJ43" s="56">
        <f t="shared" si="37"/>
        <v>0</v>
      </c>
      <c r="DK43" s="56">
        <f t="shared" si="37"/>
        <v>0</v>
      </c>
      <c r="DL43" s="56">
        <f t="shared" si="37"/>
        <v>0</v>
      </c>
      <c r="DM43" s="56">
        <f t="shared" si="37"/>
        <v>0</v>
      </c>
      <c r="DN43" s="56">
        <f t="shared" si="37"/>
        <v>0</v>
      </c>
      <c r="DO43" s="56">
        <f t="shared" si="37"/>
        <v>0</v>
      </c>
      <c r="DP43" s="56">
        <f t="shared" si="37"/>
        <v>0</v>
      </c>
      <c r="DQ43" s="56">
        <f t="shared" si="37"/>
        <v>0</v>
      </c>
      <c r="DR43" s="309">
        <f t="shared" si="37"/>
        <v>0</v>
      </c>
      <c r="DS43" s="305">
        <f t="shared" si="37"/>
        <v>0</v>
      </c>
      <c r="DT43" s="56">
        <f t="shared" si="37"/>
        <v>0</v>
      </c>
      <c r="DU43" s="56">
        <f t="shared" si="37"/>
        <v>0</v>
      </c>
      <c r="DV43" s="56">
        <f t="shared" si="37"/>
        <v>0</v>
      </c>
      <c r="DW43" s="56">
        <f t="shared" si="37"/>
        <v>0</v>
      </c>
      <c r="DX43" s="56">
        <f t="shared" si="37"/>
        <v>0</v>
      </c>
      <c r="DY43" s="56">
        <f t="shared" si="37"/>
        <v>0</v>
      </c>
      <c r="DZ43" s="56">
        <f t="shared" si="37"/>
        <v>0</v>
      </c>
      <c r="EA43" s="56">
        <f t="shared" ref="EA43:EV43" si="38">COUNTIF(EA13:EA38,"=Not Met")</f>
        <v>0</v>
      </c>
      <c r="EB43" s="309">
        <f t="shared" si="38"/>
        <v>0</v>
      </c>
      <c r="EC43" s="305">
        <f t="shared" si="38"/>
        <v>0</v>
      </c>
      <c r="ED43" s="56">
        <f t="shared" si="38"/>
        <v>0</v>
      </c>
      <c r="EE43" s="56">
        <f t="shared" si="38"/>
        <v>0</v>
      </c>
      <c r="EF43" s="56">
        <f t="shared" si="38"/>
        <v>0</v>
      </c>
      <c r="EG43" s="56">
        <f t="shared" si="38"/>
        <v>0</v>
      </c>
      <c r="EH43" s="56">
        <f t="shared" si="38"/>
        <v>0</v>
      </c>
      <c r="EI43" s="56">
        <f t="shared" si="38"/>
        <v>0</v>
      </c>
      <c r="EJ43" s="56">
        <f t="shared" si="38"/>
        <v>0</v>
      </c>
      <c r="EK43" s="56">
        <f t="shared" si="38"/>
        <v>0</v>
      </c>
      <c r="EL43" s="309">
        <f t="shared" si="38"/>
        <v>0</v>
      </c>
      <c r="EM43" s="305">
        <f t="shared" si="38"/>
        <v>0</v>
      </c>
      <c r="EN43" s="56">
        <f t="shared" si="38"/>
        <v>0</v>
      </c>
      <c r="EO43" s="56">
        <f t="shared" si="38"/>
        <v>0</v>
      </c>
      <c r="EP43" s="56">
        <f t="shared" si="38"/>
        <v>0</v>
      </c>
      <c r="EQ43" s="56">
        <f t="shared" si="38"/>
        <v>0</v>
      </c>
      <c r="ER43" s="56">
        <f t="shared" si="38"/>
        <v>0</v>
      </c>
      <c r="ES43" s="56">
        <f t="shared" si="38"/>
        <v>0</v>
      </c>
      <c r="ET43" s="56">
        <f t="shared" si="38"/>
        <v>0</v>
      </c>
      <c r="EU43" s="56">
        <f t="shared" si="38"/>
        <v>0</v>
      </c>
      <c r="EV43" s="309">
        <f t="shared" si="38"/>
        <v>0</v>
      </c>
      <c r="EW43" s="51"/>
      <c r="EX43" s="52"/>
      <c r="EY43" s="52"/>
      <c r="EZ43" s="52"/>
      <c r="FA43" s="52"/>
    </row>
    <row r="44" spans="1:157" s="10" customFormat="1" ht="13.9" customHeight="1">
      <c r="A44" s="86"/>
      <c r="B44" s="45" t="s">
        <v>36</v>
      </c>
      <c r="C44" s="53">
        <f t="shared" ref="C44:L44" si="39">IF(SUM(C41,C43)=0,0,C43/SUM(C41,C43))</f>
        <v>0</v>
      </c>
      <c r="D44" s="54">
        <f t="shared" si="39"/>
        <v>0</v>
      </c>
      <c r="E44" s="54">
        <f t="shared" si="39"/>
        <v>0</v>
      </c>
      <c r="F44" s="54">
        <f t="shared" si="39"/>
        <v>0</v>
      </c>
      <c r="G44" s="54">
        <f t="shared" si="39"/>
        <v>0</v>
      </c>
      <c r="H44" s="54">
        <f t="shared" si="39"/>
        <v>0</v>
      </c>
      <c r="I44" s="54">
        <f t="shared" si="39"/>
        <v>0</v>
      </c>
      <c r="J44" s="54">
        <f t="shared" si="39"/>
        <v>0</v>
      </c>
      <c r="K44" s="54">
        <f t="shared" si="39"/>
        <v>0</v>
      </c>
      <c r="L44" s="308">
        <f t="shared" si="39"/>
        <v>0</v>
      </c>
      <c r="M44" s="53">
        <f t="shared" ref="M44:BX44" si="40">IF(SUM(M41,M43)=0,0,M43/SUM(M41,M43))</f>
        <v>0</v>
      </c>
      <c r="N44" s="54">
        <f t="shared" si="40"/>
        <v>0</v>
      </c>
      <c r="O44" s="54">
        <f t="shared" si="40"/>
        <v>0</v>
      </c>
      <c r="P44" s="54">
        <f t="shared" si="40"/>
        <v>0</v>
      </c>
      <c r="Q44" s="54">
        <f t="shared" si="40"/>
        <v>0</v>
      </c>
      <c r="R44" s="54">
        <f t="shared" si="40"/>
        <v>0</v>
      </c>
      <c r="S44" s="54">
        <f t="shared" si="40"/>
        <v>0</v>
      </c>
      <c r="T44" s="54">
        <f t="shared" si="40"/>
        <v>0</v>
      </c>
      <c r="U44" s="54">
        <f t="shared" si="40"/>
        <v>0</v>
      </c>
      <c r="V44" s="308">
        <f t="shared" si="40"/>
        <v>0</v>
      </c>
      <c r="W44" s="53">
        <f t="shared" si="40"/>
        <v>0</v>
      </c>
      <c r="X44" s="54">
        <f t="shared" si="40"/>
        <v>0</v>
      </c>
      <c r="Y44" s="54">
        <f t="shared" si="40"/>
        <v>0</v>
      </c>
      <c r="Z44" s="54">
        <f t="shared" si="40"/>
        <v>0</v>
      </c>
      <c r="AA44" s="54">
        <f t="shared" si="40"/>
        <v>0</v>
      </c>
      <c r="AB44" s="54">
        <f t="shared" si="40"/>
        <v>0</v>
      </c>
      <c r="AC44" s="54">
        <f t="shared" si="40"/>
        <v>0</v>
      </c>
      <c r="AD44" s="54">
        <f t="shared" si="40"/>
        <v>0</v>
      </c>
      <c r="AE44" s="54">
        <f t="shared" si="40"/>
        <v>0</v>
      </c>
      <c r="AF44" s="308">
        <f t="shared" si="40"/>
        <v>0</v>
      </c>
      <c r="AG44" s="53">
        <f t="shared" si="40"/>
        <v>0</v>
      </c>
      <c r="AH44" s="54">
        <f t="shared" si="40"/>
        <v>0</v>
      </c>
      <c r="AI44" s="54">
        <f t="shared" si="40"/>
        <v>0</v>
      </c>
      <c r="AJ44" s="54">
        <f t="shared" si="40"/>
        <v>0</v>
      </c>
      <c r="AK44" s="54">
        <f t="shared" si="40"/>
        <v>0</v>
      </c>
      <c r="AL44" s="54">
        <f t="shared" si="40"/>
        <v>0</v>
      </c>
      <c r="AM44" s="54">
        <f t="shared" si="40"/>
        <v>0</v>
      </c>
      <c r="AN44" s="54">
        <f t="shared" si="40"/>
        <v>0</v>
      </c>
      <c r="AO44" s="54">
        <f t="shared" si="40"/>
        <v>0</v>
      </c>
      <c r="AP44" s="308">
        <f t="shared" si="40"/>
        <v>0</v>
      </c>
      <c r="AQ44" s="757">
        <f t="shared" si="40"/>
        <v>0</v>
      </c>
      <c r="AR44" s="54">
        <f t="shared" si="40"/>
        <v>0</v>
      </c>
      <c r="AS44" s="54">
        <f t="shared" si="40"/>
        <v>0</v>
      </c>
      <c r="AT44" s="54">
        <f t="shared" si="40"/>
        <v>0</v>
      </c>
      <c r="AU44" s="54">
        <f t="shared" si="40"/>
        <v>0</v>
      </c>
      <c r="AV44" s="54">
        <f t="shared" si="40"/>
        <v>0</v>
      </c>
      <c r="AW44" s="54">
        <f t="shared" si="40"/>
        <v>0</v>
      </c>
      <c r="AX44" s="54">
        <f t="shared" si="40"/>
        <v>0</v>
      </c>
      <c r="AY44" s="54">
        <f t="shared" si="40"/>
        <v>0</v>
      </c>
      <c r="AZ44" s="308">
        <f t="shared" si="40"/>
        <v>0</v>
      </c>
      <c r="BA44" s="53">
        <f t="shared" si="40"/>
        <v>0</v>
      </c>
      <c r="BB44" s="54">
        <f t="shared" si="40"/>
        <v>0</v>
      </c>
      <c r="BC44" s="54">
        <f t="shared" si="40"/>
        <v>0</v>
      </c>
      <c r="BD44" s="54">
        <f t="shared" si="40"/>
        <v>0</v>
      </c>
      <c r="BE44" s="54">
        <f t="shared" si="40"/>
        <v>0</v>
      </c>
      <c r="BF44" s="54">
        <f t="shared" si="40"/>
        <v>0</v>
      </c>
      <c r="BG44" s="54">
        <f t="shared" si="40"/>
        <v>0</v>
      </c>
      <c r="BH44" s="54">
        <f t="shared" si="40"/>
        <v>0</v>
      </c>
      <c r="BI44" s="54">
        <f t="shared" si="40"/>
        <v>0</v>
      </c>
      <c r="BJ44" s="308">
        <f t="shared" si="40"/>
        <v>0</v>
      </c>
      <c r="BK44" s="53">
        <f t="shared" si="40"/>
        <v>0</v>
      </c>
      <c r="BL44" s="54">
        <f t="shared" si="40"/>
        <v>0</v>
      </c>
      <c r="BM44" s="54">
        <f t="shared" si="40"/>
        <v>0</v>
      </c>
      <c r="BN44" s="54">
        <f t="shared" si="40"/>
        <v>0</v>
      </c>
      <c r="BO44" s="54">
        <f t="shared" si="40"/>
        <v>0</v>
      </c>
      <c r="BP44" s="54">
        <f t="shared" si="40"/>
        <v>0</v>
      </c>
      <c r="BQ44" s="54">
        <f t="shared" si="40"/>
        <v>0</v>
      </c>
      <c r="BR44" s="54">
        <f t="shared" si="40"/>
        <v>0</v>
      </c>
      <c r="BS44" s="54">
        <f t="shared" si="40"/>
        <v>0</v>
      </c>
      <c r="BT44" s="308">
        <f t="shared" si="40"/>
        <v>0</v>
      </c>
      <c r="BU44" s="53">
        <f t="shared" si="40"/>
        <v>0</v>
      </c>
      <c r="BV44" s="54">
        <f t="shared" si="40"/>
        <v>0</v>
      </c>
      <c r="BW44" s="54">
        <f t="shared" si="40"/>
        <v>0</v>
      </c>
      <c r="BX44" s="54">
        <f t="shared" si="40"/>
        <v>0</v>
      </c>
      <c r="BY44" s="54">
        <f t="shared" ref="BY44:CX44" si="41">IF(SUM(BY41,BY43)=0,0,BY43/SUM(BY41,BY43))</f>
        <v>0</v>
      </c>
      <c r="BZ44" s="54">
        <f t="shared" si="41"/>
        <v>0</v>
      </c>
      <c r="CA44" s="54">
        <f t="shared" si="41"/>
        <v>0</v>
      </c>
      <c r="CB44" s="54">
        <f t="shared" si="41"/>
        <v>0</v>
      </c>
      <c r="CC44" s="54">
        <f t="shared" si="41"/>
        <v>0</v>
      </c>
      <c r="CD44" s="308">
        <f t="shared" si="41"/>
        <v>0</v>
      </c>
      <c r="CE44" s="53">
        <f t="shared" si="41"/>
        <v>0</v>
      </c>
      <c r="CF44" s="54">
        <f t="shared" si="41"/>
        <v>0</v>
      </c>
      <c r="CG44" s="54">
        <f t="shared" si="41"/>
        <v>0</v>
      </c>
      <c r="CH44" s="54">
        <f t="shared" si="41"/>
        <v>0</v>
      </c>
      <c r="CI44" s="54">
        <f t="shared" si="41"/>
        <v>0</v>
      </c>
      <c r="CJ44" s="54">
        <f t="shared" si="41"/>
        <v>0</v>
      </c>
      <c r="CK44" s="54">
        <f t="shared" si="41"/>
        <v>0</v>
      </c>
      <c r="CL44" s="54">
        <f t="shared" si="41"/>
        <v>0</v>
      </c>
      <c r="CM44" s="54">
        <f t="shared" si="41"/>
        <v>0</v>
      </c>
      <c r="CN44" s="308">
        <f t="shared" si="41"/>
        <v>0</v>
      </c>
      <c r="CO44" s="53">
        <f t="shared" si="41"/>
        <v>0</v>
      </c>
      <c r="CP44" s="54">
        <f t="shared" si="41"/>
        <v>0</v>
      </c>
      <c r="CQ44" s="54">
        <f t="shared" si="41"/>
        <v>0</v>
      </c>
      <c r="CR44" s="54">
        <f t="shared" si="41"/>
        <v>0</v>
      </c>
      <c r="CS44" s="54">
        <f t="shared" si="41"/>
        <v>0</v>
      </c>
      <c r="CT44" s="54">
        <f t="shared" si="41"/>
        <v>0</v>
      </c>
      <c r="CU44" s="54">
        <f t="shared" si="41"/>
        <v>0</v>
      </c>
      <c r="CV44" s="54">
        <f t="shared" si="41"/>
        <v>0</v>
      </c>
      <c r="CW44" s="54">
        <f t="shared" si="41"/>
        <v>0</v>
      </c>
      <c r="CX44" s="308">
        <f t="shared" si="41"/>
        <v>0</v>
      </c>
      <c r="CY44" s="53">
        <f t="shared" ref="CY44:EV44" si="42">IF(SUM(CY41,CY43)=0,0,CY43/SUM(CY41,CY43))</f>
        <v>0</v>
      </c>
      <c r="CZ44" s="54">
        <f t="shared" si="42"/>
        <v>0</v>
      </c>
      <c r="DA44" s="54">
        <f t="shared" si="42"/>
        <v>0</v>
      </c>
      <c r="DB44" s="54">
        <f t="shared" si="42"/>
        <v>0</v>
      </c>
      <c r="DC44" s="54">
        <f t="shared" si="42"/>
        <v>0</v>
      </c>
      <c r="DD44" s="54">
        <f t="shared" si="42"/>
        <v>0</v>
      </c>
      <c r="DE44" s="54">
        <f t="shared" si="42"/>
        <v>0</v>
      </c>
      <c r="DF44" s="54">
        <f t="shared" si="42"/>
        <v>0</v>
      </c>
      <c r="DG44" s="54">
        <f t="shared" si="42"/>
        <v>0</v>
      </c>
      <c r="DH44" s="308">
        <f t="shared" si="42"/>
        <v>0</v>
      </c>
      <c r="DI44" s="53">
        <f t="shared" si="42"/>
        <v>0</v>
      </c>
      <c r="DJ44" s="54">
        <f t="shared" si="42"/>
        <v>0</v>
      </c>
      <c r="DK44" s="54">
        <f t="shared" si="42"/>
        <v>0</v>
      </c>
      <c r="DL44" s="54">
        <f t="shared" si="42"/>
        <v>0</v>
      </c>
      <c r="DM44" s="54">
        <f t="shared" si="42"/>
        <v>0</v>
      </c>
      <c r="DN44" s="54">
        <f t="shared" si="42"/>
        <v>0</v>
      </c>
      <c r="DO44" s="54">
        <f t="shared" si="42"/>
        <v>0</v>
      </c>
      <c r="DP44" s="54">
        <f t="shared" si="42"/>
        <v>0</v>
      </c>
      <c r="DQ44" s="54">
        <f t="shared" si="42"/>
        <v>0</v>
      </c>
      <c r="DR44" s="308">
        <f t="shared" si="42"/>
        <v>0</v>
      </c>
      <c r="DS44" s="53">
        <f t="shared" si="42"/>
        <v>0</v>
      </c>
      <c r="DT44" s="54">
        <f t="shared" si="42"/>
        <v>0</v>
      </c>
      <c r="DU44" s="54">
        <f t="shared" si="42"/>
        <v>0</v>
      </c>
      <c r="DV44" s="54">
        <f t="shared" si="42"/>
        <v>0</v>
      </c>
      <c r="DW44" s="54">
        <f t="shared" si="42"/>
        <v>0</v>
      </c>
      <c r="DX44" s="54">
        <f t="shared" si="42"/>
        <v>0</v>
      </c>
      <c r="DY44" s="54">
        <f t="shared" si="42"/>
        <v>0</v>
      </c>
      <c r="DZ44" s="54">
        <f t="shared" si="42"/>
        <v>0</v>
      </c>
      <c r="EA44" s="54">
        <f t="shared" si="42"/>
        <v>0</v>
      </c>
      <c r="EB44" s="308">
        <f t="shared" si="42"/>
        <v>0</v>
      </c>
      <c r="EC44" s="53">
        <f t="shared" si="42"/>
        <v>0</v>
      </c>
      <c r="ED44" s="54">
        <f t="shared" si="42"/>
        <v>0</v>
      </c>
      <c r="EE44" s="54">
        <f t="shared" si="42"/>
        <v>0</v>
      </c>
      <c r="EF44" s="54">
        <f t="shared" si="42"/>
        <v>0</v>
      </c>
      <c r="EG44" s="54">
        <f t="shared" si="42"/>
        <v>0</v>
      </c>
      <c r="EH44" s="54">
        <f t="shared" si="42"/>
        <v>0</v>
      </c>
      <c r="EI44" s="54">
        <f t="shared" si="42"/>
        <v>0</v>
      </c>
      <c r="EJ44" s="54">
        <f t="shared" si="42"/>
        <v>0</v>
      </c>
      <c r="EK44" s="54">
        <f t="shared" si="42"/>
        <v>0</v>
      </c>
      <c r="EL44" s="308">
        <f t="shared" si="42"/>
        <v>0</v>
      </c>
      <c r="EM44" s="53">
        <f t="shared" si="42"/>
        <v>0</v>
      </c>
      <c r="EN44" s="54">
        <f t="shared" si="42"/>
        <v>0</v>
      </c>
      <c r="EO44" s="54">
        <f t="shared" si="42"/>
        <v>0</v>
      </c>
      <c r="EP44" s="54">
        <f t="shared" si="42"/>
        <v>0</v>
      </c>
      <c r="EQ44" s="54">
        <f t="shared" si="42"/>
        <v>0</v>
      </c>
      <c r="ER44" s="54">
        <f t="shared" si="42"/>
        <v>0</v>
      </c>
      <c r="ES44" s="54">
        <f t="shared" si="42"/>
        <v>0</v>
      </c>
      <c r="ET44" s="54">
        <f t="shared" si="42"/>
        <v>0</v>
      </c>
      <c r="EU44" s="54">
        <f t="shared" si="42"/>
        <v>0</v>
      </c>
      <c r="EV44" s="308">
        <f t="shared" si="42"/>
        <v>0</v>
      </c>
      <c r="EW44" s="51"/>
      <c r="EX44" s="52"/>
      <c r="EY44" s="52"/>
      <c r="EZ44" s="52"/>
      <c r="FA44" s="52"/>
    </row>
    <row r="45" spans="1:157" s="10" customFormat="1" ht="13.9" customHeight="1" thickBot="1">
      <c r="A45" s="86"/>
      <c r="B45" s="45" t="s">
        <v>37</v>
      </c>
      <c r="C45" s="57">
        <f t="shared" ref="C45:AH45" si="43">COUNTIF(C13:C38,"=N/A")</f>
        <v>0</v>
      </c>
      <c r="D45" s="306">
        <f t="shared" si="43"/>
        <v>0</v>
      </c>
      <c r="E45" s="306">
        <f t="shared" si="43"/>
        <v>0</v>
      </c>
      <c r="F45" s="306">
        <f t="shared" si="43"/>
        <v>0</v>
      </c>
      <c r="G45" s="306">
        <f t="shared" si="43"/>
        <v>0</v>
      </c>
      <c r="H45" s="306">
        <f t="shared" si="43"/>
        <v>0</v>
      </c>
      <c r="I45" s="306">
        <f t="shared" si="43"/>
        <v>0</v>
      </c>
      <c r="J45" s="306">
        <f t="shared" si="43"/>
        <v>0</v>
      </c>
      <c r="K45" s="306">
        <f t="shared" si="43"/>
        <v>0</v>
      </c>
      <c r="L45" s="310">
        <f t="shared" si="43"/>
        <v>0</v>
      </c>
      <c r="M45" s="57">
        <f t="shared" si="43"/>
        <v>0</v>
      </c>
      <c r="N45" s="306">
        <f t="shared" si="43"/>
        <v>0</v>
      </c>
      <c r="O45" s="306">
        <f t="shared" si="43"/>
        <v>0</v>
      </c>
      <c r="P45" s="306">
        <f t="shared" si="43"/>
        <v>0</v>
      </c>
      <c r="Q45" s="306">
        <f t="shared" si="43"/>
        <v>0</v>
      </c>
      <c r="R45" s="306">
        <f t="shared" si="43"/>
        <v>0</v>
      </c>
      <c r="S45" s="306">
        <f t="shared" si="43"/>
        <v>0</v>
      </c>
      <c r="T45" s="306">
        <f t="shared" si="43"/>
        <v>0</v>
      </c>
      <c r="U45" s="306">
        <f t="shared" si="43"/>
        <v>0</v>
      </c>
      <c r="V45" s="310">
        <f t="shared" si="43"/>
        <v>0</v>
      </c>
      <c r="W45" s="57">
        <f t="shared" si="43"/>
        <v>0</v>
      </c>
      <c r="X45" s="306">
        <f t="shared" si="43"/>
        <v>0</v>
      </c>
      <c r="Y45" s="306">
        <f t="shared" si="43"/>
        <v>0</v>
      </c>
      <c r="Z45" s="306">
        <f t="shared" si="43"/>
        <v>0</v>
      </c>
      <c r="AA45" s="306">
        <f t="shared" si="43"/>
        <v>0</v>
      </c>
      <c r="AB45" s="306">
        <f t="shared" si="43"/>
        <v>0</v>
      </c>
      <c r="AC45" s="306">
        <f t="shared" si="43"/>
        <v>0</v>
      </c>
      <c r="AD45" s="306">
        <f t="shared" si="43"/>
        <v>0</v>
      </c>
      <c r="AE45" s="306">
        <f t="shared" si="43"/>
        <v>0</v>
      </c>
      <c r="AF45" s="310">
        <f t="shared" si="43"/>
        <v>0</v>
      </c>
      <c r="AG45" s="57">
        <f t="shared" si="43"/>
        <v>0</v>
      </c>
      <c r="AH45" s="306">
        <f t="shared" si="43"/>
        <v>0</v>
      </c>
      <c r="AI45" s="306">
        <f t="shared" ref="AI45:BN45" si="44">COUNTIF(AI13:AI38,"=N/A")</f>
        <v>0</v>
      </c>
      <c r="AJ45" s="306">
        <f t="shared" si="44"/>
        <v>0</v>
      </c>
      <c r="AK45" s="306">
        <f t="shared" si="44"/>
        <v>0</v>
      </c>
      <c r="AL45" s="306">
        <f t="shared" si="44"/>
        <v>0</v>
      </c>
      <c r="AM45" s="306">
        <f t="shared" si="44"/>
        <v>0</v>
      </c>
      <c r="AN45" s="306">
        <f t="shared" si="44"/>
        <v>0</v>
      </c>
      <c r="AO45" s="306">
        <f t="shared" si="44"/>
        <v>0</v>
      </c>
      <c r="AP45" s="310">
        <f t="shared" si="44"/>
        <v>0</v>
      </c>
      <c r="AQ45" s="759">
        <f t="shared" si="44"/>
        <v>0</v>
      </c>
      <c r="AR45" s="306">
        <f t="shared" si="44"/>
        <v>0</v>
      </c>
      <c r="AS45" s="306">
        <f t="shared" si="44"/>
        <v>0</v>
      </c>
      <c r="AT45" s="306">
        <f t="shared" si="44"/>
        <v>0</v>
      </c>
      <c r="AU45" s="306">
        <f t="shared" si="44"/>
        <v>0</v>
      </c>
      <c r="AV45" s="306">
        <f t="shared" si="44"/>
        <v>0</v>
      </c>
      <c r="AW45" s="306">
        <f t="shared" si="44"/>
        <v>0</v>
      </c>
      <c r="AX45" s="306">
        <f t="shared" si="44"/>
        <v>0</v>
      </c>
      <c r="AY45" s="306">
        <f t="shared" si="44"/>
        <v>0</v>
      </c>
      <c r="AZ45" s="310">
        <f t="shared" si="44"/>
        <v>0</v>
      </c>
      <c r="BA45" s="57">
        <f t="shared" si="44"/>
        <v>0</v>
      </c>
      <c r="BB45" s="306">
        <f t="shared" si="44"/>
        <v>0</v>
      </c>
      <c r="BC45" s="306">
        <f t="shared" si="44"/>
        <v>0</v>
      </c>
      <c r="BD45" s="306">
        <f t="shared" si="44"/>
        <v>0</v>
      </c>
      <c r="BE45" s="306">
        <f t="shared" si="44"/>
        <v>0</v>
      </c>
      <c r="BF45" s="306">
        <f t="shared" si="44"/>
        <v>0</v>
      </c>
      <c r="BG45" s="306">
        <f t="shared" si="44"/>
        <v>0</v>
      </c>
      <c r="BH45" s="306">
        <f t="shared" si="44"/>
        <v>0</v>
      </c>
      <c r="BI45" s="306">
        <f t="shared" si="44"/>
        <v>0</v>
      </c>
      <c r="BJ45" s="310">
        <f t="shared" si="44"/>
        <v>0</v>
      </c>
      <c r="BK45" s="57">
        <f t="shared" si="44"/>
        <v>0</v>
      </c>
      <c r="BL45" s="306">
        <f t="shared" si="44"/>
        <v>0</v>
      </c>
      <c r="BM45" s="306">
        <f t="shared" si="44"/>
        <v>0</v>
      </c>
      <c r="BN45" s="306">
        <f t="shared" si="44"/>
        <v>0</v>
      </c>
      <c r="BO45" s="306">
        <f t="shared" ref="BO45:CT45" si="45">COUNTIF(BO13:BO38,"=N/A")</f>
        <v>0</v>
      </c>
      <c r="BP45" s="306">
        <f t="shared" si="45"/>
        <v>0</v>
      </c>
      <c r="BQ45" s="306">
        <f t="shared" si="45"/>
        <v>0</v>
      </c>
      <c r="BR45" s="306">
        <f t="shared" si="45"/>
        <v>0</v>
      </c>
      <c r="BS45" s="306">
        <f t="shared" si="45"/>
        <v>0</v>
      </c>
      <c r="BT45" s="310">
        <f t="shared" si="45"/>
        <v>0</v>
      </c>
      <c r="BU45" s="57">
        <f t="shared" si="45"/>
        <v>0</v>
      </c>
      <c r="BV45" s="306">
        <f t="shared" si="45"/>
        <v>0</v>
      </c>
      <c r="BW45" s="306">
        <f t="shared" si="45"/>
        <v>0</v>
      </c>
      <c r="BX45" s="306">
        <f t="shared" si="45"/>
        <v>0</v>
      </c>
      <c r="BY45" s="306">
        <f t="shared" si="45"/>
        <v>0</v>
      </c>
      <c r="BZ45" s="306">
        <f t="shared" si="45"/>
        <v>0</v>
      </c>
      <c r="CA45" s="306">
        <f t="shared" si="45"/>
        <v>0</v>
      </c>
      <c r="CB45" s="306">
        <f t="shared" si="45"/>
        <v>0</v>
      </c>
      <c r="CC45" s="306">
        <f t="shared" si="45"/>
        <v>0</v>
      </c>
      <c r="CD45" s="310">
        <f t="shared" si="45"/>
        <v>0</v>
      </c>
      <c r="CE45" s="57">
        <f t="shared" si="45"/>
        <v>0</v>
      </c>
      <c r="CF45" s="306">
        <f t="shared" si="45"/>
        <v>0</v>
      </c>
      <c r="CG45" s="306">
        <f t="shared" si="45"/>
        <v>0</v>
      </c>
      <c r="CH45" s="306">
        <f t="shared" si="45"/>
        <v>0</v>
      </c>
      <c r="CI45" s="306">
        <f t="shared" si="45"/>
        <v>0</v>
      </c>
      <c r="CJ45" s="306">
        <f t="shared" si="45"/>
        <v>0</v>
      </c>
      <c r="CK45" s="306">
        <f t="shared" si="45"/>
        <v>0</v>
      </c>
      <c r="CL45" s="306">
        <f t="shared" si="45"/>
        <v>0</v>
      </c>
      <c r="CM45" s="306">
        <f t="shared" si="45"/>
        <v>0</v>
      </c>
      <c r="CN45" s="310">
        <f t="shared" si="45"/>
        <v>0</v>
      </c>
      <c r="CO45" s="57">
        <f t="shared" si="45"/>
        <v>0</v>
      </c>
      <c r="CP45" s="306">
        <f t="shared" si="45"/>
        <v>0</v>
      </c>
      <c r="CQ45" s="306">
        <f t="shared" si="45"/>
        <v>0</v>
      </c>
      <c r="CR45" s="306">
        <f t="shared" si="45"/>
        <v>0</v>
      </c>
      <c r="CS45" s="306">
        <f t="shared" si="45"/>
        <v>0</v>
      </c>
      <c r="CT45" s="306">
        <f t="shared" si="45"/>
        <v>0</v>
      </c>
      <c r="CU45" s="306">
        <f t="shared" ref="CU45:DZ45" si="46">COUNTIF(CU13:CU38,"=N/A")</f>
        <v>0</v>
      </c>
      <c r="CV45" s="306">
        <f t="shared" si="46"/>
        <v>0</v>
      </c>
      <c r="CW45" s="306">
        <f t="shared" si="46"/>
        <v>0</v>
      </c>
      <c r="CX45" s="310">
        <f t="shared" si="46"/>
        <v>0</v>
      </c>
      <c r="CY45" s="57">
        <f t="shared" si="46"/>
        <v>0</v>
      </c>
      <c r="CZ45" s="306">
        <f t="shared" si="46"/>
        <v>0</v>
      </c>
      <c r="DA45" s="306">
        <f t="shared" si="46"/>
        <v>0</v>
      </c>
      <c r="DB45" s="306">
        <f t="shared" si="46"/>
        <v>0</v>
      </c>
      <c r="DC45" s="306">
        <f t="shared" si="46"/>
        <v>0</v>
      </c>
      <c r="DD45" s="306">
        <f t="shared" si="46"/>
        <v>0</v>
      </c>
      <c r="DE45" s="306">
        <f t="shared" si="46"/>
        <v>0</v>
      </c>
      <c r="DF45" s="306">
        <f t="shared" si="46"/>
        <v>0</v>
      </c>
      <c r="DG45" s="306">
        <f t="shared" si="46"/>
        <v>0</v>
      </c>
      <c r="DH45" s="310">
        <f t="shared" si="46"/>
        <v>0</v>
      </c>
      <c r="DI45" s="57">
        <f t="shared" si="46"/>
        <v>0</v>
      </c>
      <c r="DJ45" s="306">
        <f t="shared" si="46"/>
        <v>0</v>
      </c>
      <c r="DK45" s="306">
        <f t="shared" si="46"/>
        <v>0</v>
      </c>
      <c r="DL45" s="306">
        <f t="shared" si="46"/>
        <v>0</v>
      </c>
      <c r="DM45" s="306">
        <f t="shared" si="46"/>
        <v>0</v>
      </c>
      <c r="DN45" s="306">
        <f t="shared" si="46"/>
        <v>0</v>
      </c>
      <c r="DO45" s="306">
        <f t="shared" si="46"/>
        <v>0</v>
      </c>
      <c r="DP45" s="306">
        <f t="shared" si="46"/>
        <v>0</v>
      </c>
      <c r="DQ45" s="306">
        <f t="shared" si="46"/>
        <v>0</v>
      </c>
      <c r="DR45" s="310">
        <f t="shared" si="46"/>
        <v>0</v>
      </c>
      <c r="DS45" s="57">
        <f t="shared" si="46"/>
        <v>0</v>
      </c>
      <c r="DT45" s="306">
        <f t="shared" si="46"/>
        <v>0</v>
      </c>
      <c r="DU45" s="306">
        <f t="shared" si="46"/>
        <v>0</v>
      </c>
      <c r="DV45" s="306">
        <f t="shared" si="46"/>
        <v>0</v>
      </c>
      <c r="DW45" s="306">
        <f t="shared" si="46"/>
        <v>0</v>
      </c>
      <c r="DX45" s="306">
        <f t="shared" si="46"/>
        <v>0</v>
      </c>
      <c r="DY45" s="306">
        <f t="shared" si="46"/>
        <v>0</v>
      </c>
      <c r="DZ45" s="306">
        <f t="shared" si="46"/>
        <v>0</v>
      </c>
      <c r="EA45" s="306">
        <f t="shared" ref="EA45:EV45" si="47">COUNTIF(EA13:EA38,"=N/A")</f>
        <v>0</v>
      </c>
      <c r="EB45" s="310">
        <f t="shared" si="47"/>
        <v>0</v>
      </c>
      <c r="EC45" s="57">
        <f t="shared" si="47"/>
        <v>0</v>
      </c>
      <c r="ED45" s="306">
        <f t="shared" si="47"/>
        <v>0</v>
      </c>
      <c r="EE45" s="306">
        <f t="shared" si="47"/>
        <v>0</v>
      </c>
      <c r="EF45" s="306">
        <f t="shared" si="47"/>
        <v>0</v>
      </c>
      <c r="EG45" s="306">
        <f t="shared" si="47"/>
        <v>0</v>
      </c>
      <c r="EH45" s="306">
        <f t="shared" si="47"/>
        <v>0</v>
      </c>
      <c r="EI45" s="306">
        <f t="shared" si="47"/>
        <v>0</v>
      </c>
      <c r="EJ45" s="306">
        <f t="shared" si="47"/>
        <v>0</v>
      </c>
      <c r="EK45" s="306">
        <f t="shared" si="47"/>
        <v>0</v>
      </c>
      <c r="EL45" s="310">
        <f t="shared" si="47"/>
        <v>0</v>
      </c>
      <c r="EM45" s="57">
        <f t="shared" si="47"/>
        <v>0</v>
      </c>
      <c r="EN45" s="306">
        <f t="shared" si="47"/>
        <v>0</v>
      </c>
      <c r="EO45" s="306">
        <f t="shared" si="47"/>
        <v>0</v>
      </c>
      <c r="EP45" s="306">
        <f t="shared" si="47"/>
        <v>0</v>
      </c>
      <c r="EQ45" s="306">
        <f t="shared" si="47"/>
        <v>0</v>
      </c>
      <c r="ER45" s="306">
        <f t="shared" si="47"/>
        <v>0</v>
      </c>
      <c r="ES45" s="306">
        <f t="shared" si="47"/>
        <v>0</v>
      </c>
      <c r="ET45" s="306">
        <f t="shared" si="47"/>
        <v>0</v>
      </c>
      <c r="EU45" s="306">
        <f t="shared" si="47"/>
        <v>0</v>
      </c>
      <c r="EV45" s="310">
        <f t="shared" si="47"/>
        <v>0</v>
      </c>
      <c r="EW45" s="59"/>
      <c r="EX45" s="60"/>
      <c r="EY45" s="60"/>
      <c r="EZ45" s="60"/>
      <c r="FA45" s="60"/>
    </row>
    <row r="46" spans="1:157" s="10" customFormat="1" ht="13.9" customHeight="1" thickBot="1">
      <c r="A46" s="439"/>
      <c r="B46" s="439"/>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K46" s="439"/>
      <c r="BL46" s="439"/>
      <c r="BM46" s="439"/>
      <c r="BN46" s="439"/>
      <c r="BO46" s="439"/>
      <c r="BP46" s="439"/>
      <c r="BQ46" s="439"/>
      <c r="BR46" s="439"/>
      <c r="BS46" s="439"/>
      <c r="BT46" s="439"/>
      <c r="BU46" s="439"/>
      <c r="BV46" s="439"/>
      <c r="BW46" s="439"/>
      <c r="BX46" s="439"/>
      <c r="BY46" s="439"/>
      <c r="BZ46" s="439"/>
      <c r="CA46" s="439"/>
      <c r="CB46" s="439"/>
      <c r="CC46" s="439"/>
      <c r="CD46" s="439"/>
      <c r="CE46" s="439"/>
      <c r="CF46" s="439"/>
      <c r="CG46" s="439"/>
      <c r="CH46" s="439"/>
      <c r="CI46" s="439"/>
      <c r="CJ46" s="439"/>
      <c r="CK46" s="439"/>
      <c r="CL46" s="439"/>
      <c r="CM46" s="439"/>
      <c r="CN46" s="439"/>
      <c r="CO46" s="439"/>
      <c r="CP46" s="439"/>
      <c r="CQ46" s="439"/>
      <c r="CR46" s="439"/>
      <c r="CS46" s="439"/>
      <c r="CT46" s="439"/>
      <c r="CU46" s="439"/>
      <c r="CV46" s="439"/>
      <c r="CW46" s="439"/>
      <c r="CX46" s="439"/>
      <c r="CY46" s="439"/>
      <c r="CZ46" s="439"/>
      <c r="DA46" s="439"/>
      <c r="DB46" s="439"/>
      <c r="DC46" s="439"/>
      <c r="DD46" s="439"/>
      <c r="DE46" s="439"/>
      <c r="DF46" s="439"/>
      <c r="DG46" s="439"/>
      <c r="DH46" s="439"/>
      <c r="DI46" s="439"/>
      <c r="DJ46" s="439"/>
      <c r="DK46" s="439"/>
      <c r="DL46" s="439"/>
      <c r="DM46" s="439"/>
      <c r="DN46" s="439"/>
      <c r="DO46" s="439"/>
      <c r="DP46" s="439"/>
      <c r="DQ46" s="439"/>
      <c r="DR46" s="439"/>
      <c r="DS46" s="439"/>
      <c r="DT46" s="439"/>
      <c r="DU46" s="439"/>
      <c r="DV46" s="439"/>
      <c r="DW46" s="439"/>
      <c r="DX46" s="439"/>
      <c r="DY46" s="439"/>
      <c r="DZ46" s="439"/>
      <c r="EA46" s="439"/>
      <c r="EB46" s="439"/>
      <c r="EC46" s="439"/>
      <c r="ED46" s="439"/>
      <c r="EE46" s="439"/>
      <c r="EF46" s="439"/>
      <c r="EG46" s="439"/>
      <c r="EH46" s="439"/>
      <c r="EI46" s="439"/>
      <c r="EJ46" s="439"/>
      <c r="EK46" s="439"/>
      <c r="EL46" s="439"/>
      <c r="EM46" s="439"/>
      <c r="EN46" s="439"/>
      <c r="EO46" s="439"/>
      <c r="EP46" s="439"/>
      <c r="EQ46" s="439"/>
      <c r="ER46" s="439"/>
      <c r="ES46" s="439"/>
      <c r="ET46" s="439"/>
      <c r="EU46" s="439"/>
      <c r="EV46" s="439"/>
      <c r="EW46" s="439"/>
      <c r="EX46" s="439"/>
      <c r="EY46" s="439"/>
      <c r="EZ46" s="439"/>
      <c r="FA46" s="439"/>
    </row>
    <row r="47" spans="1:157" s="10" customFormat="1" ht="24.95" customHeight="1">
      <c r="A47" s="156"/>
      <c r="B47" s="157"/>
      <c r="C47" s="838" t="s">
        <v>682</v>
      </c>
      <c r="D47" s="839"/>
      <c r="E47" s="839"/>
      <c r="F47" s="839"/>
      <c r="G47" s="839"/>
      <c r="H47" s="839"/>
      <c r="I47" s="839"/>
      <c r="J47" s="839"/>
      <c r="K47" s="839"/>
      <c r="L47" s="840"/>
      <c r="M47" s="838" t="s">
        <v>682</v>
      </c>
      <c r="N47" s="839"/>
      <c r="O47" s="839"/>
      <c r="P47" s="839"/>
      <c r="Q47" s="839"/>
      <c r="R47" s="839"/>
      <c r="S47" s="839"/>
      <c r="T47" s="839"/>
      <c r="U47" s="839"/>
      <c r="V47" s="840"/>
      <c r="W47" s="838" t="s">
        <v>682</v>
      </c>
      <c r="X47" s="839"/>
      <c r="Y47" s="839"/>
      <c r="Z47" s="839"/>
      <c r="AA47" s="839"/>
      <c r="AB47" s="839"/>
      <c r="AC47" s="839"/>
      <c r="AD47" s="839"/>
      <c r="AE47" s="839"/>
      <c r="AF47" s="840"/>
      <c r="AG47" s="838" t="s">
        <v>682</v>
      </c>
      <c r="AH47" s="839"/>
      <c r="AI47" s="839"/>
      <c r="AJ47" s="839"/>
      <c r="AK47" s="839"/>
      <c r="AL47" s="839"/>
      <c r="AM47" s="839"/>
      <c r="AN47" s="839"/>
      <c r="AO47" s="839"/>
      <c r="AP47" s="840"/>
      <c r="AQ47" s="838" t="s">
        <v>682</v>
      </c>
      <c r="AR47" s="839"/>
      <c r="AS47" s="839"/>
      <c r="AT47" s="839"/>
      <c r="AU47" s="839"/>
      <c r="AV47" s="839"/>
      <c r="AW47" s="839"/>
      <c r="AX47" s="839"/>
      <c r="AY47" s="839"/>
      <c r="AZ47" s="840"/>
      <c r="BA47" s="838" t="s">
        <v>682</v>
      </c>
      <c r="BB47" s="839"/>
      <c r="BC47" s="839"/>
      <c r="BD47" s="839"/>
      <c r="BE47" s="839"/>
      <c r="BF47" s="839"/>
      <c r="BG47" s="839"/>
      <c r="BH47" s="839"/>
      <c r="BI47" s="839"/>
      <c r="BJ47" s="840"/>
      <c r="BK47" s="838" t="s">
        <v>682</v>
      </c>
      <c r="BL47" s="839"/>
      <c r="BM47" s="839"/>
      <c r="BN47" s="839"/>
      <c r="BO47" s="839"/>
      <c r="BP47" s="839"/>
      <c r="BQ47" s="839"/>
      <c r="BR47" s="839"/>
      <c r="BS47" s="839"/>
      <c r="BT47" s="840"/>
      <c r="BU47" s="838" t="s">
        <v>682</v>
      </c>
      <c r="BV47" s="839"/>
      <c r="BW47" s="839"/>
      <c r="BX47" s="839"/>
      <c r="BY47" s="839"/>
      <c r="BZ47" s="839"/>
      <c r="CA47" s="839"/>
      <c r="CB47" s="839"/>
      <c r="CC47" s="839"/>
      <c r="CD47" s="840"/>
      <c r="CE47" s="838" t="s">
        <v>682</v>
      </c>
      <c r="CF47" s="839"/>
      <c r="CG47" s="839"/>
      <c r="CH47" s="839"/>
      <c r="CI47" s="839"/>
      <c r="CJ47" s="839"/>
      <c r="CK47" s="839"/>
      <c r="CL47" s="839"/>
      <c r="CM47" s="839"/>
      <c r="CN47" s="840"/>
      <c r="CO47" s="838" t="s">
        <v>682</v>
      </c>
      <c r="CP47" s="839"/>
      <c r="CQ47" s="839"/>
      <c r="CR47" s="839"/>
      <c r="CS47" s="839"/>
      <c r="CT47" s="839"/>
      <c r="CU47" s="839"/>
      <c r="CV47" s="839"/>
      <c r="CW47" s="839"/>
      <c r="CX47" s="840"/>
      <c r="CY47" s="838" t="s">
        <v>682</v>
      </c>
      <c r="CZ47" s="839"/>
      <c r="DA47" s="839"/>
      <c r="DB47" s="839"/>
      <c r="DC47" s="839"/>
      <c r="DD47" s="839"/>
      <c r="DE47" s="839"/>
      <c r="DF47" s="839"/>
      <c r="DG47" s="839"/>
      <c r="DH47" s="840"/>
      <c r="DI47" s="838" t="s">
        <v>682</v>
      </c>
      <c r="DJ47" s="839"/>
      <c r="DK47" s="839"/>
      <c r="DL47" s="839"/>
      <c r="DM47" s="839"/>
      <c r="DN47" s="839"/>
      <c r="DO47" s="839"/>
      <c r="DP47" s="839"/>
      <c r="DQ47" s="839"/>
      <c r="DR47" s="840"/>
      <c r="DS47" s="838" t="s">
        <v>682</v>
      </c>
      <c r="DT47" s="839"/>
      <c r="DU47" s="839"/>
      <c r="DV47" s="839"/>
      <c r="DW47" s="839"/>
      <c r="DX47" s="839"/>
      <c r="DY47" s="839"/>
      <c r="DZ47" s="839"/>
      <c r="EA47" s="839"/>
      <c r="EB47" s="840"/>
      <c r="EC47" s="838" t="s">
        <v>682</v>
      </c>
      <c r="ED47" s="839"/>
      <c r="EE47" s="839"/>
      <c r="EF47" s="839"/>
      <c r="EG47" s="839"/>
      <c r="EH47" s="839"/>
      <c r="EI47" s="839"/>
      <c r="EJ47" s="839"/>
      <c r="EK47" s="839"/>
      <c r="EL47" s="840"/>
      <c r="EM47" s="838" t="s">
        <v>682</v>
      </c>
      <c r="EN47" s="839"/>
      <c r="EO47" s="839"/>
      <c r="EP47" s="839"/>
      <c r="EQ47" s="839"/>
      <c r="ER47" s="839"/>
      <c r="ES47" s="839"/>
      <c r="ET47" s="839"/>
      <c r="EU47" s="839"/>
      <c r="EV47" s="840"/>
      <c r="EW47" s="733"/>
      <c r="EX47" s="732"/>
      <c r="EY47" s="732"/>
      <c r="EZ47" s="732"/>
      <c r="FA47" s="732"/>
    </row>
    <row r="48" spans="1:157" s="10" customFormat="1" ht="24.95" customHeight="1">
      <c r="A48" s="156"/>
      <c r="B48" s="158"/>
      <c r="C48" s="832"/>
      <c r="D48" s="833"/>
      <c r="E48" s="833"/>
      <c r="F48" s="833"/>
      <c r="G48" s="833"/>
      <c r="H48" s="833"/>
      <c r="I48" s="833"/>
      <c r="J48" s="833"/>
      <c r="K48" s="833"/>
      <c r="L48" s="834"/>
      <c r="M48" s="832"/>
      <c r="N48" s="833"/>
      <c r="O48" s="833"/>
      <c r="P48" s="833"/>
      <c r="Q48" s="833"/>
      <c r="R48" s="833"/>
      <c r="S48" s="833"/>
      <c r="T48" s="833"/>
      <c r="U48" s="833"/>
      <c r="V48" s="834"/>
      <c r="W48" s="832"/>
      <c r="X48" s="833"/>
      <c r="Y48" s="833"/>
      <c r="Z48" s="833"/>
      <c r="AA48" s="833"/>
      <c r="AB48" s="833"/>
      <c r="AC48" s="833"/>
      <c r="AD48" s="833"/>
      <c r="AE48" s="833"/>
      <c r="AF48" s="834"/>
      <c r="AG48" s="832"/>
      <c r="AH48" s="833"/>
      <c r="AI48" s="833"/>
      <c r="AJ48" s="833"/>
      <c r="AK48" s="833"/>
      <c r="AL48" s="833"/>
      <c r="AM48" s="833"/>
      <c r="AN48" s="833"/>
      <c r="AO48" s="833"/>
      <c r="AP48" s="834"/>
      <c r="AQ48" s="832"/>
      <c r="AR48" s="833"/>
      <c r="AS48" s="833"/>
      <c r="AT48" s="833"/>
      <c r="AU48" s="833"/>
      <c r="AV48" s="833"/>
      <c r="AW48" s="833"/>
      <c r="AX48" s="833"/>
      <c r="AY48" s="833"/>
      <c r="AZ48" s="834"/>
      <c r="BA48" s="832"/>
      <c r="BB48" s="833"/>
      <c r="BC48" s="833"/>
      <c r="BD48" s="833"/>
      <c r="BE48" s="833"/>
      <c r="BF48" s="833"/>
      <c r="BG48" s="833"/>
      <c r="BH48" s="833"/>
      <c r="BI48" s="833"/>
      <c r="BJ48" s="834"/>
      <c r="BK48" s="832"/>
      <c r="BL48" s="833"/>
      <c r="BM48" s="833"/>
      <c r="BN48" s="833"/>
      <c r="BO48" s="833"/>
      <c r="BP48" s="833"/>
      <c r="BQ48" s="833"/>
      <c r="BR48" s="833"/>
      <c r="BS48" s="833"/>
      <c r="BT48" s="834"/>
      <c r="BU48" s="832"/>
      <c r="BV48" s="833"/>
      <c r="BW48" s="833"/>
      <c r="BX48" s="833"/>
      <c r="BY48" s="833"/>
      <c r="BZ48" s="833"/>
      <c r="CA48" s="833"/>
      <c r="CB48" s="833"/>
      <c r="CC48" s="833"/>
      <c r="CD48" s="834"/>
      <c r="CE48" s="832"/>
      <c r="CF48" s="833"/>
      <c r="CG48" s="833"/>
      <c r="CH48" s="833"/>
      <c r="CI48" s="833"/>
      <c r="CJ48" s="833"/>
      <c r="CK48" s="833"/>
      <c r="CL48" s="833"/>
      <c r="CM48" s="833"/>
      <c r="CN48" s="834"/>
      <c r="CO48" s="832"/>
      <c r="CP48" s="833"/>
      <c r="CQ48" s="833"/>
      <c r="CR48" s="833"/>
      <c r="CS48" s="833"/>
      <c r="CT48" s="833"/>
      <c r="CU48" s="833"/>
      <c r="CV48" s="833"/>
      <c r="CW48" s="833"/>
      <c r="CX48" s="834"/>
      <c r="CY48" s="832"/>
      <c r="CZ48" s="833"/>
      <c r="DA48" s="833"/>
      <c r="DB48" s="833"/>
      <c r="DC48" s="833"/>
      <c r="DD48" s="833"/>
      <c r="DE48" s="833"/>
      <c r="DF48" s="833"/>
      <c r="DG48" s="833"/>
      <c r="DH48" s="834"/>
      <c r="DI48" s="832"/>
      <c r="DJ48" s="833"/>
      <c r="DK48" s="833"/>
      <c r="DL48" s="833"/>
      <c r="DM48" s="833"/>
      <c r="DN48" s="833"/>
      <c r="DO48" s="833"/>
      <c r="DP48" s="833"/>
      <c r="DQ48" s="833"/>
      <c r="DR48" s="834"/>
      <c r="DS48" s="832"/>
      <c r="DT48" s="833"/>
      <c r="DU48" s="833"/>
      <c r="DV48" s="833"/>
      <c r="DW48" s="833"/>
      <c r="DX48" s="833"/>
      <c r="DY48" s="833"/>
      <c r="DZ48" s="833"/>
      <c r="EA48" s="833"/>
      <c r="EB48" s="834"/>
      <c r="EC48" s="832"/>
      <c r="ED48" s="833"/>
      <c r="EE48" s="833"/>
      <c r="EF48" s="833"/>
      <c r="EG48" s="833"/>
      <c r="EH48" s="833"/>
      <c r="EI48" s="833"/>
      <c r="EJ48" s="833"/>
      <c r="EK48" s="833"/>
      <c r="EL48" s="834"/>
      <c r="EM48" s="832"/>
      <c r="EN48" s="833"/>
      <c r="EO48" s="833"/>
      <c r="EP48" s="833"/>
      <c r="EQ48" s="833"/>
      <c r="ER48" s="833"/>
      <c r="ES48" s="833"/>
      <c r="ET48" s="833"/>
      <c r="EU48" s="833"/>
      <c r="EV48" s="834"/>
      <c r="EW48" s="733"/>
      <c r="EX48" s="732"/>
      <c r="EY48" s="732"/>
      <c r="EZ48" s="732"/>
      <c r="FA48" s="732"/>
    </row>
    <row r="49" spans="1:157" s="10" customFormat="1" ht="24.95" customHeight="1">
      <c r="A49" s="156"/>
      <c r="B49" s="158"/>
      <c r="C49" s="832"/>
      <c r="D49" s="833"/>
      <c r="E49" s="833"/>
      <c r="F49" s="833"/>
      <c r="G49" s="833"/>
      <c r="H49" s="833"/>
      <c r="I49" s="833"/>
      <c r="J49" s="833"/>
      <c r="K49" s="833"/>
      <c r="L49" s="834"/>
      <c r="M49" s="832"/>
      <c r="N49" s="833"/>
      <c r="O49" s="833"/>
      <c r="P49" s="833"/>
      <c r="Q49" s="833"/>
      <c r="R49" s="833"/>
      <c r="S49" s="833"/>
      <c r="T49" s="833"/>
      <c r="U49" s="833"/>
      <c r="V49" s="834"/>
      <c r="W49" s="832"/>
      <c r="X49" s="833"/>
      <c r="Y49" s="833"/>
      <c r="Z49" s="833"/>
      <c r="AA49" s="833"/>
      <c r="AB49" s="833"/>
      <c r="AC49" s="833"/>
      <c r="AD49" s="833"/>
      <c r="AE49" s="833"/>
      <c r="AF49" s="834"/>
      <c r="AG49" s="832"/>
      <c r="AH49" s="833"/>
      <c r="AI49" s="833"/>
      <c r="AJ49" s="833"/>
      <c r="AK49" s="833"/>
      <c r="AL49" s="833"/>
      <c r="AM49" s="833"/>
      <c r="AN49" s="833"/>
      <c r="AO49" s="833"/>
      <c r="AP49" s="834"/>
      <c r="AQ49" s="832"/>
      <c r="AR49" s="833"/>
      <c r="AS49" s="833"/>
      <c r="AT49" s="833"/>
      <c r="AU49" s="833"/>
      <c r="AV49" s="833"/>
      <c r="AW49" s="833"/>
      <c r="AX49" s="833"/>
      <c r="AY49" s="833"/>
      <c r="AZ49" s="834"/>
      <c r="BA49" s="832"/>
      <c r="BB49" s="833"/>
      <c r="BC49" s="833"/>
      <c r="BD49" s="833"/>
      <c r="BE49" s="833"/>
      <c r="BF49" s="833"/>
      <c r="BG49" s="833"/>
      <c r="BH49" s="833"/>
      <c r="BI49" s="833"/>
      <c r="BJ49" s="834"/>
      <c r="BK49" s="832"/>
      <c r="BL49" s="833"/>
      <c r="BM49" s="833"/>
      <c r="BN49" s="833"/>
      <c r="BO49" s="833"/>
      <c r="BP49" s="833"/>
      <c r="BQ49" s="833"/>
      <c r="BR49" s="833"/>
      <c r="BS49" s="833"/>
      <c r="BT49" s="834"/>
      <c r="BU49" s="832"/>
      <c r="BV49" s="833"/>
      <c r="BW49" s="833"/>
      <c r="BX49" s="833"/>
      <c r="BY49" s="833"/>
      <c r="BZ49" s="833"/>
      <c r="CA49" s="833"/>
      <c r="CB49" s="833"/>
      <c r="CC49" s="833"/>
      <c r="CD49" s="834"/>
      <c r="CE49" s="832"/>
      <c r="CF49" s="833"/>
      <c r="CG49" s="833"/>
      <c r="CH49" s="833"/>
      <c r="CI49" s="833"/>
      <c r="CJ49" s="833"/>
      <c r="CK49" s="833"/>
      <c r="CL49" s="833"/>
      <c r="CM49" s="833"/>
      <c r="CN49" s="834"/>
      <c r="CO49" s="832"/>
      <c r="CP49" s="833"/>
      <c r="CQ49" s="833"/>
      <c r="CR49" s="833"/>
      <c r="CS49" s="833"/>
      <c r="CT49" s="833"/>
      <c r="CU49" s="833"/>
      <c r="CV49" s="833"/>
      <c r="CW49" s="833"/>
      <c r="CX49" s="834"/>
      <c r="CY49" s="832"/>
      <c r="CZ49" s="833"/>
      <c r="DA49" s="833"/>
      <c r="DB49" s="833"/>
      <c r="DC49" s="833"/>
      <c r="DD49" s="833"/>
      <c r="DE49" s="833"/>
      <c r="DF49" s="833"/>
      <c r="DG49" s="833"/>
      <c r="DH49" s="834"/>
      <c r="DI49" s="832"/>
      <c r="DJ49" s="833"/>
      <c r="DK49" s="833"/>
      <c r="DL49" s="833"/>
      <c r="DM49" s="833"/>
      <c r="DN49" s="833"/>
      <c r="DO49" s="833"/>
      <c r="DP49" s="833"/>
      <c r="DQ49" s="833"/>
      <c r="DR49" s="834"/>
      <c r="DS49" s="832"/>
      <c r="DT49" s="833"/>
      <c r="DU49" s="833"/>
      <c r="DV49" s="833"/>
      <c r="DW49" s="833"/>
      <c r="DX49" s="833"/>
      <c r="DY49" s="833"/>
      <c r="DZ49" s="833"/>
      <c r="EA49" s="833"/>
      <c r="EB49" s="834"/>
      <c r="EC49" s="832"/>
      <c r="ED49" s="833"/>
      <c r="EE49" s="833"/>
      <c r="EF49" s="833"/>
      <c r="EG49" s="833"/>
      <c r="EH49" s="833"/>
      <c r="EI49" s="833"/>
      <c r="EJ49" s="833"/>
      <c r="EK49" s="833"/>
      <c r="EL49" s="834"/>
      <c r="EM49" s="832"/>
      <c r="EN49" s="833"/>
      <c r="EO49" s="833"/>
      <c r="EP49" s="833"/>
      <c r="EQ49" s="833"/>
      <c r="ER49" s="833"/>
      <c r="ES49" s="833"/>
      <c r="ET49" s="833"/>
      <c r="EU49" s="833"/>
      <c r="EV49" s="834"/>
      <c r="EW49" s="733"/>
      <c r="EX49" s="732"/>
      <c r="EY49" s="732"/>
      <c r="EZ49" s="732"/>
      <c r="FA49" s="732"/>
    </row>
    <row r="50" spans="1:157" s="10" customFormat="1" ht="24.95" customHeight="1">
      <c r="A50" s="156"/>
      <c r="B50" s="158"/>
      <c r="C50" s="832"/>
      <c r="D50" s="833"/>
      <c r="E50" s="833"/>
      <c r="F50" s="833"/>
      <c r="G50" s="833"/>
      <c r="H50" s="833"/>
      <c r="I50" s="833"/>
      <c r="J50" s="833"/>
      <c r="K50" s="833"/>
      <c r="L50" s="834"/>
      <c r="M50" s="832"/>
      <c r="N50" s="833"/>
      <c r="O50" s="833"/>
      <c r="P50" s="833"/>
      <c r="Q50" s="833"/>
      <c r="R50" s="833"/>
      <c r="S50" s="833"/>
      <c r="T50" s="833"/>
      <c r="U50" s="833"/>
      <c r="V50" s="834"/>
      <c r="W50" s="832"/>
      <c r="X50" s="833"/>
      <c r="Y50" s="833"/>
      <c r="Z50" s="833"/>
      <c r="AA50" s="833"/>
      <c r="AB50" s="833"/>
      <c r="AC50" s="833"/>
      <c r="AD50" s="833"/>
      <c r="AE50" s="833"/>
      <c r="AF50" s="834"/>
      <c r="AG50" s="832"/>
      <c r="AH50" s="833"/>
      <c r="AI50" s="833"/>
      <c r="AJ50" s="833"/>
      <c r="AK50" s="833"/>
      <c r="AL50" s="833"/>
      <c r="AM50" s="833"/>
      <c r="AN50" s="833"/>
      <c r="AO50" s="833"/>
      <c r="AP50" s="834"/>
      <c r="AQ50" s="832"/>
      <c r="AR50" s="833"/>
      <c r="AS50" s="833"/>
      <c r="AT50" s="833"/>
      <c r="AU50" s="833"/>
      <c r="AV50" s="833"/>
      <c r="AW50" s="833"/>
      <c r="AX50" s="833"/>
      <c r="AY50" s="833"/>
      <c r="AZ50" s="834"/>
      <c r="BA50" s="832"/>
      <c r="BB50" s="833"/>
      <c r="BC50" s="833"/>
      <c r="BD50" s="833"/>
      <c r="BE50" s="833"/>
      <c r="BF50" s="833"/>
      <c r="BG50" s="833"/>
      <c r="BH50" s="833"/>
      <c r="BI50" s="833"/>
      <c r="BJ50" s="834"/>
      <c r="BK50" s="832"/>
      <c r="BL50" s="833"/>
      <c r="BM50" s="833"/>
      <c r="BN50" s="833"/>
      <c r="BO50" s="833"/>
      <c r="BP50" s="833"/>
      <c r="BQ50" s="833"/>
      <c r="BR50" s="833"/>
      <c r="BS50" s="833"/>
      <c r="BT50" s="834"/>
      <c r="BU50" s="832"/>
      <c r="BV50" s="833"/>
      <c r="BW50" s="833"/>
      <c r="BX50" s="833"/>
      <c r="BY50" s="833"/>
      <c r="BZ50" s="833"/>
      <c r="CA50" s="833"/>
      <c r="CB50" s="833"/>
      <c r="CC50" s="833"/>
      <c r="CD50" s="834"/>
      <c r="CE50" s="832"/>
      <c r="CF50" s="833"/>
      <c r="CG50" s="833"/>
      <c r="CH50" s="833"/>
      <c r="CI50" s="833"/>
      <c r="CJ50" s="833"/>
      <c r="CK50" s="833"/>
      <c r="CL50" s="833"/>
      <c r="CM50" s="833"/>
      <c r="CN50" s="834"/>
      <c r="CO50" s="832"/>
      <c r="CP50" s="833"/>
      <c r="CQ50" s="833"/>
      <c r="CR50" s="833"/>
      <c r="CS50" s="833"/>
      <c r="CT50" s="833"/>
      <c r="CU50" s="833"/>
      <c r="CV50" s="833"/>
      <c r="CW50" s="833"/>
      <c r="CX50" s="834"/>
      <c r="CY50" s="832"/>
      <c r="CZ50" s="833"/>
      <c r="DA50" s="833"/>
      <c r="DB50" s="833"/>
      <c r="DC50" s="833"/>
      <c r="DD50" s="833"/>
      <c r="DE50" s="833"/>
      <c r="DF50" s="833"/>
      <c r="DG50" s="833"/>
      <c r="DH50" s="834"/>
      <c r="DI50" s="832"/>
      <c r="DJ50" s="833"/>
      <c r="DK50" s="833"/>
      <c r="DL50" s="833"/>
      <c r="DM50" s="833"/>
      <c r="DN50" s="833"/>
      <c r="DO50" s="833"/>
      <c r="DP50" s="833"/>
      <c r="DQ50" s="833"/>
      <c r="DR50" s="834"/>
      <c r="DS50" s="832"/>
      <c r="DT50" s="833"/>
      <c r="DU50" s="833"/>
      <c r="DV50" s="833"/>
      <c r="DW50" s="833"/>
      <c r="DX50" s="833"/>
      <c r="DY50" s="833"/>
      <c r="DZ50" s="833"/>
      <c r="EA50" s="833"/>
      <c r="EB50" s="834"/>
      <c r="EC50" s="832"/>
      <c r="ED50" s="833"/>
      <c r="EE50" s="833"/>
      <c r="EF50" s="833"/>
      <c r="EG50" s="833"/>
      <c r="EH50" s="833"/>
      <c r="EI50" s="833"/>
      <c r="EJ50" s="833"/>
      <c r="EK50" s="833"/>
      <c r="EL50" s="834"/>
      <c r="EM50" s="832"/>
      <c r="EN50" s="833"/>
      <c r="EO50" s="833"/>
      <c r="EP50" s="833"/>
      <c r="EQ50" s="833"/>
      <c r="ER50" s="833"/>
      <c r="ES50" s="833"/>
      <c r="ET50" s="833"/>
      <c r="EU50" s="833"/>
      <c r="EV50" s="834"/>
      <c r="EW50" s="733"/>
      <c r="EX50" s="732"/>
      <c r="EY50" s="732"/>
      <c r="EZ50" s="732"/>
      <c r="FA50" s="732"/>
    </row>
    <row r="51" spans="1:157" s="10" customFormat="1" ht="24.95" customHeight="1">
      <c r="A51" s="156"/>
      <c r="B51" s="158"/>
      <c r="C51" s="832"/>
      <c r="D51" s="833"/>
      <c r="E51" s="833"/>
      <c r="F51" s="833"/>
      <c r="G51" s="833"/>
      <c r="H51" s="833"/>
      <c r="I51" s="833"/>
      <c r="J51" s="833"/>
      <c r="K51" s="833"/>
      <c r="L51" s="834"/>
      <c r="M51" s="832"/>
      <c r="N51" s="833"/>
      <c r="O51" s="833"/>
      <c r="P51" s="833"/>
      <c r="Q51" s="833"/>
      <c r="R51" s="833"/>
      <c r="S51" s="833"/>
      <c r="T51" s="833"/>
      <c r="U51" s="833"/>
      <c r="V51" s="834"/>
      <c r="W51" s="832"/>
      <c r="X51" s="833"/>
      <c r="Y51" s="833"/>
      <c r="Z51" s="833"/>
      <c r="AA51" s="833"/>
      <c r="AB51" s="833"/>
      <c r="AC51" s="833"/>
      <c r="AD51" s="833"/>
      <c r="AE51" s="833"/>
      <c r="AF51" s="834"/>
      <c r="AG51" s="832"/>
      <c r="AH51" s="833"/>
      <c r="AI51" s="833"/>
      <c r="AJ51" s="833"/>
      <c r="AK51" s="833"/>
      <c r="AL51" s="833"/>
      <c r="AM51" s="833"/>
      <c r="AN51" s="833"/>
      <c r="AO51" s="833"/>
      <c r="AP51" s="834"/>
      <c r="AQ51" s="832"/>
      <c r="AR51" s="833"/>
      <c r="AS51" s="833"/>
      <c r="AT51" s="833"/>
      <c r="AU51" s="833"/>
      <c r="AV51" s="833"/>
      <c r="AW51" s="833"/>
      <c r="AX51" s="833"/>
      <c r="AY51" s="833"/>
      <c r="AZ51" s="834"/>
      <c r="BA51" s="832"/>
      <c r="BB51" s="833"/>
      <c r="BC51" s="833"/>
      <c r="BD51" s="833"/>
      <c r="BE51" s="833"/>
      <c r="BF51" s="833"/>
      <c r="BG51" s="833"/>
      <c r="BH51" s="833"/>
      <c r="BI51" s="833"/>
      <c r="BJ51" s="834"/>
      <c r="BK51" s="832"/>
      <c r="BL51" s="833"/>
      <c r="BM51" s="833"/>
      <c r="BN51" s="833"/>
      <c r="BO51" s="833"/>
      <c r="BP51" s="833"/>
      <c r="BQ51" s="833"/>
      <c r="BR51" s="833"/>
      <c r="BS51" s="833"/>
      <c r="BT51" s="834"/>
      <c r="BU51" s="832"/>
      <c r="BV51" s="833"/>
      <c r="BW51" s="833"/>
      <c r="BX51" s="833"/>
      <c r="BY51" s="833"/>
      <c r="BZ51" s="833"/>
      <c r="CA51" s="833"/>
      <c r="CB51" s="833"/>
      <c r="CC51" s="833"/>
      <c r="CD51" s="834"/>
      <c r="CE51" s="832"/>
      <c r="CF51" s="833"/>
      <c r="CG51" s="833"/>
      <c r="CH51" s="833"/>
      <c r="CI51" s="833"/>
      <c r="CJ51" s="833"/>
      <c r="CK51" s="833"/>
      <c r="CL51" s="833"/>
      <c r="CM51" s="833"/>
      <c r="CN51" s="834"/>
      <c r="CO51" s="832"/>
      <c r="CP51" s="833"/>
      <c r="CQ51" s="833"/>
      <c r="CR51" s="833"/>
      <c r="CS51" s="833"/>
      <c r="CT51" s="833"/>
      <c r="CU51" s="833"/>
      <c r="CV51" s="833"/>
      <c r="CW51" s="833"/>
      <c r="CX51" s="834"/>
      <c r="CY51" s="832"/>
      <c r="CZ51" s="833"/>
      <c r="DA51" s="833"/>
      <c r="DB51" s="833"/>
      <c r="DC51" s="833"/>
      <c r="DD51" s="833"/>
      <c r="DE51" s="833"/>
      <c r="DF51" s="833"/>
      <c r="DG51" s="833"/>
      <c r="DH51" s="834"/>
      <c r="DI51" s="832"/>
      <c r="DJ51" s="833"/>
      <c r="DK51" s="833"/>
      <c r="DL51" s="833"/>
      <c r="DM51" s="833"/>
      <c r="DN51" s="833"/>
      <c r="DO51" s="833"/>
      <c r="DP51" s="833"/>
      <c r="DQ51" s="833"/>
      <c r="DR51" s="834"/>
      <c r="DS51" s="832"/>
      <c r="DT51" s="833"/>
      <c r="DU51" s="833"/>
      <c r="DV51" s="833"/>
      <c r="DW51" s="833"/>
      <c r="DX51" s="833"/>
      <c r="DY51" s="833"/>
      <c r="DZ51" s="833"/>
      <c r="EA51" s="833"/>
      <c r="EB51" s="834"/>
      <c r="EC51" s="832"/>
      <c r="ED51" s="833"/>
      <c r="EE51" s="833"/>
      <c r="EF51" s="833"/>
      <c r="EG51" s="833"/>
      <c r="EH51" s="833"/>
      <c r="EI51" s="833"/>
      <c r="EJ51" s="833"/>
      <c r="EK51" s="833"/>
      <c r="EL51" s="834"/>
      <c r="EM51" s="832"/>
      <c r="EN51" s="833"/>
      <c r="EO51" s="833"/>
      <c r="EP51" s="833"/>
      <c r="EQ51" s="833"/>
      <c r="ER51" s="833"/>
      <c r="ES51" s="833"/>
      <c r="ET51" s="833"/>
      <c r="EU51" s="833"/>
      <c r="EV51" s="834"/>
      <c r="EW51" s="733"/>
      <c r="EX51" s="732"/>
      <c r="EY51" s="732"/>
      <c r="EZ51" s="732"/>
      <c r="FA51" s="732"/>
    </row>
    <row r="52" spans="1:157" s="10" customFormat="1" ht="24.95" customHeight="1">
      <c r="A52" s="156"/>
      <c r="B52" s="158"/>
      <c r="C52" s="832"/>
      <c r="D52" s="833"/>
      <c r="E52" s="833"/>
      <c r="F52" s="833"/>
      <c r="G52" s="833"/>
      <c r="H52" s="833"/>
      <c r="I52" s="833"/>
      <c r="J52" s="833"/>
      <c r="K52" s="833"/>
      <c r="L52" s="834"/>
      <c r="M52" s="832"/>
      <c r="N52" s="833"/>
      <c r="O52" s="833"/>
      <c r="P52" s="833"/>
      <c r="Q52" s="833"/>
      <c r="R52" s="833"/>
      <c r="S52" s="833"/>
      <c r="T52" s="833"/>
      <c r="U52" s="833"/>
      <c r="V52" s="834"/>
      <c r="W52" s="832"/>
      <c r="X52" s="833"/>
      <c r="Y52" s="833"/>
      <c r="Z52" s="833"/>
      <c r="AA52" s="833"/>
      <c r="AB52" s="833"/>
      <c r="AC52" s="833"/>
      <c r="AD52" s="833"/>
      <c r="AE52" s="833"/>
      <c r="AF52" s="834"/>
      <c r="AG52" s="832"/>
      <c r="AH52" s="833"/>
      <c r="AI52" s="833"/>
      <c r="AJ52" s="833"/>
      <c r="AK52" s="833"/>
      <c r="AL52" s="833"/>
      <c r="AM52" s="833"/>
      <c r="AN52" s="833"/>
      <c r="AO52" s="833"/>
      <c r="AP52" s="834"/>
      <c r="AQ52" s="832"/>
      <c r="AR52" s="833"/>
      <c r="AS52" s="833"/>
      <c r="AT52" s="833"/>
      <c r="AU52" s="833"/>
      <c r="AV52" s="833"/>
      <c r="AW52" s="833"/>
      <c r="AX52" s="833"/>
      <c r="AY52" s="833"/>
      <c r="AZ52" s="834"/>
      <c r="BA52" s="832"/>
      <c r="BB52" s="833"/>
      <c r="BC52" s="833"/>
      <c r="BD52" s="833"/>
      <c r="BE52" s="833"/>
      <c r="BF52" s="833"/>
      <c r="BG52" s="833"/>
      <c r="BH52" s="833"/>
      <c r="BI52" s="833"/>
      <c r="BJ52" s="834"/>
      <c r="BK52" s="832"/>
      <c r="BL52" s="833"/>
      <c r="BM52" s="833"/>
      <c r="BN52" s="833"/>
      <c r="BO52" s="833"/>
      <c r="BP52" s="833"/>
      <c r="BQ52" s="833"/>
      <c r="BR52" s="833"/>
      <c r="BS52" s="833"/>
      <c r="BT52" s="834"/>
      <c r="BU52" s="832"/>
      <c r="BV52" s="833"/>
      <c r="BW52" s="833"/>
      <c r="BX52" s="833"/>
      <c r="BY52" s="833"/>
      <c r="BZ52" s="833"/>
      <c r="CA52" s="833"/>
      <c r="CB52" s="833"/>
      <c r="CC52" s="833"/>
      <c r="CD52" s="834"/>
      <c r="CE52" s="832"/>
      <c r="CF52" s="833"/>
      <c r="CG52" s="833"/>
      <c r="CH52" s="833"/>
      <c r="CI52" s="833"/>
      <c r="CJ52" s="833"/>
      <c r="CK52" s="833"/>
      <c r="CL52" s="833"/>
      <c r="CM52" s="833"/>
      <c r="CN52" s="834"/>
      <c r="CO52" s="832"/>
      <c r="CP52" s="833"/>
      <c r="CQ52" s="833"/>
      <c r="CR52" s="833"/>
      <c r="CS52" s="833"/>
      <c r="CT52" s="833"/>
      <c r="CU52" s="833"/>
      <c r="CV52" s="833"/>
      <c r="CW52" s="833"/>
      <c r="CX52" s="834"/>
      <c r="CY52" s="832"/>
      <c r="CZ52" s="833"/>
      <c r="DA52" s="833"/>
      <c r="DB52" s="833"/>
      <c r="DC52" s="833"/>
      <c r="DD52" s="833"/>
      <c r="DE52" s="833"/>
      <c r="DF52" s="833"/>
      <c r="DG52" s="833"/>
      <c r="DH52" s="834"/>
      <c r="DI52" s="832"/>
      <c r="DJ52" s="833"/>
      <c r="DK52" s="833"/>
      <c r="DL52" s="833"/>
      <c r="DM52" s="833"/>
      <c r="DN52" s="833"/>
      <c r="DO52" s="833"/>
      <c r="DP52" s="833"/>
      <c r="DQ52" s="833"/>
      <c r="DR52" s="834"/>
      <c r="DS52" s="832"/>
      <c r="DT52" s="833"/>
      <c r="DU52" s="833"/>
      <c r="DV52" s="833"/>
      <c r="DW52" s="833"/>
      <c r="DX52" s="833"/>
      <c r="DY52" s="833"/>
      <c r="DZ52" s="833"/>
      <c r="EA52" s="833"/>
      <c r="EB52" s="834"/>
      <c r="EC52" s="832"/>
      <c r="ED52" s="833"/>
      <c r="EE52" s="833"/>
      <c r="EF52" s="833"/>
      <c r="EG52" s="833"/>
      <c r="EH52" s="833"/>
      <c r="EI52" s="833"/>
      <c r="EJ52" s="833"/>
      <c r="EK52" s="833"/>
      <c r="EL52" s="834"/>
      <c r="EM52" s="832"/>
      <c r="EN52" s="833"/>
      <c r="EO52" s="833"/>
      <c r="EP52" s="833"/>
      <c r="EQ52" s="833"/>
      <c r="ER52" s="833"/>
      <c r="ES52" s="833"/>
      <c r="ET52" s="833"/>
      <c r="EU52" s="833"/>
      <c r="EV52" s="834"/>
      <c r="EW52" s="733"/>
      <c r="EX52" s="732"/>
      <c r="EY52" s="732"/>
      <c r="EZ52" s="732"/>
      <c r="FA52" s="732"/>
    </row>
    <row r="53" spans="1:157" s="10" customFormat="1" ht="24.95" customHeight="1">
      <c r="A53" s="156"/>
      <c r="B53" s="158"/>
      <c r="C53" s="832"/>
      <c r="D53" s="833"/>
      <c r="E53" s="833"/>
      <c r="F53" s="833"/>
      <c r="G53" s="833"/>
      <c r="H53" s="833"/>
      <c r="I53" s="833"/>
      <c r="J53" s="833"/>
      <c r="K53" s="833"/>
      <c r="L53" s="834"/>
      <c r="M53" s="832"/>
      <c r="N53" s="833"/>
      <c r="O53" s="833"/>
      <c r="P53" s="833"/>
      <c r="Q53" s="833"/>
      <c r="R53" s="833"/>
      <c r="S53" s="833"/>
      <c r="T53" s="833"/>
      <c r="U53" s="833"/>
      <c r="V53" s="834"/>
      <c r="W53" s="832"/>
      <c r="X53" s="833"/>
      <c r="Y53" s="833"/>
      <c r="Z53" s="833"/>
      <c r="AA53" s="833"/>
      <c r="AB53" s="833"/>
      <c r="AC53" s="833"/>
      <c r="AD53" s="833"/>
      <c r="AE53" s="833"/>
      <c r="AF53" s="834"/>
      <c r="AG53" s="832"/>
      <c r="AH53" s="833"/>
      <c r="AI53" s="833"/>
      <c r="AJ53" s="833"/>
      <c r="AK53" s="833"/>
      <c r="AL53" s="833"/>
      <c r="AM53" s="833"/>
      <c r="AN53" s="833"/>
      <c r="AO53" s="833"/>
      <c r="AP53" s="834"/>
      <c r="AQ53" s="832"/>
      <c r="AR53" s="833"/>
      <c r="AS53" s="833"/>
      <c r="AT53" s="833"/>
      <c r="AU53" s="833"/>
      <c r="AV53" s="833"/>
      <c r="AW53" s="833"/>
      <c r="AX53" s="833"/>
      <c r="AY53" s="833"/>
      <c r="AZ53" s="834"/>
      <c r="BA53" s="832"/>
      <c r="BB53" s="833"/>
      <c r="BC53" s="833"/>
      <c r="BD53" s="833"/>
      <c r="BE53" s="833"/>
      <c r="BF53" s="833"/>
      <c r="BG53" s="833"/>
      <c r="BH53" s="833"/>
      <c r="BI53" s="833"/>
      <c r="BJ53" s="834"/>
      <c r="BK53" s="832"/>
      <c r="BL53" s="833"/>
      <c r="BM53" s="833"/>
      <c r="BN53" s="833"/>
      <c r="BO53" s="833"/>
      <c r="BP53" s="833"/>
      <c r="BQ53" s="833"/>
      <c r="BR53" s="833"/>
      <c r="BS53" s="833"/>
      <c r="BT53" s="834"/>
      <c r="BU53" s="832"/>
      <c r="BV53" s="833"/>
      <c r="BW53" s="833"/>
      <c r="BX53" s="833"/>
      <c r="BY53" s="833"/>
      <c r="BZ53" s="833"/>
      <c r="CA53" s="833"/>
      <c r="CB53" s="833"/>
      <c r="CC53" s="833"/>
      <c r="CD53" s="834"/>
      <c r="CE53" s="832"/>
      <c r="CF53" s="833"/>
      <c r="CG53" s="833"/>
      <c r="CH53" s="833"/>
      <c r="CI53" s="833"/>
      <c r="CJ53" s="833"/>
      <c r="CK53" s="833"/>
      <c r="CL53" s="833"/>
      <c r="CM53" s="833"/>
      <c r="CN53" s="834"/>
      <c r="CO53" s="832"/>
      <c r="CP53" s="833"/>
      <c r="CQ53" s="833"/>
      <c r="CR53" s="833"/>
      <c r="CS53" s="833"/>
      <c r="CT53" s="833"/>
      <c r="CU53" s="833"/>
      <c r="CV53" s="833"/>
      <c r="CW53" s="833"/>
      <c r="CX53" s="834"/>
      <c r="CY53" s="832"/>
      <c r="CZ53" s="833"/>
      <c r="DA53" s="833"/>
      <c r="DB53" s="833"/>
      <c r="DC53" s="833"/>
      <c r="DD53" s="833"/>
      <c r="DE53" s="833"/>
      <c r="DF53" s="833"/>
      <c r="DG53" s="833"/>
      <c r="DH53" s="834"/>
      <c r="DI53" s="832"/>
      <c r="DJ53" s="833"/>
      <c r="DK53" s="833"/>
      <c r="DL53" s="833"/>
      <c r="DM53" s="833"/>
      <c r="DN53" s="833"/>
      <c r="DO53" s="833"/>
      <c r="DP53" s="833"/>
      <c r="DQ53" s="833"/>
      <c r="DR53" s="834"/>
      <c r="DS53" s="832"/>
      <c r="DT53" s="833"/>
      <c r="DU53" s="833"/>
      <c r="DV53" s="833"/>
      <c r="DW53" s="833"/>
      <c r="DX53" s="833"/>
      <c r="DY53" s="833"/>
      <c r="DZ53" s="833"/>
      <c r="EA53" s="833"/>
      <c r="EB53" s="834"/>
      <c r="EC53" s="832"/>
      <c r="ED53" s="833"/>
      <c r="EE53" s="833"/>
      <c r="EF53" s="833"/>
      <c r="EG53" s="833"/>
      <c r="EH53" s="833"/>
      <c r="EI53" s="833"/>
      <c r="EJ53" s="833"/>
      <c r="EK53" s="833"/>
      <c r="EL53" s="834"/>
      <c r="EM53" s="832"/>
      <c r="EN53" s="833"/>
      <c r="EO53" s="833"/>
      <c r="EP53" s="833"/>
      <c r="EQ53" s="833"/>
      <c r="ER53" s="833"/>
      <c r="ES53" s="833"/>
      <c r="ET53" s="833"/>
      <c r="EU53" s="833"/>
      <c r="EV53" s="834"/>
      <c r="EW53" s="733"/>
      <c r="EX53" s="732"/>
      <c r="EY53" s="732"/>
      <c r="EZ53" s="732"/>
      <c r="FA53" s="732"/>
    </row>
    <row r="54" spans="1:157" s="10" customFormat="1" ht="24.95" customHeight="1">
      <c r="A54" s="156"/>
      <c r="B54" s="158"/>
      <c r="C54" s="832"/>
      <c r="D54" s="833"/>
      <c r="E54" s="833"/>
      <c r="F54" s="833"/>
      <c r="G54" s="833"/>
      <c r="H54" s="833"/>
      <c r="I54" s="833"/>
      <c r="J54" s="833"/>
      <c r="K54" s="833"/>
      <c r="L54" s="834"/>
      <c r="M54" s="832"/>
      <c r="N54" s="833"/>
      <c r="O54" s="833"/>
      <c r="P54" s="833"/>
      <c r="Q54" s="833"/>
      <c r="R54" s="833"/>
      <c r="S54" s="833"/>
      <c r="T54" s="833"/>
      <c r="U54" s="833"/>
      <c r="V54" s="834"/>
      <c r="W54" s="832"/>
      <c r="X54" s="833"/>
      <c r="Y54" s="833"/>
      <c r="Z54" s="833"/>
      <c r="AA54" s="833"/>
      <c r="AB54" s="833"/>
      <c r="AC54" s="833"/>
      <c r="AD54" s="833"/>
      <c r="AE54" s="833"/>
      <c r="AF54" s="834"/>
      <c r="AG54" s="832"/>
      <c r="AH54" s="833"/>
      <c r="AI54" s="833"/>
      <c r="AJ54" s="833"/>
      <c r="AK54" s="833"/>
      <c r="AL54" s="833"/>
      <c r="AM54" s="833"/>
      <c r="AN54" s="833"/>
      <c r="AO54" s="833"/>
      <c r="AP54" s="834"/>
      <c r="AQ54" s="832"/>
      <c r="AR54" s="833"/>
      <c r="AS54" s="833"/>
      <c r="AT54" s="833"/>
      <c r="AU54" s="833"/>
      <c r="AV54" s="833"/>
      <c r="AW54" s="833"/>
      <c r="AX54" s="833"/>
      <c r="AY54" s="833"/>
      <c r="AZ54" s="834"/>
      <c r="BA54" s="832"/>
      <c r="BB54" s="833"/>
      <c r="BC54" s="833"/>
      <c r="BD54" s="833"/>
      <c r="BE54" s="833"/>
      <c r="BF54" s="833"/>
      <c r="BG54" s="833"/>
      <c r="BH54" s="833"/>
      <c r="BI54" s="833"/>
      <c r="BJ54" s="834"/>
      <c r="BK54" s="832"/>
      <c r="BL54" s="833"/>
      <c r="BM54" s="833"/>
      <c r="BN54" s="833"/>
      <c r="BO54" s="833"/>
      <c r="BP54" s="833"/>
      <c r="BQ54" s="833"/>
      <c r="BR54" s="833"/>
      <c r="BS54" s="833"/>
      <c r="BT54" s="834"/>
      <c r="BU54" s="832"/>
      <c r="BV54" s="833"/>
      <c r="BW54" s="833"/>
      <c r="BX54" s="833"/>
      <c r="BY54" s="833"/>
      <c r="BZ54" s="833"/>
      <c r="CA54" s="833"/>
      <c r="CB54" s="833"/>
      <c r="CC54" s="833"/>
      <c r="CD54" s="834"/>
      <c r="CE54" s="832"/>
      <c r="CF54" s="833"/>
      <c r="CG54" s="833"/>
      <c r="CH54" s="833"/>
      <c r="CI54" s="833"/>
      <c r="CJ54" s="833"/>
      <c r="CK54" s="833"/>
      <c r="CL54" s="833"/>
      <c r="CM54" s="833"/>
      <c r="CN54" s="834"/>
      <c r="CO54" s="832"/>
      <c r="CP54" s="833"/>
      <c r="CQ54" s="833"/>
      <c r="CR54" s="833"/>
      <c r="CS54" s="833"/>
      <c r="CT54" s="833"/>
      <c r="CU54" s="833"/>
      <c r="CV54" s="833"/>
      <c r="CW54" s="833"/>
      <c r="CX54" s="834"/>
      <c r="CY54" s="832"/>
      <c r="CZ54" s="833"/>
      <c r="DA54" s="833"/>
      <c r="DB54" s="833"/>
      <c r="DC54" s="833"/>
      <c r="DD54" s="833"/>
      <c r="DE54" s="833"/>
      <c r="DF54" s="833"/>
      <c r="DG54" s="833"/>
      <c r="DH54" s="834"/>
      <c r="DI54" s="832"/>
      <c r="DJ54" s="833"/>
      <c r="DK54" s="833"/>
      <c r="DL54" s="833"/>
      <c r="DM54" s="833"/>
      <c r="DN54" s="833"/>
      <c r="DO54" s="833"/>
      <c r="DP54" s="833"/>
      <c r="DQ54" s="833"/>
      <c r="DR54" s="834"/>
      <c r="DS54" s="832"/>
      <c r="DT54" s="833"/>
      <c r="DU54" s="833"/>
      <c r="DV54" s="833"/>
      <c r="DW54" s="833"/>
      <c r="DX54" s="833"/>
      <c r="DY54" s="833"/>
      <c r="DZ54" s="833"/>
      <c r="EA54" s="833"/>
      <c r="EB54" s="834"/>
      <c r="EC54" s="832"/>
      <c r="ED54" s="833"/>
      <c r="EE54" s="833"/>
      <c r="EF54" s="833"/>
      <c r="EG54" s="833"/>
      <c r="EH54" s="833"/>
      <c r="EI54" s="833"/>
      <c r="EJ54" s="833"/>
      <c r="EK54" s="833"/>
      <c r="EL54" s="834"/>
      <c r="EM54" s="832"/>
      <c r="EN54" s="833"/>
      <c r="EO54" s="833"/>
      <c r="EP54" s="833"/>
      <c r="EQ54" s="833"/>
      <c r="ER54" s="833"/>
      <c r="ES54" s="833"/>
      <c r="ET54" s="833"/>
      <c r="EU54" s="833"/>
      <c r="EV54" s="834"/>
      <c r="EW54" s="733"/>
      <c r="EX54" s="732"/>
      <c r="EY54" s="732"/>
      <c r="EZ54" s="732"/>
      <c r="FA54" s="732"/>
    </row>
    <row r="55" spans="1:157" s="10" customFormat="1" ht="24.95" customHeight="1">
      <c r="A55" s="156"/>
      <c r="B55" s="158"/>
      <c r="C55" s="832"/>
      <c r="D55" s="833"/>
      <c r="E55" s="833"/>
      <c r="F55" s="833"/>
      <c r="G55" s="833"/>
      <c r="H55" s="833"/>
      <c r="I55" s="833"/>
      <c r="J55" s="833"/>
      <c r="K55" s="833"/>
      <c r="L55" s="834"/>
      <c r="M55" s="832"/>
      <c r="N55" s="833"/>
      <c r="O55" s="833"/>
      <c r="P55" s="833"/>
      <c r="Q55" s="833"/>
      <c r="R55" s="833"/>
      <c r="S55" s="833"/>
      <c r="T55" s="833"/>
      <c r="U55" s="833"/>
      <c r="V55" s="834"/>
      <c r="W55" s="832"/>
      <c r="X55" s="833"/>
      <c r="Y55" s="833"/>
      <c r="Z55" s="833"/>
      <c r="AA55" s="833"/>
      <c r="AB55" s="833"/>
      <c r="AC55" s="833"/>
      <c r="AD55" s="833"/>
      <c r="AE55" s="833"/>
      <c r="AF55" s="834"/>
      <c r="AG55" s="832"/>
      <c r="AH55" s="833"/>
      <c r="AI55" s="833"/>
      <c r="AJ55" s="833"/>
      <c r="AK55" s="833"/>
      <c r="AL55" s="833"/>
      <c r="AM55" s="833"/>
      <c r="AN55" s="833"/>
      <c r="AO55" s="833"/>
      <c r="AP55" s="834"/>
      <c r="AQ55" s="832"/>
      <c r="AR55" s="833"/>
      <c r="AS55" s="833"/>
      <c r="AT55" s="833"/>
      <c r="AU55" s="833"/>
      <c r="AV55" s="833"/>
      <c r="AW55" s="833"/>
      <c r="AX55" s="833"/>
      <c r="AY55" s="833"/>
      <c r="AZ55" s="834"/>
      <c r="BA55" s="832"/>
      <c r="BB55" s="833"/>
      <c r="BC55" s="833"/>
      <c r="BD55" s="833"/>
      <c r="BE55" s="833"/>
      <c r="BF55" s="833"/>
      <c r="BG55" s="833"/>
      <c r="BH55" s="833"/>
      <c r="BI55" s="833"/>
      <c r="BJ55" s="834"/>
      <c r="BK55" s="832"/>
      <c r="BL55" s="833"/>
      <c r="BM55" s="833"/>
      <c r="BN55" s="833"/>
      <c r="BO55" s="833"/>
      <c r="BP55" s="833"/>
      <c r="BQ55" s="833"/>
      <c r="BR55" s="833"/>
      <c r="BS55" s="833"/>
      <c r="BT55" s="834"/>
      <c r="BU55" s="832"/>
      <c r="BV55" s="833"/>
      <c r="BW55" s="833"/>
      <c r="BX55" s="833"/>
      <c r="BY55" s="833"/>
      <c r="BZ55" s="833"/>
      <c r="CA55" s="833"/>
      <c r="CB55" s="833"/>
      <c r="CC55" s="833"/>
      <c r="CD55" s="834"/>
      <c r="CE55" s="832"/>
      <c r="CF55" s="833"/>
      <c r="CG55" s="833"/>
      <c r="CH55" s="833"/>
      <c r="CI55" s="833"/>
      <c r="CJ55" s="833"/>
      <c r="CK55" s="833"/>
      <c r="CL55" s="833"/>
      <c r="CM55" s="833"/>
      <c r="CN55" s="834"/>
      <c r="CO55" s="832"/>
      <c r="CP55" s="833"/>
      <c r="CQ55" s="833"/>
      <c r="CR55" s="833"/>
      <c r="CS55" s="833"/>
      <c r="CT55" s="833"/>
      <c r="CU55" s="833"/>
      <c r="CV55" s="833"/>
      <c r="CW55" s="833"/>
      <c r="CX55" s="834"/>
      <c r="CY55" s="832"/>
      <c r="CZ55" s="833"/>
      <c r="DA55" s="833"/>
      <c r="DB55" s="833"/>
      <c r="DC55" s="833"/>
      <c r="DD55" s="833"/>
      <c r="DE55" s="833"/>
      <c r="DF55" s="833"/>
      <c r="DG55" s="833"/>
      <c r="DH55" s="834"/>
      <c r="DI55" s="832"/>
      <c r="DJ55" s="833"/>
      <c r="DK55" s="833"/>
      <c r="DL55" s="833"/>
      <c r="DM55" s="833"/>
      <c r="DN55" s="833"/>
      <c r="DO55" s="833"/>
      <c r="DP55" s="833"/>
      <c r="DQ55" s="833"/>
      <c r="DR55" s="834"/>
      <c r="DS55" s="832"/>
      <c r="DT55" s="833"/>
      <c r="DU55" s="833"/>
      <c r="DV55" s="833"/>
      <c r="DW55" s="833"/>
      <c r="DX55" s="833"/>
      <c r="DY55" s="833"/>
      <c r="DZ55" s="833"/>
      <c r="EA55" s="833"/>
      <c r="EB55" s="834"/>
      <c r="EC55" s="832"/>
      <c r="ED55" s="833"/>
      <c r="EE55" s="833"/>
      <c r="EF55" s="833"/>
      <c r="EG55" s="833"/>
      <c r="EH55" s="833"/>
      <c r="EI55" s="833"/>
      <c r="EJ55" s="833"/>
      <c r="EK55" s="833"/>
      <c r="EL55" s="834"/>
      <c r="EM55" s="832"/>
      <c r="EN55" s="833"/>
      <c r="EO55" s="833"/>
      <c r="EP55" s="833"/>
      <c r="EQ55" s="833"/>
      <c r="ER55" s="833"/>
      <c r="ES55" s="833"/>
      <c r="ET55" s="833"/>
      <c r="EU55" s="833"/>
      <c r="EV55" s="834"/>
      <c r="EW55" s="733"/>
      <c r="EX55" s="732"/>
      <c r="EY55" s="732"/>
      <c r="EZ55" s="732"/>
      <c r="FA55" s="732"/>
    </row>
    <row r="56" spans="1:157" s="10" customFormat="1" ht="24.95" customHeight="1" thickBot="1">
      <c r="A56" s="156"/>
      <c r="B56" s="158"/>
      <c r="C56" s="835"/>
      <c r="D56" s="836"/>
      <c r="E56" s="836"/>
      <c r="F56" s="836"/>
      <c r="G56" s="836"/>
      <c r="H56" s="836"/>
      <c r="I56" s="836"/>
      <c r="J56" s="836"/>
      <c r="K56" s="836"/>
      <c r="L56" s="837"/>
      <c r="M56" s="835"/>
      <c r="N56" s="836"/>
      <c r="O56" s="836"/>
      <c r="P56" s="836"/>
      <c r="Q56" s="836"/>
      <c r="R56" s="836"/>
      <c r="S56" s="836"/>
      <c r="T56" s="836"/>
      <c r="U56" s="836"/>
      <c r="V56" s="837"/>
      <c r="W56" s="835"/>
      <c r="X56" s="836"/>
      <c r="Y56" s="836"/>
      <c r="Z56" s="836"/>
      <c r="AA56" s="836"/>
      <c r="AB56" s="836"/>
      <c r="AC56" s="836"/>
      <c r="AD56" s="836"/>
      <c r="AE56" s="836"/>
      <c r="AF56" s="837"/>
      <c r="AG56" s="835"/>
      <c r="AH56" s="836"/>
      <c r="AI56" s="836"/>
      <c r="AJ56" s="836"/>
      <c r="AK56" s="836"/>
      <c r="AL56" s="836"/>
      <c r="AM56" s="836"/>
      <c r="AN56" s="836"/>
      <c r="AO56" s="836"/>
      <c r="AP56" s="837"/>
      <c r="AQ56" s="835"/>
      <c r="AR56" s="836"/>
      <c r="AS56" s="836"/>
      <c r="AT56" s="836"/>
      <c r="AU56" s="836"/>
      <c r="AV56" s="836"/>
      <c r="AW56" s="836"/>
      <c r="AX56" s="836"/>
      <c r="AY56" s="836"/>
      <c r="AZ56" s="837"/>
      <c r="BA56" s="835"/>
      <c r="BB56" s="836"/>
      <c r="BC56" s="836"/>
      <c r="BD56" s="836"/>
      <c r="BE56" s="836"/>
      <c r="BF56" s="836"/>
      <c r="BG56" s="836"/>
      <c r="BH56" s="836"/>
      <c r="BI56" s="836"/>
      <c r="BJ56" s="837"/>
      <c r="BK56" s="835"/>
      <c r="BL56" s="836"/>
      <c r="BM56" s="836"/>
      <c r="BN56" s="836"/>
      <c r="BO56" s="836"/>
      <c r="BP56" s="836"/>
      <c r="BQ56" s="836"/>
      <c r="BR56" s="836"/>
      <c r="BS56" s="836"/>
      <c r="BT56" s="837"/>
      <c r="BU56" s="835"/>
      <c r="BV56" s="836"/>
      <c r="BW56" s="836"/>
      <c r="BX56" s="836"/>
      <c r="BY56" s="836"/>
      <c r="BZ56" s="836"/>
      <c r="CA56" s="836"/>
      <c r="CB56" s="836"/>
      <c r="CC56" s="836"/>
      <c r="CD56" s="837"/>
      <c r="CE56" s="835"/>
      <c r="CF56" s="836"/>
      <c r="CG56" s="836"/>
      <c r="CH56" s="836"/>
      <c r="CI56" s="836"/>
      <c r="CJ56" s="836"/>
      <c r="CK56" s="836"/>
      <c r="CL56" s="836"/>
      <c r="CM56" s="836"/>
      <c r="CN56" s="837"/>
      <c r="CO56" s="835"/>
      <c r="CP56" s="836"/>
      <c r="CQ56" s="836"/>
      <c r="CR56" s="836"/>
      <c r="CS56" s="836"/>
      <c r="CT56" s="836"/>
      <c r="CU56" s="836"/>
      <c r="CV56" s="836"/>
      <c r="CW56" s="836"/>
      <c r="CX56" s="837"/>
      <c r="CY56" s="835"/>
      <c r="CZ56" s="836"/>
      <c r="DA56" s="836"/>
      <c r="DB56" s="836"/>
      <c r="DC56" s="836"/>
      <c r="DD56" s="836"/>
      <c r="DE56" s="836"/>
      <c r="DF56" s="836"/>
      <c r="DG56" s="836"/>
      <c r="DH56" s="837"/>
      <c r="DI56" s="835"/>
      <c r="DJ56" s="836"/>
      <c r="DK56" s="836"/>
      <c r="DL56" s="836"/>
      <c r="DM56" s="836"/>
      <c r="DN56" s="836"/>
      <c r="DO56" s="836"/>
      <c r="DP56" s="836"/>
      <c r="DQ56" s="836"/>
      <c r="DR56" s="837"/>
      <c r="DS56" s="835"/>
      <c r="DT56" s="836"/>
      <c r="DU56" s="836"/>
      <c r="DV56" s="836"/>
      <c r="DW56" s="836"/>
      <c r="DX56" s="836"/>
      <c r="DY56" s="836"/>
      <c r="DZ56" s="836"/>
      <c r="EA56" s="836"/>
      <c r="EB56" s="837"/>
      <c r="EC56" s="835"/>
      <c r="ED56" s="836"/>
      <c r="EE56" s="836"/>
      <c r="EF56" s="836"/>
      <c r="EG56" s="836"/>
      <c r="EH56" s="836"/>
      <c r="EI56" s="836"/>
      <c r="EJ56" s="836"/>
      <c r="EK56" s="836"/>
      <c r="EL56" s="837"/>
      <c r="EM56" s="835"/>
      <c r="EN56" s="836"/>
      <c r="EO56" s="836"/>
      <c r="EP56" s="836"/>
      <c r="EQ56" s="836"/>
      <c r="ER56" s="836"/>
      <c r="ES56" s="836"/>
      <c r="ET56" s="836"/>
      <c r="EU56" s="836"/>
      <c r="EV56" s="837"/>
      <c r="EW56" s="733"/>
      <c r="EX56" s="732"/>
      <c r="EY56" s="732"/>
      <c r="EZ56" s="732"/>
      <c r="FA56" s="732"/>
    </row>
    <row r="57" spans="1:157">
      <c r="A57" s="155"/>
      <c r="B57" s="126"/>
    </row>
    <row r="58" spans="1:157">
      <c r="A58" s="155"/>
      <c r="B58" s="126"/>
    </row>
    <row r="59" spans="1:157">
      <c r="A59" s="155"/>
      <c r="B59" s="126"/>
    </row>
  </sheetData>
  <sheetProtection sheet="1" objects="1" scenarios="1"/>
  <customSheetViews>
    <customSheetView guid="{801CCF84-17C4-4B0D-9367-AFC96EC2FF57}" showPageBreaks="1" printArea="1">
      <pane xSplit="2" ySplit="12" topLeftCell="C13" activePane="bottomRight" state="frozen"/>
      <selection pane="bottomRight" activeCell="C5" sqref="C5:L5"/>
      <colBreaks count="7" manualBreakCount="7">
        <brk id="22" max="1048575" man="1"/>
        <brk id="42" max="1048575" man="1"/>
        <brk id="62" max="1048575" man="1"/>
        <brk id="82" max="1048575" man="1"/>
        <brk id="102" max="1048575" man="1"/>
        <brk id="122" max="1048575" man="1"/>
        <brk id="142" max="1048575" man="1"/>
      </colBreaks>
      <pageMargins left="0.2" right="0.2" top="0.3" bottom="0.25" header="0.25" footer="0"/>
      <printOptions horizontalCentered="1"/>
      <pageSetup paperSize="5" scale="70" orientation="landscape" r:id="rId1"/>
      <headerFooter alignWithMargins="0">
        <oddFooter>&amp;L&amp;8&amp;K000000SAPTBG Funds Substance Use Disorder/IV Individual&amp;R&amp;8&amp;K000000&amp;P</oddFooter>
      </headerFooter>
    </customSheetView>
  </customSheetViews>
  <mergeCells count="77">
    <mergeCell ref="DS47:EB47"/>
    <mergeCell ref="EC47:EL47"/>
    <mergeCell ref="DS48:EB56"/>
    <mergeCell ref="EC48:EL56"/>
    <mergeCell ref="EM47:EV47"/>
    <mergeCell ref="EM48:EV56"/>
    <mergeCell ref="EM7:EV7"/>
    <mergeCell ref="C7:L7"/>
    <mergeCell ref="M7:V7"/>
    <mergeCell ref="W7:AF7"/>
    <mergeCell ref="AG7:AP7"/>
    <mergeCell ref="AQ7:AZ7"/>
    <mergeCell ref="BA7:BJ7"/>
    <mergeCell ref="BK7:BT7"/>
    <mergeCell ref="BU7:CD7"/>
    <mergeCell ref="CE7:CN7"/>
    <mergeCell ref="CO7:CX7"/>
    <mergeCell ref="CY7:DH7"/>
    <mergeCell ref="DI7:DR7"/>
    <mergeCell ref="DS7:EB7"/>
    <mergeCell ref="EC7:EL7"/>
    <mergeCell ref="C48:L56"/>
    <mergeCell ref="C47:L47"/>
    <mergeCell ref="M47:V47"/>
    <mergeCell ref="M48:V56"/>
    <mergeCell ref="W47:AF47"/>
    <mergeCell ref="AG47:AP47"/>
    <mergeCell ref="W48:AF56"/>
    <mergeCell ref="AG48:AP56"/>
    <mergeCell ref="AQ48:AZ56"/>
    <mergeCell ref="BA48:BJ56"/>
    <mergeCell ref="DI48:DR56"/>
    <mergeCell ref="AQ47:AZ47"/>
    <mergeCell ref="BA47:BJ47"/>
    <mergeCell ref="BK47:BT47"/>
    <mergeCell ref="BU47:CD47"/>
    <mergeCell ref="CE47:CN47"/>
    <mergeCell ref="CO47:CX47"/>
    <mergeCell ref="CY47:DH47"/>
    <mergeCell ref="DI47:DR47"/>
    <mergeCell ref="BK48:BT56"/>
    <mergeCell ref="BU48:CD56"/>
    <mergeCell ref="CE48:CN56"/>
    <mergeCell ref="CO48:CX56"/>
    <mergeCell ref="CY48:DH56"/>
    <mergeCell ref="EM1:EV1"/>
    <mergeCell ref="EM2:EV2"/>
    <mergeCell ref="EM5:EV5"/>
    <mergeCell ref="C5:L5"/>
    <mergeCell ref="M5:V5"/>
    <mergeCell ref="W5:AF5"/>
    <mergeCell ref="AG5:AP5"/>
    <mergeCell ref="AQ5:AZ5"/>
    <mergeCell ref="BA5:BJ5"/>
    <mergeCell ref="BK5:BT5"/>
    <mergeCell ref="BU5:CD5"/>
    <mergeCell ref="CE5:CN5"/>
    <mergeCell ref="CY5:DH5"/>
    <mergeCell ref="DI5:DR5"/>
    <mergeCell ref="DS5:EB5"/>
    <mergeCell ref="EC5:EL5"/>
    <mergeCell ref="CO5:CX5"/>
    <mergeCell ref="DS6:EB6"/>
    <mergeCell ref="EC6:EL6"/>
    <mergeCell ref="EM6:EV6"/>
    <mergeCell ref="BA6:BJ6"/>
    <mergeCell ref="BK6:BT6"/>
    <mergeCell ref="BU6:CD6"/>
    <mergeCell ref="CE6:CN6"/>
    <mergeCell ref="CO6:CX6"/>
    <mergeCell ref="CY6:DH6"/>
    <mergeCell ref="DI6:DR6"/>
    <mergeCell ref="C6:L6"/>
    <mergeCell ref="M6:V6"/>
    <mergeCell ref="W6:AF6"/>
    <mergeCell ref="AG6:AP6"/>
    <mergeCell ref="AQ6:AZ6"/>
  </mergeCells>
  <conditionalFormatting sqref="C18:C20">
    <cfRule type="cellIs" dxfId="6996" priority="1269" stopIfTrue="1" operator="equal">
      <formula>"N/A"</formula>
    </cfRule>
  </conditionalFormatting>
  <conditionalFormatting sqref="C18:C20">
    <cfRule type="cellIs" dxfId="6995" priority="1268" stopIfTrue="1" operator="equal">
      <formula>"Not Met"</formula>
    </cfRule>
  </conditionalFormatting>
  <conditionalFormatting sqref="C32:C33">
    <cfRule type="cellIs" dxfId="6994" priority="1264" stopIfTrue="1" operator="equal">
      <formula>"N/A"</formula>
    </cfRule>
  </conditionalFormatting>
  <conditionalFormatting sqref="C32:C33">
    <cfRule type="cellIs" dxfId="6993" priority="1263" stopIfTrue="1" operator="equal">
      <formula>"Not Met"</formula>
    </cfRule>
  </conditionalFormatting>
  <conditionalFormatting sqref="C17">
    <cfRule type="cellIs" dxfId="6992" priority="1254" operator="equal">
      <formula>"MET"</formula>
    </cfRule>
    <cfRule type="cellIs" dxfId="6991" priority="1255" operator="equal">
      <formula>"NO"</formula>
    </cfRule>
  </conditionalFormatting>
  <conditionalFormatting sqref="C17">
    <cfRule type="expression" dxfId="6990" priority="1253">
      <formula>OR(C$83="SELECTIVE",C$83="N/A")</formula>
    </cfRule>
  </conditionalFormatting>
  <conditionalFormatting sqref="C22:C30">
    <cfRule type="cellIs" dxfId="6989" priority="1251" operator="equal">
      <formula>"MET"</formula>
    </cfRule>
    <cfRule type="cellIs" dxfId="6988" priority="1252" operator="equal">
      <formula>"NO"</formula>
    </cfRule>
  </conditionalFormatting>
  <conditionalFormatting sqref="C22:C30">
    <cfRule type="expression" dxfId="6987" priority="1250">
      <formula>OR(C$83="SELECTIVE",C$83="N/A")</formula>
    </cfRule>
  </conditionalFormatting>
  <conditionalFormatting sqref="C13 C32:C33 C17:C30">
    <cfRule type="cellIs" dxfId="6986" priority="928" stopIfTrue="1" operator="equal">
      <formula>"N/A"</formula>
    </cfRule>
  </conditionalFormatting>
  <conditionalFormatting sqref="C13">
    <cfRule type="cellIs" dxfId="6985" priority="564" stopIfTrue="1" operator="equal">
      <formula>"N/A"</formula>
    </cfRule>
  </conditionalFormatting>
  <conditionalFormatting sqref="C13">
    <cfRule type="cellIs" dxfId="6984" priority="563" stopIfTrue="1" operator="equal">
      <formula>"Not Met"</formula>
    </cfRule>
  </conditionalFormatting>
  <conditionalFormatting sqref="B13">
    <cfRule type="cellIs" dxfId="6983" priority="561" operator="equal">
      <formula>"MET"</formula>
    </cfRule>
    <cfRule type="cellIs" dxfId="6982" priority="562" operator="equal">
      <formula>"NO"</formula>
    </cfRule>
  </conditionalFormatting>
  <conditionalFormatting sqref="B21">
    <cfRule type="cellIs" dxfId="6981" priority="559" operator="equal">
      <formula>"MET"</formula>
    </cfRule>
    <cfRule type="cellIs" dxfId="6980" priority="560" operator="equal">
      <formula>"NO"</formula>
    </cfRule>
  </conditionalFormatting>
  <conditionalFormatting sqref="B33">
    <cfRule type="cellIs" dxfId="6979" priority="557" operator="equal">
      <formula>"MET"</formula>
    </cfRule>
    <cfRule type="cellIs" dxfId="6978" priority="558" operator="equal">
      <formula>"NO"</formula>
    </cfRule>
  </conditionalFormatting>
  <conditionalFormatting sqref="C32:L38 C13:L22 C23:C30 D23:D31 E23:L30">
    <cfRule type="cellIs" dxfId="6977" priority="553" operator="equal">
      <formula>"N/A"</formula>
    </cfRule>
    <cfRule type="cellIs" dxfId="6976" priority="555" operator="equal">
      <formula>"NO"</formula>
    </cfRule>
    <cfRule type="cellIs" dxfId="6975" priority="927" stopIfTrue="1" operator="equal">
      <formula>"Not Met"</formula>
    </cfRule>
    <cfRule type="cellIs" dxfId="6974" priority="1248" operator="equal">
      <formula>"MET"</formula>
    </cfRule>
  </conditionalFormatting>
  <conditionalFormatting sqref="M18:M20">
    <cfRule type="cellIs" dxfId="6973" priority="540" stopIfTrue="1" operator="equal">
      <formula>"N/A"</formula>
    </cfRule>
  </conditionalFormatting>
  <conditionalFormatting sqref="M18:M20">
    <cfRule type="cellIs" dxfId="6972" priority="539" stopIfTrue="1" operator="equal">
      <formula>"Not Met"</formula>
    </cfRule>
  </conditionalFormatting>
  <conditionalFormatting sqref="M32:M33">
    <cfRule type="cellIs" dxfId="6971" priority="538" stopIfTrue="1" operator="equal">
      <formula>"N/A"</formula>
    </cfRule>
  </conditionalFormatting>
  <conditionalFormatting sqref="M32:M33">
    <cfRule type="cellIs" dxfId="6970" priority="537" stopIfTrue="1" operator="equal">
      <formula>"Not Met"</formula>
    </cfRule>
  </conditionalFormatting>
  <conditionalFormatting sqref="M17">
    <cfRule type="cellIs" dxfId="6969" priority="535" operator="equal">
      <formula>"MET"</formula>
    </cfRule>
    <cfRule type="cellIs" dxfId="6968" priority="536" operator="equal">
      <formula>"NO"</formula>
    </cfRule>
  </conditionalFormatting>
  <conditionalFormatting sqref="M17">
    <cfRule type="expression" dxfId="6967" priority="534">
      <formula>OR(M$83="SELECTIVE",M$83="N/A")</formula>
    </cfRule>
  </conditionalFormatting>
  <conditionalFormatting sqref="M22:M29">
    <cfRule type="cellIs" dxfId="6966" priority="532" operator="equal">
      <formula>"MET"</formula>
    </cfRule>
    <cfRule type="cellIs" dxfId="6965" priority="533" operator="equal">
      <formula>"NO"</formula>
    </cfRule>
  </conditionalFormatting>
  <conditionalFormatting sqref="M22:M29">
    <cfRule type="expression" dxfId="6964" priority="531">
      <formula>OR(M$83="SELECTIVE",M$83="N/A")</formula>
    </cfRule>
  </conditionalFormatting>
  <conditionalFormatting sqref="M13 M32:M33 M17:M29">
    <cfRule type="cellIs" dxfId="6963" priority="529" stopIfTrue="1" operator="equal">
      <formula>"N/A"</formula>
    </cfRule>
  </conditionalFormatting>
  <conditionalFormatting sqref="M13">
    <cfRule type="cellIs" dxfId="6962" priority="526" stopIfTrue="1" operator="equal">
      <formula>"N/A"</formula>
    </cfRule>
  </conditionalFormatting>
  <conditionalFormatting sqref="M13">
    <cfRule type="cellIs" dxfId="6961" priority="525" stopIfTrue="1" operator="equal">
      <formula>"Not Met"</formula>
    </cfRule>
  </conditionalFormatting>
  <conditionalFormatting sqref="M13:V30 M32:V38">
    <cfRule type="cellIs" dxfId="6960" priority="523" operator="equal">
      <formula>"N/A"</formula>
    </cfRule>
    <cfRule type="cellIs" dxfId="6959" priority="524" operator="equal">
      <formula>"NO"</formula>
    </cfRule>
    <cfRule type="cellIs" dxfId="6958" priority="528" stopIfTrue="1" operator="equal">
      <formula>"Not Met"</formula>
    </cfRule>
    <cfRule type="cellIs" dxfId="6957" priority="530" operator="equal">
      <formula>"MET"</formula>
    </cfRule>
  </conditionalFormatting>
  <conditionalFormatting sqref="W18:W20">
    <cfRule type="cellIs" dxfId="6956" priority="513" stopIfTrue="1" operator="equal">
      <formula>"N/A"</formula>
    </cfRule>
  </conditionalFormatting>
  <conditionalFormatting sqref="W18:W20">
    <cfRule type="cellIs" dxfId="6955" priority="512" stopIfTrue="1" operator="equal">
      <formula>"Not Met"</formula>
    </cfRule>
  </conditionalFormatting>
  <conditionalFormatting sqref="W32:W33">
    <cfRule type="cellIs" dxfId="6954" priority="511" stopIfTrue="1" operator="equal">
      <formula>"N/A"</formula>
    </cfRule>
  </conditionalFormatting>
  <conditionalFormatting sqref="W32:W33">
    <cfRule type="cellIs" dxfId="6953" priority="510" stopIfTrue="1" operator="equal">
      <formula>"Not Met"</formula>
    </cfRule>
  </conditionalFormatting>
  <conditionalFormatting sqref="W17">
    <cfRule type="cellIs" dxfId="6952" priority="508" operator="equal">
      <formula>"MET"</formula>
    </cfRule>
    <cfRule type="cellIs" dxfId="6951" priority="509" operator="equal">
      <formula>"NO"</formula>
    </cfRule>
  </conditionalFormatting>
  <conditionalFormatting sqref="W17">
    <cfRule type="expression" dxfId="6950" priority="507">
      <formula>OR(W$83="SELECTIVE",W$83="N/A")</formula>
    </cfRule>
  </conditionalFormatting>
  <conditionalFormatting sqref="W22:W29">
    <cfRule type="cellIs" dxfId="6949" priority="505" operator="equal">
      <formula>"MET"</formula>
    </cfRule>
    <cfRule type="cellIs" dxfId="6948" priority="506" operator="equal">
      <formula>"NO"</formula>
    </cfRule>
  </conditionalFormatting>
  <conditionalFormatting sqref="W22:W29">
    <cfRule type="expression" dxfId="6947" priority="504">
      <formula>OR(W$83="SELECTIVE",W$83="N/A")</formula>
    </cfRule>
  </conditionalFormatting>
  <conditionalFormatting sqref="W13 W32:W33 W17:W29">
    <cfRule type="cellIs" dxfId="6946" priority="502" stopIfTrue="1" operator="equal">
      <formula>"N/A"</formula>
    </cfRule>
  </conditionalFormatting>
  <conditionalFormatting sqref="W13">
    <cfRule type="cellIs" dxfId="6945" priority="499" stopIfTrue="1" operator="equal">
      <formula>"N/A"</formula>
    </cfRule>
  </conditionalFormatting>
  <conditionalFormatting sqref="W13">
    <cfRule type="cellIs" dxfId="6944" priority="498" stopIfTrue="1" operator="equal">
      <formula>"Not Met"</formula>
    </cfRule>
  </conditionalFormatting>
  <conditionalFormatting sqref="W13:AF30 W32:AF38">
    <cfRule type="cellIs" dxfId="6943" priority="496" operator="equal">
      <formula>"N/A"</formula>
    </cfRule>
    <cfRule type="cellIs" dxfId="6942" priority="497" operator="equal">
      <formula>"NO"</formula>
    </cfRule>
    <cfRule type="cellIs" dxfId="6941" priority="501" stopIfTrue="1" operator="equal">
      <formula>"Not Met"</formula>
    </cfRule>
    <cfRule type="cellIs" dxfId="6940" priority="503" operator="equal">
      <formula>"MET"</formula>
    </cfRule>
  </conditionalFormatting>
  <conditionalFormatting sqref="AQ17">
    <cfRule type="cellIs" dxfId="6939" priority="454" operator="equal">
      <formula>"MET"</formula>
    </cfRule>
    <cfRule type="cellIs" dxfId="6938" priority="455" operator="equal">
      <formula>"NO"</formula>
    </cfRule>
  </conditionalFormatting>
  <conditionalFormatting sqref="AQ17">
    <cfRule type="expression" dxfId="6937" priority="453">
      <formula>OR(AQ$83="SELECTIVE",AQ$83="N/A")</formula>
    </cfRule>
  </conditionalFormatting>
  <conditionalFormatting sqref="AQ22:AQ29">
    <cfRule type="cellIs" dxfId="6936" priority="451" operator="equal">
      <formula>"MET"</formula>
    </cfRule>
    <cfRule type="cellIs" dxfId="6935" priority="452" operator="equal">
      <formula>"NO"</formula>
    </cfRule>
  </conditionalFormatting>
  <conditionalFormatting sqref="AQ22:AQ29">
    <cfRule type="expression" dxfId="6934" priority="450">
      <formula>OR(AQ$83="SELECTIVE",AQ$83="N/A")</formula>
    </cfRule>
  </conditionalFormatting>
  <conditionalFormatting sqref="AQ13 AQ17 AQ22:AQ29">
    <cfRule type="cellIs" dxfId="6933" priority="448" stopIfTrue="1" operator="equal">
      <formula>"N/A"</formula>
    </cfRule>
  </conditionalFormatting>
  <conditionalFormatting sqref="AQ13">
    <cfRule type="cellIs" dxfId="6932" priority="445" stopIfTrue="1" operator="equal">
      <formula>"N/A"</formula>
    </cfRule>
  </conditionalFormatting>
  <conditionalFormatting sqref="AQ13">
    <cfRule type="cellIs" dxfId="6931" priority="444" stopIfTrue="1" operator="equal">
      <formula>"Not Met"</formula>
    </cfRule>
  </conditionalFormatting>
  <conditionalFormatting sqref="AQ13:AZ17 AQ22:AZ30 AQ34:AZ38">
    <cfRule type="cellIs" dxfId="6930" priority="442" operator="equal">
      <formula>"N/A"</formula>
    </cfRule>
    <cfRule type="cellIs" dxfId="6929" priority="443" operator="equal">
      <formula>"NO"</formula>
    </cfRule>
    <cfRule type="cellIs" dxfId="6928" priority="447" stopIfTrue="1" operator="equal">
      <formula>"Not Met"</formula>
    </cfRule>
    <cfRule type="cellIs" dxfId="6927" priority="449" operator="equal">
      <formula>"MET"</formula>
    </cfRule>
  </conditionalFormatting>
  <conditionalFormatting sqref="BA17">
    <cfRule type="cellIs" dxfId="6926" priority="427" operator="equal">
      <formula>"MET"</formula>
    </cfRule>
    <cfRule type="cellIs" dxfId="6925" priority="428" operator="equal">
      <formula>"NO"</formula>
    </cfRule>
  </conditionalFormatting>
  <conditionalFormatting sqref="BA17">
    <cfRule type="expression" dxfId="6924" priority="426">
      <formula>OR(BA$83="SELECTIVE",BA$83="N/A")</formula>
    </cfRule>
  </conditionalFormatting>
  <conditionalFormatting sqref="BA22:BA29">
    <cfRule type="cellIs" dxfId="6923" priority="424" operator="equal">
      <formula>"MET"</formula>
    </cfRule>
    <cfRule type="cellIs" dxfId="6922" priority="425" operator="equal">
      <formula>"NO"</formula>
    </cfRule>
  </conditionalFormatting>
  <conditionalFormatting sqref="BA22:BA29">
    <cfRule type="expression" dxfId="6921" priority="423">
      <formula>OR(BA$83="SELECTIVE",BA$83="N/A")</formula>
    </cfRule>
  </conditionalFormatting>
  <conditionalFormatting sqref="BA13 BA17 BA22:BA29">
    <cfRule type="cellIs" dxfId="6920" priority="421" stopIfTrue="1" operator="equal">
      <formula>"N/A"</formula>
    </cfRule>
  </conditionalFormatting>
  <conditionalFormatting sqref="BA13">
    <cfRule type="cellIs" dxfId="6919" priority="418" stopIfTrue="1" operator="equal">
      <formula>"N/A"</formula>
    </cfRule>
  </conditionalFormatting>
  <conditionalFormatting sqref="BA13">
    <cfRule type="cellIs" dxfId="6918" priority="417" stopIfTrue="1" operator="equal">
      <formula>"Not Met"</formula>
    </cfRule>
  </conditionalFormatting>
  <conditionalFormatting sqref="BA13:BJ17 BA22:BJ30 BA34:BJ38">
    <cfRule type="cellIs" dxfId="6917" priority="415" operator="equal">
      <formula>"N/A"</formula>
    </cfRule>
    <cfRule type="cellIs" dxfId="6916" priority="416" operator="equal">
      <formula>"NO"</formula>
    </cfRule>
    <cfRule type="cellIs" dxfId="6915" priority="420" stopIfTrue="1" operator="equal">
      <formula>"Not Met"</formula>
    </cfRule>
    <cfRule type="cellIs" dxfId="6914" priority="422" operator="equal">
      <formula>"MET"</formula>
    </cfRule>
  </conditionalFormatting>
  <conditionalFormatting sqref="BK17">
    <cfRule type="cellIs" dxfId="6913" priority="400" operator="equal">
      <formula>"MET"</formula>
    </cfRule>
    <cfRule type="cellIs" dxfId="6912" priority="401" operator="equal">
      <formula>"NO"</formula>
    </cfRule>
  </conditionalFormatting>
  <conditionalFormatting sqref="BK17">
    <cfRule type="expression" dxfId="6911" priority="399">
      <formula>OR(BK$83="SELECTIVE",BK$83="N/A")</formula>
    </cfRule>
  </conditionalFormatting>
  <conditionalFormatting sqref="BK22:BK29">
    <cfRule type="cellIs" dxfId="6910" priority="397" operator="equal">
      <formula>"MET"</formula>
    </cfRule>
    <cfRule type="cellIs" dxfId="6909" priority="398" operator="equal">
      <formula>"NO"</formula>
    </cfRule>
  </conditionalFormatting>
  <conditionalFormatting sqref="BK22:BK29">
    <cfRule type="expression" dxfId="6908" priority="396">
      <formula>OR(BK$83="SELECTIVE",BK$83="N/A")</formula>
    </cfRule>
  </conditionalFormatting>
  <conditionalFormatting sqref="BK13 BK17 BK22:BK29">
    <cfRule type="cellIs" dxfId="6907" priority="394" stopIfTrue="1" operator="equal">
      <formula>"N/A"</formula>
    </cfRule>
  </conditionalFormatting>
  <conditionalFormatting sqref="BK13">
    <cfRule type="cellIs" dxfId="6906" priority="391" stopIfTrue="1" operator="equal">
      <formula>"N/A"</formula>
    </cfRule>
  </conditionalFormatting>
  <conditionalFormatting sqref="BK13">
    <cfRule type="cellIs" dxfId="6905" priority="390" stopIfTrue="1" operator="equal">
      <formula>"Not Met"</formula>
    </cfRule>
  </conditionalFormatting>
  <conditionalFormatting sqref="BK13:BT17 BK22:BT30 BK34:BT38">
    <cfRule type="cellIs" dxfId="6904" priority="388" operator="equal">
      <formula>"N/A"</formula>
    </cfRule>
    <cfRule type="cellIs" dxfId="6903" priority="389" operator="equal">
      <formula>"NO"</formula>
    </cfRule>
    <cfRule type="cellIs" dxfId="6902" priority="393" stopIfTrue="1" operator="equal">
      <formula>"Not Met"</formula>
    </cfRule>
    <cfRule type="cellIs" dxfId="6901" priority="395" operator="equal">
      <formula>"MET"</formula>
    </cfRule>
  </conditionalFormatting>
  <conditionalFormatting sqref="BU17">
    <cfRule type="cellIs" dxfId="6900" priority="373" operator="equal">
      <formula>"MET"</formula>
    </cfRule>
    <cfRule type="cellIs" dxfId="6899" priority="374" operator="equal">
      <formula>"NO"</formula>
    </cfRule>
  </conditionalFormatting>
  <conditionalFormatting sqref="BU17">
    <cfRule type="expression" dxfId="6898" priority="372">
      <formula>OR(BU$83="SELECTIVE",BU$83="N/A")</formula>
    </cfRule>
  </conditionalFormatting>
  <conditionalFormatting sqref="BU22:BU29">
    <cfRule type="cellIs" dxfId="6897" priority="370" operator="equal">
      <formula>"MET"</formula>
    </cfRule>
    <cfRule type="cellIs" dxfId="6896" priority="371" operator="equal">
      <formula>"NO"</formula>
    </cfRule>
  </conditionalFormatting>
  <conditionalFormatting sqref="BU22:BU29">
    <cfRule type="expression" dxfId="6895" priority="369">
      <formula>OR(BU$83="SELECTIVE",BU$83="N/A")</formula>
    </cfRule>
  </conditionalFormatting>
  <conditionalFormatting sqref="BU13 BU17 BU22:BU29">
    <cfRule type="cellIs" dxfId="6894" priority="367" stopIfTrue="1" operator="equal">
      <formula>"N/A"</formula>
    </cfRule>
  </conditionalFormatting>
  <conditionalFormatting sqref="BU13">
    <cfRule type="cellIs" dxfId="6893" priority="364" stopIfTrue="1" operator="equal">
      <formula>"N/A"</formula>
    </cfRule>
  </conditionalFormatting>
  <conditionalFormatting sqref="BU13">
    <cfRule type="cellIs" dxfId="6892" priority="363" stopIfTrue="1" operator="equal">
      <formula>"Not Met"</formula>
    </cfRule>
  </conditionalFormatting>
  <conditionalFormatting sqref="BU13:CD17 BU22:CD30 BU34:CD38">
    <cfRule type="cellIs" dxfId="6891" priority="361" operator="equal">
      <formula>"N/A"</formula>
    </cfRule>
    <cfRule type="cellIs" dxfId="6890" priority="362" operator="equal">
      <formula>"NO"</formula>
    </cfRule>
    <cfRule type="cellIs" dxfId="6889" priority="366" stopIfTrue="1" operator="equal">
      <formula>"Not Met"</formula>
    </cfRule>
    <cfRule type="cellIs" dxfId="6888" priority="368" operator="equal">
      <formula>"MET"</formula>
    </cfRule>
  </conditionalFormatting>
  <conditionalFormatting sqref="CE17">
    <cfRule type="cellIs" dxfId="6887" priority="346" operator="equal">
      <formula>"MET"</formula>
    </cfRule>
    <cfRule type="cellIs" dxfId="6886" priority="347" operator="equal">
      <formula>"NO"</formula>
    </cfRule>
  </conditionalFormatting>
  <conditionalFormatting sqref="CE17">
    <cfRule type="expression" dxfId="6885" priority="345">
      <formula>OR(CE$83="SELECTIVE",CE$83="N/A")</formula>
    </cfRule>
  </conditionalFormatting>
  <conditionalFormatting sqref="CE22:CE29">
    <cfRule type="cellIs" dxfId="6884" priority="343" operator="equal">
      <formula>"MET"</formula>
    </cfRule>
    <cfRule type="cellIs" dxfId="6883" priority="344" operator="equal">
      <formula>"NO"</formula>
    </cfRule>
  </conditionalFormatting>
  <conditionalFormatting sqref="CE22:CE29">
    <cfRule type="expression" dxfId="6882" priority="342">
      <formula>OR(CE$83="SELECTIVE",CE$83="N/A")</formula>
    </cfRule>
  </conditionalFormatting>
  <conditionalFormatting sqref="CE13 CE17 CE22:CE29">
    <cfRule type="cellIs" dxfId="6881" priority="340" stopIfTrue="1" operator="equal">
      <formula>"N/A"</formula>
    </cfRule>
  </conditionalFormatting>
  <conditionalFormatting sqref="CE13">
    <cfRule type="cellIs" dxfId="6880" priority="337" stopIfTrue="1" operator="equal">
      <formula>"N/A"</formula>
    </cfRule>
  </conditionalFormatting>
  <conditionalFormatting sqref="CE13">
    <cfRule type="cellIs" dxfId="6879" priority="336" stopIfTrue="1" operator="equal">
      <formula>"Not Met"</formula>
    </cfRule>
  </conditionalFormatting>
  <conditionalFormatting sqref="CE13:CN17 CE22:CN30 CE34:CN38">
    <cfRule type="cellIs" dxfId="6878" priority="334" operator="equal">
      <formula>"N/A"</formula>
    </cfRule>
    <cfRule type="cellIs" dxfId="6877" priority="335" operator="equal">
      <formula>"NO"</formula>
    </cfRule>
    <cfRule type="cellIs" dxfId="6876" priority="339" stopIfTrue="1" operator="equal">
      <formula>"Not Met"</formula>
    </cfRule>
    <cfRule type="cellIs" dxfId="6875" priority="341" operator="equal">
      <formula>"MET"</formula>
    </cfRule>
  </conditionalFormatting>
  <conditionalFormatting sqref="CY17">
    <cfRule type="cellIs" dxfId="6874" priority="319" operator="equal">
      <formula>"MET"</formula>
    </cfRule>
    <cfRule type="cellIs" dxfId="6873" priority="320" operator="equal">
      <formula>"NO"</formula>
    </cfRule>
  </conditionalFormatting>
  <conditionalFormatting sqref="CY17">
    <cfRule type="expression" dxfId="6872" priority="318">
      <formula>OR(CY$83="SELECTIVE",CY$83="N/A")</formula>
    </cfRule>
  </conditionalFormatting>
  <conditionalFormatting sqref="CY22:CY29">
    <cfRule type="cellIs" dxfId="6871" priority="316" operator="equal">
      <formula>"MET"</formula>
    </cfRule>
    <cfRule type="cellIs" dxfId="6870" priority="317" operator="equal">
      <formula>"NO"</formula>
    </cfRule>
  </conditionalFormatting>
  <conditionalFormatting sqref="CY22:CY29">
    <cfRule type="expression" dxfId="6869" priority="315">
      <formula>OR(CY$83="SELECTIVE",CY$83="N/A")</formula>
    </cfRule>
  </conditionalFormatting>
  <conditionalFormatting sqref="CY13 CY17 CY22:CY29">
    <cfRule type="cellIs" dxfId="6868" priority="313" stopIfTrue="1" operator="equal">
      <formula>"N/A"</formula>
    </cfRule>
  </conditionalFormatting>
  <conditionalFormatting sqref="CY13">
    <cfRule type="cellIs" dxfId="6867" priority="310" stopIfTrue="1" operator="equal">
      <formula>"N/A"</formula>
    </cfRule>
  </conditionalFormatting>
  <conditionalFormatting sqref="CY13">
    <cfRule type="cellIs" dxfId="6866" priority="309" stopIfTrue="1" operator="equal">
      <formula>"Not Met"</formula>
    </cfRule>
  </conditionalFormatting>
  <conditionalFormatting sqref="CY13:DH17 CY22:DH30 CY34:DH38">
    <cfRule type="cellIs" dxfId="6865" priority="307" operator="equal">
      <formula>"N/A"</formula>
    </cfRule>
    <cfRule type="cellIs" dxfId="6864" priority="308" operator="equal">
      <formula>"NO"</formula>
    </cfRule>
    <cfRule type="cellIs" dxfId="6863" priority="312" stopIfTrue="1" operator="equal">
      <formula>"Not Met"</formula>
    </cfRule>
    <cfRule type="cellIs" dxfId="6862" priority="314" operator="equal">
      <formula>"MET"</formula>
    </cfRule>
  </conditionalFormatting>
  <conditionalFormatting sqref="DI17">
    <cfRule type="cellIs" dxfId="6861" priority="292" operator="equal">
      <formula>"MET"</formula>
    </cfRule>
    <cfRule type="cellIs" dxfId="6860" priority="293" operator="equal">
      <formula>"NO"</formula>
    </cfRule>
  </conditionalFormatting>
  <conditionalFormatting sqref="DI17">
    <cfRule type="expression" dxfId="6859" priority="291">
      <formula>OR(DI$83="SELECTIVE",DI$83="N/A")</formula>
    </cfRule>
  </conditionalFormatting>
  <conditionalFormatting sqref="DI22:DI29">
    <cfRule type="cellIs" dxfId="6858" priority="289" operator="equal">
      <formula>"MET"</formula>
    </cfRule>
    <cfRule type="cellIs" dxfId="6857" priority="290" operator="equal">
      <formula>"NO"</formula>
    </cfRule>
  </conditionalFormatting>
  <conditionalFormatting sqref="DI22:DI29">
    <cfRule type="expression" dxfId="6856" priority="288">
      <formula>OR(DI$83="SELECTIVE",DI$83="N/A")</formula>
    </cfRule>
  </conditionalFormatting>
  <conditionalFormatting sqref="DI13 DI17 DI22:DI29">
    <cfRule type="cellIs" dxfId="6855" priority="286" stopIfTrue="1" operator="equal">
      <formula>"N/A"</formula>
    </cfRule>
  </conditionalFormatting>
  <conditionalFormatting sqref="DI13">
    <cfRule type="cellIs" dxfId="6854" priority="283" stopIfTrue="1" operator="equal">
      <formula>"N/A"</formula>
    </cfRule>
  </conditionalFormatting>
  <conditionalFormatting sqref="DI13">
    <cfRule type="cellIs" dxfId="6853" priority="282" stopIfTrue="1" operator="equal">
      <formula>"Not Met"</formula>
    </cfRule>
  </conditionalFormatting>
  <conditionalFormatting sqref="DI13:DR17 DI22:DR30 DI34:DR38">
    <cfRule type="cellIs" dxfId="6852" priority="280" operator="equal">
      <formula>"N/A"</formula>
    </cfRule>
    <cfRule type="cellIs" dxfId="6851" priority="281" operator="equal">
      <formula>"NO"</formula>
    </cfRule>
    <cfRule type="cellIs" dxfId="6850" priority="285" stopIfTrue="1" operator="equal">
      <formula>"Not Met"</formula>
    </cfRule>
    <cfRule type="cellIs" dxfId="6849" priority="287" operator="equal">
      <formula>"MET"</formula>
    </cfRule>
  </conditionalFormatting>
  <conditionalFormatting sqref="DS17">
    <cfRule type="cellIs" dxfId="6848" priority="265" operator="equal">
      <formula>"MET"</formula>
    </cfRule>
    <cfRule type="cellIs" dxfId="6847" priority="266" operator="equal">
      <formula>"NO"</formula>
    </cfRule>
  </conditionalFormatting>
  <conditionalFormatting sqref="DS17">
    <cfRule type="expression" dxfId="6846" priority="264">
      <formula>OR(DS$83="SELECTIVE",DS$83="N/A")</formula>
    </cfRule>
  </conditionalFormatting>
  <conditionalFormatting sqref="DS22:DS29">
    <cfRule type="cellIs" dxfId="6845" priority="262" operator="equal">
      <formula>"MET"</formula>
    </cfRule>
    <cfRule type="cellIs" dxfId="6844" priority="263" operator="equal">
      <formula>"NO"</formula>
    </cfRule>
  </conditionalFormatting>
  <conditionalFormatting sqref="DS22:DS29">
    <cfRule type="expression" dxfId="6843" priority="261">
      <formula>OR(DS$83="SELECTIVE",DS$83="N/A")</formula>
    </cfRule>
  </conditionalFormatting>
  <conditionalFormatting sqref="DS13 DS17 DS22:DS29">
    <cfRule type="cellIs" dxfId="6842" priority="259" stopIfTrue="1" operator="equal">
      <formula>"N/A"</formula>
    </cfRule>
  </conditionalFormatting>
  <conditionalFormatting sqref="DS13">
    <cfRule type="cellIs" dxfId="6841" priority="256" stopIfTrue="1" operator="equal">
      <formula>"N/A"</formula>
    </cfRule>
  </conditionalFormatting>
  <conditionalFormatting sqref="DS13">
    <cfRule type="cellIs" dxfId="6840" priority="255" stopIfTrue="1" operator="equal">
      <formula>"Not Met"</formula>
    </cfRule>
  </conditionalFormatting>
  <conditionalFormatting sqref="DS13:EB17 DS22:EB30 DS34:EB38">
    <cfRule type="cellIs" dxfId="6839" priority="253" operator="equal">
      <formula>"N/A"</formula>
    </cfRule>
    <cfRule type="cellIs" dxfId="6838" priority="254" operator="equal">
      <formula>"NO"</formula>
    </cfRule>
    <cfRule type="cellIs" dxfId="6837" priority="258" stopIfTrue="1" operator="equal">
      <formula>"Not Met"</formula>
    </cfRule>
    <cfRule type="cellIs" dxfId="6836" priority="260" operator="equal">
      <formula>"MET"</formula>
    </cfRule>
  </conditionalFormatting>
  <conditionalFormatting sqref="EC17">
    <cfRule type="cellIs" dxfId="6835" priority="238" operator="equal">
      <formula>"MET"</formula>
    </cfRule>
    <cfRule type="cellIs" dxfId="6834" priority="239" operator="equal">
      <formula>"NO"</formula>
    </cfRule>
  </conditionalFormatting>
  <conditionalFormatting sqref="EC17">
    <cfRule type="expression" dxfId="6833" priority="237">
      <formula>OR(EC$83="SELECTIVE",EC$83="N/A")</formula>
    </cfRule>
  </conditionalFormatting>
  <conditionalFormatting sqref="EC22:EC29">
    <cfRule type="cellIs" dxfId="6832" priority="235" operator="equal">
      <formula>"MET"</formula>
    </cfRule>
    <cfRule type="cellIs" dxfId="6831" priority="236" operator="equal">
      <formula>"NO"</formula>
    </cfRule>
  </conditionalFormatting>
  <conditionalFormatting sqref="EC22:EC29">
    <cfRule type="expression" dxfId="6830" priority="234">
      <formula>OR(EC$83="SELECTIVE",EC$83="N/A")</formula>
    </cfRule>
  </conditionalFormatting>
  <conditionalFormatting sqref="EC13 EC17 EC22:EC29">
    <cfRule type="cellIs" dxfId="6829" priority="232" stopIfTrue="1" operator="equal">
      <formula>"N/A"</formula>
    </cfRule>
  </conditionalFormatting>
  <conditionalFormatting sqref="EC13">
    <cfRule type="cellIs" dxfId="6828" priority="229" stopIfTrue="1" operator="equal">
      <formula>"N/A"</formula>
    </cfRule>
  </conditionalFormatting>
  <conditionalFormatting sqref="EC13">
    <cfRule type="cellIs" dxfId="6827" priority="228" stopIfTrue="1" operator="equal">
      <formula>"Not Met"</formula>
    </cfRule>
  </conditionalFormatting>
  <conditionalFormatting sqref="EC13:EL17 EC22:EL30 EC34:EL38">
    <cfRule type="cellIs" dxfId="6826" priority="226" operator="equal">
      <formula>"N/A"</formula>
    </cfRule>
    <cfRule type="cellIs" dxfId="6825" priority="227" operator="equal">
      <formula>"NO"</formula>
    </cfRule>
    <cfRule type="cellIs" dxfId="6824" priority="231" stopIfTrue="1" operator="equal">
      <formula>"Not Met"</formula>
    </cfRule>
    <cfRule type="cellIs" dxfId="6823" priority="233" operator="equal">
      <formula>"MET"</formula>
    </cfRule>
  </conditionalFormatting>
  <conditionalFormatting sqref="EM17">
    <cfRule type="cellIs" dxfId="6822" priority="211" operator="equal">
      <formula>"MET"</formula>
    </cfRule>
    <cfRule type="cellIs" dxfId="6821" priority="212" operator="equal">
      <formula>"NO"</formula>
    </cfRule>
  </conditionalFormatting>
  <conditionalFormatting sqref="EM17">
    <cfRule type="expression" dxfId="6820" priority="210">
      <formula>OR(EM$83="SELECTIVE",EM$83="N/A")</formula>
    </cfRule>
  </conditionalFormatting>
  <conditionalFormatting sqref="EM22:EM29">
    <cfRule type="cellIs" dxfId="6819" priority="208" operator="equal">
      <formula>"MET"</formula>
    </cfRule>
    <cfRule type="cellIs" dxfId="6818" priority="209" operator="equal">
      <formula>"NO"</formula>
    </cfRule>
  </conditionalFormatting>
  <conditionalFormatting sqref="EM22:EM29">
    <cfRule type="expression" dxfId="6817" priority="207">
      <formula>OR(EM$83="SELECTIVE",EM$83="N/A")</formula>
    </cfRule>
  </conditionalFormatting>
  <conditionalFormatting sqref="EM13 EM17 EM22:EM29">
    <cfRule type="cellIs" dxfId="6816" priority="205" stopIfTrue="1" operator="equal">
      <formula>"N/A"</formula>
    </cfRule>
  </conditionalFormatting>
  <conditionalFormatting sqref="EM13">
    <cfRule type="cellIs" dxfId="6815" priority="202" stopIfTrue="1" operator="equal">
      <formula>"N/A"</formula>
    </cfRule>
  </conditionalFormatting>
  <conditionalFormatting sqref="EM13">
    <cfRule type="cellIs" dxfId="6814" priority="201" stopIfTrue="1" operator="equal">
      <formula>"Not Met"</formula>
    </cfRule>
  </conditionalFormatting>
  <conditionalFormatting sqref="EM13:EV17 EM22:EV30 EM34:EV38">
    <cfRule type="cellIs" dxfId="6813" priority="199" operator="equal">
      <formula>"N/A"</formula>
    </cfRule>
    <cfRule type="cellIs" dxfId="6812" priority="200" operator="equal">
      <formula>"NO"</formula>
    </cfRule>
    <cfRule type="cellIs" dxfId="6811" priority="204" stopIfTrue="1" operator="equal">
      <formula>"Not Met"</formula>
    </cfRule>
    <cfRule type="cellIs" dxfId="6810" priority="206" operator="equal">
      <formula>"MET"</formula>
    </cfRule>
  </conditionalFormatting>
  <conditionalFormatting sqref="CO17">
    <cfRule type="cellIs" dxfId="6809" priority="184" operator="equal">
      <formula>"MET"</formula>
    </cfRule>
    <cfRule type="cellIs" dxfId="6808" priority="185" operator="equal">
      <formula>"NO"</formula>
    </cfRule>
  </conditionalFormatting>
  <conditionalFormatting sqref="CO17">
    <cfRule type="expression" dxfId="6807" priority="183">
      <formula>OR(CO$83="SELECTIVE",CO$83="N/A")</formula>
    </cfRule>
  </conditionalFormatting>
  <conditionalFormatting sqref="CO22:CO29">
    <cfRule type="cellIs" dxfId="6806" priority="181" operator="equal">
      <formula>"MET"</formula>
    </cfRule>
    <cfRule type="cellIs" dxfId="6805" priority="182" operator="equal">
      <formula>"NO"</formula>
    </cfRule>
  </conditionalFormatting>
  <conditionalFormatting sqref="CO22:CO29">
    <cfRule type="expression" dxfId="6804" priority="180">
      <formula>OR(CO$83="SELECTIVE",CO$83="N/A")</formula>
    </cfRule>
  </conditionalFormatting>
  <conditionalFormatting sqref="CO13 CO17 CO22:CO29">
    <cfRule type="cellIs" dxfId="6803" priority="178" stopIfTrue="1" operator="equal">
      <formula>"N/A"</formula>
    </cfRule>
  </conditionalFormatting>
  <conditionalFormatting sqref="CO13">
    <cfRule type="cellIs" dxfId="6802" priority="175" stopIfTrue="1" operator="equal">
      <formula>"N/A"</formula>
    </cfRule>
  </conditionalFormatting>
  <conditionalFormatting sqref="CO13">
    <cfRule type="cellIs" dxfId="6801" priority="174" stopIfTrue="1" operator="equal">
      <formula>"Not Met"</formula>
    </cfRule>
  </conditionalFormatting>
  <conditionalFormatting sqref="CO13:CX17 CO22:CX30 CO34:CX38">
    <cfRule type="cellIs" dxfId="6800" priority="172" operator="equal">
      <formula>"N/A"</formula>
    </cfRule>
    <cfRule type="cellIs" dxfId="6799" priority="173" operator="equal">
      <formula>"NO"</formula>
    </cfRule>
    <cfRule type="cellIs" dxfId="6798" priority="177" stopIfTrue="1" operator="equal">
      <formula>"Not Met"</formula>
    </cfRule>
    <cfRule type="cellIs" dxfId="6797" priority="179" operator="equal">
      <formula>"MET"</formula>
    </cfRule>
  </conditionalFormatting>
  <conditionalFormatting sqref="AG18:AG20">
    <cfRule type="cellIs" dxfId="6796" priority="162" stopIfTrue="1" operator="equal">
      <formula>"N/A"</formula>
    </cfRule>
  </conditionalFormatting>
  <conditionalFormatting sqref="AG18:AG20">
    <cfRule type="cellIs" dxfId="6795" priority="161" stopIfTrue="1" operator="equal">
      <formula>"Not Met"</formula>
    </cfRule>
  </conditionalFormatting>
  <conditionalFormatting sqref="AG32:AG33">
    <cfRule type="cellIs" dxfId="6794" priority="160" stopIfTrue="1" operator="equal">
      <formula>"N/A"</formula>
    </cfRule>
  </conditionalFormatting>
  <conditionalFormatting sqref="AG32:AG33">
    <cfRule type="cellIs" dxfId="6793" priority="159" stopIfTrue="1" operator="equal">
      <formula>"Not Met"</formula>
    </cfRule>
  </conditionalFormatting>
  <conditionalFormatting sqref="AG17">
    <cfRule type="cellIs" dxfId="6792" priority="157" operator="equal">
      <formula>"MET"</formula>
    </cfRule>
    <cfRule type="cellIs" dxfId="6791" priority="158" operator="equal">
      <formula>"NO"</formula>
    </cfRule>
  </conditionalFormatting>
  <conditionalFormatting sqref="AG17">
    <cfRule type="expression" dxfId="6790" priority="156">
      <formula>OR(AG$83="SELECTIVE",AG$83="N/A")</formula>
    </cfRule>
  </conditionalFormatting>
  <conditionalFormatting sqref="AG22:AG29">
    <cfRule type="cellIs" dxfId="6789" priority="154" operator="equal">
      <formula>"MET"</formula>
    </cfRule>
    <cfRule type="cellIs" dxfId="6788" priority="155" operator="equal">
      <formula>"NO"</formula>
    </cfRule>
  </conditionalFormatting>
  <conditionalFormatting sqref="AG22:AG29">
    <cfRule type="expression" dxfId="6787" priority="153">
      <formula>OR(AG$83="SELECTIVE",AG$83="N/A")</formula>
    </cfRule>
  </conditionalFormatting>
  <conditionalFormatting sqref="AG13 AG32:AG33 AG17:AG29">
    <cfRule type="cellIs" dxfId="6786" priority="151" stopIfTrue="1" operator="equal">
      <formula>"N/A"</formula>
    </cfRule>
  </conditionalFormatting>
  <conditionalFormatting sqref="AG13">
    <cfRule type="cellIs" dxfId="6785" priority="148" stopIfTrue="1" operator="equal">
      <formula>"N/A"</formula>
    </cfRule>
  </conditionalFormatting>
  <conditionalFormatting sqref="AG13">
    <cfRule type="cellIs" dxfId="6784" priority="147" stopIfTrue="1" operator="equal">
      <formula>"Not Met"</formula>
    </cfRule>
  </conditionalFormatting>
  <conditionalFormatting sqref="AG13:AP17 AG22:AP30 AG18:AH18 AG19:AG21 AG34:AP38 AG32:AG33">
    <cfRule type="cellIs" dxfId="6783" priority="145" operator="equal">
      <formula>"N/A"</formula>
    </cfRule>
    <cfRule type="cellIs" dxfId="6782" priority="146" operator="equal">
      <formula>"NO"</formula>
    </cfRule>
    <cfRule type="cellIs" dxfId="6781" priority="150" stopIfTrue="1" operator="equal">
      <formula>"Not Met"</formula>
    </cfRule>
    <cfRule type="cellIs" dxfId="6780" priority="152" operator="equal">
      <formula>"MET"</formula>
    </cfRule>
  </conditionalFormatting>
  <conditionalFormatting sqref="AG13 AG18:AG21 AG32:AG33">
    <cfRule type="expression" dxfId="6779" priority="135">
      <formula>AND(AG$13&lt;&gt;"",AG13="")</formula>
    </cfRule>
  </conditionalFormatting>
  <conditionalFormatting sqref="AH18">
    <cfRule type="cellIs" dxfId="6778" priority="134" stopIfTrue="1" operator="equal">
      <formula>"N/A"</formula>
    </cfRule>
  </conditionalFormatting>
  <conditionalFormatting sqref="AH18">
    <cfRule type="cellIs" dxfId="6777" priority="133" stopIfTrue="1" operator="equal">
      <formula>"Not Met"</formula>
    </cfRule>
  </conditionalFormatting>
  <conditionalFormatting sqref="AH18">
    <cfRule type="cellIs" dxfId="6776" priority="132" stopIfTrue="1" operator="equal">
      <formula>"N/A"</formula>
    </cfRule>
  </conditionalFormatting>
  <conditionalFormatting sqref="AH18">
    <cfRule type="expression" dxfId="6775" priority="131">
      <formula>AND(AH$13&lt;&gt;"",AH18="")</formula>
    </cfRule>
  </conditionalFormatting>
  <conditionalFormatting sqref="AI18:EV18">
    <cfRule type="cellIs" dxfId="6774" priority="127" operator="equal">
      <formula>"N/A"</formula>
    </cfRule>
    <cfRule type="cellIs" dxfId="6773" priority="128" operator="equal">
      <formula>"NO"</formula>
    </cfRule>
    <cfRule type="cellIs" dxfId="6772" priority="129" stopIfTrue="1" operator="equal">
      <formula>"Not Met"</formula>
    </cfRule>
    <cfRule type="cellIs" dxfId="6771" priority="130" operator="equal">
      <formula>"MET"</formula>
    </cfRule>
  </conditionalFormatting>
  <conditionalFormatting sqref="AI18:EV18">
    <cfRule type="cellIs" dxfId="6770" priority="126" stopIfTrue="1" operator="equal">
      <formula>"N/A"</formula>
    </cfRule>
  </conditionalFormatting>
  <conditionalFormatting sqref="AI18:EV18">
    <cfRule type="cellIs" dxfId="6769" priority="125" stopIfTrue="1" operator="equal">
      <formula>"Not Met"</formula>
    </cfRule>
  </conditionalFormatting>
  <conditionalFormatting sqref="AI18:EV18">
    <cfRule type="cellIs" dxfId="6768" priority="124" stopIfTrue="1" operator="equal">
      <formula>"N/A"</formula>
    </cfRule>
  </conditionalFormatting>
  <conditionalFormatting sqref="AI18:EV18">
    <cfRule type="expression" dxfId="6767" priority="123">
      <formula>AND(AI$13&lt;&gt;"",AI18="")</formula>
    </cfRule>
  </conditionalFormatting>
  <conditionalFormatting sqref="AH19:EV19">
    <cfRule type="cellIs" dxfId="6766" priority="119" operator="equal">
      <formula>"N/A"</formula>
    </cfRule>
    <cfRule type="cellIs" dxfId="6765" priority="120" operator="equal">
      <formula>"NO"</formula>
    </cfRule>
    <cfRule type="cellIs" dxfId="6764" priority="121" stopIfTrue="1" operator="equal">
      <formula>"Not Met"</formula>
    </cfRule>
    <cfRule type="cellIs" dxfId="6763" priority="122" operator="equal">
      <formula>"MET"</formula>
    </cfRule>
  </conditionalFormatting>
  <conditionalFormatting sqref="AH19:EV19">
    <cfRule type="cellIs" dxfId="6762" priority="118" stopIfTrue="1" operator="equal">
      <formula>"N/A"</formula>
    </cfRule>
  </conditionalFormatting>
  <conditionalFormatting sqref="AH19:EV19">
    <cfRule type="cellIs" dxfId="6761" priority="117" stopIfTrue="1" operator="equal">
      <formula>"Not Met"</formula>
    </cfRule>
  </conditionalFormatting>
  <conditionalFormatting sqref="AH19:EV19">
    <cfRule type="cellIs" dxfId="6760" priority="116" stopIfTrue="1" operator="equal">
      <formula>"N/A"</formula>
    </cfRule>
  </conditionalFormatting>
  <conditionalFormatting sqref="AH19:EV19">
    <cfRule type="expression" dxfId="6759" priority="115">
      <formula>AND(AH$13&lt;&gt;"",AH19="")</formula>
    </cfRule>
  </conditionalFormatting>
  <conditionalFormatting sqref="AH20:EV21">
    <cfRule type="cellIs" dxfId="6758" priority="111" operator="equal">
      <formula>"N/A"</formula>
    </cfRule>
    <cfRule type="cellIs" dxfId="6757" priority="112" operator="equal">
      <formula>"NO"</formula>
    </cfRule>
    <cfRule type="cellIs" dxfId="6756" priority="113" stopIfTrue="1" operator="equal">
      <formula>"Not Met"</formula>
    </cfRule>
    <cfRule type="cellIs" dxfId="6755" priority="114" operator="equal">
      <formula>"MET"</formula>
    </cfRule>
  </conditionalFormatting>
  <conditionalFormatting sqref="AH20:EV21">
    <cfRule type="cellIs" dxfId="6754" priority="110" stopIfTrue="1" operator="equal">
      <formula>"N/A"</formula>
    </cfRule>
  </conditionalFormatting>
  <conditionalFormatting sqref="AH20:EV21">
    <cfRule type="cellIs" dxfId="6753" priority="109" stopIfTrue="1" operator="equal">
      <formula>"Not Met"</formula>
    </cfRule>
  </conditionalFormatting>
  <conditionalFormatting sqref="AH20:EV21">
    <cfRule type="cellIs" dxfId="6752" priority="108" stopIfTrue="1" operator="equal">
      <formula>"N/A"</formula>
    </cfRule>
  </conditionalFormatting>
  <conditionalFormatting sqref="AH20:EV21">
    <cfRule type="expression" dxfId="6751" priority="107">
      <formula>AND(AH$13&lt;&gt;"",AH20="")</formula>
    </cfRule>
  </conditionalFormatting>
  <conditionalFormatting sqref="AH32:EV33">
    <cfRule type="cellIs" dxfId="6750" priority="103" operator="equal">
      <formula>"N/A"</formula>
    </cfRule>
    <cfRule type="cellIs" dxfId="6749" priority="104" operator="equal">
      <formula>"NO"</formula>
    </cfRule>
    <cfRule type="cellIs" dxfId="6748" priority="105" stopIfTrue="1" operator="equal">
      <formula>"Not Met"</formula>
    </cfRule>
    <cfRule type="cellIs" dxfId="6747" priority="106" operator="equal">
      <formula>"MET"</formula>
    </cfRule>
  </conditionalFormatting>
  <conditionalFormatting sqref="AH32:EV33">
    <cfRule type="cellIs" dxfId="6746" priority="102" stopIfTrue="1" operator="equal">
      <formula>"N/A"</formula>
    </cfRule>
  </conditionalFormatting>
  <conditionalFormatting sqref="AH32:EV33">
    <cfRule type="cellIs" dxfId="6745" priority="101" stopIfTrue="1" operator="equal">
      <formula>"Not Met"</formula>
    </cfRule>
  </conditionalFormatting>
  <conditionalFormatting sqref="AH32:EV33">
    <cfRule type="cellIs" dxfId="6744" priority="100" stopIfTrue="1" operator="equal">
      <formula>"N/A"</formula>
    </cfRule>
  </conditionalFormatting>
  <conditionalFormatting sqref="AH32:EV33">
    <cfRule type="expression" dxfId="6743" priority="99">
      <formula>AND(AH$13&lt;&gt;"",AH32="")</formula>
    </cfRule>
  </conditionalFormatting>
  <conditionalFormatting sqref="C6">
    <cfRule type="cellIs" dxfId="6742" priority="89" operator="equal">
      <formula>"NO"</formula>
    </cfRule>
    <cfRule type="cellIs" dxfId="6741" priority="90" operator="equal">
      <formula>"MET"</formula>
    </cfRule>
  </conditionalFormatting>
  <conditionalFormatting sqref="M6">
    <cfRule type="cellIs" dxfId="6740" priority="87" operator="equal">
      <formula>"NO"</formula>
    </cfRule>
    <cfRule type="cellIs" dxfId="6739" priority="88" operator="equal">
      <formula>"MET"</formula>
    </cfRule>
  </conditionalFormatting>
  <conditionalFormatting sqref="W6">
    <cfRule type="cellIs" dxfId="6738" priority="85" operator="equal">
      <formula>"NO"</formula>
    </cfRule>
    <cfRule type="cellIs" dxfId="6737" priority="86" operator="equal">
      <formula>"MET"</formula>
    </cfRule>
  </conditionalFormatting>
  <conditionalFormatting sqref="AG6">
    <cfRule type="cellIs" dxfId="6736" priority="83" operator="equal">
      <formula>"NO"</formula>
    </cfRule>
    <cfRule type="cellIs" dxfId="6735" priority="84" operator="equal">
      <formula>"MET"</formula>
    </cfRule>
  </conditionalFormatting>
  <conditionalFormatting sqref="AQ6">
    <cfRule type="cellIs" dxfId="6734" priority="81" operator="equal">
      <formula>"NO"</formula>
    </cfRule>
    <cfRule type="cellIs" dxfId="6733" priority="82" operator="equal">
      <formula>"MET"</formula>
    </cfRule>
  </conditionalFormatting>
  <conditionalFormatting sqref="BA6">
    <cfRule type="cellIs" dxfId="6732" priority="79" operator="equal">
      <formula>"NO"</formula>
    </cfRule>
    <cfRule type="cellIs" dxfId="6731" priority="80" operator="equal">
      <formula>"MET"</formula>
    </cfRule>
  </conditionalFormatting>
  <conditionalFormatting sqref="BK6">
    <cfRule type="cellIs" dxfId="6730" priority="77" operator="equal">
      <formula>"NO"</formula>
    </cfRule>
    <cfRule type="cellIs" dxfId="6729" priority="78" operator="equal">
      <formula>"MET"</formula>
    </cfRule>
  </conditionalFormatting>
  <conditionalFormatting sqref="BU6">
    <cfRule type="cellIs" dxfId="6728" priority="75" operator="equal">
      <formula>"NO"</formula>
    </cfRule>
    <cfRule type="cellIs" dxfId="6727" priority="76" operator="equal">
      <formula>"MET"</formula>
    </cfRule>
  </conditionalFormatting>
  <conditionalFormatting sqref="CE6">
    <cfRule type="cellIs" dxfId="6726" priority="73" operator="equal">
      <formula>"NO"</formula>
    </cfRule>
    <cfRule type="cellIs" dxfId="6725" priority="74" operator="equal">
      <formula>"MET"</formula>
    </cfRule>
  </conditionalFormatting>
  <conditionalFormatting sqref="CO6">
    <cfRule type="cellIs" dxfId="6724" priority="71" operator="equal">
      <formula>"NO"</formula>
    </cfRule>
    <cfRule type="cellIs" dxfId="6723" priority="72" operator="equal">
      <formula>"MET"</formula>
    </cfRule>
  </conditionalFormatting>
  <conditionalFormatting sqref="CY6">
    <cfRule type="cellIs" dxfId="6722" priority="69" operator="equal">
      <formula>"NO"</formula>
    </cfRule>
    <cfRule type="cellIs" dxfId="6721" priority="70" operator="equal">
      <formula>"MET"</formula>
    </cfRule>
  </conditionalFormatting>
  <conditionalFormatting sqref="DI6">
    <cfRule type="cellIs" dxfId="6720" priority="67" operator="equal">
      <formula>"NO"</formula>
    </cfRule>
    <cfRule type="cellIs" dxfId="6719" priority="68" operator="equal">
      <formula>"MET"</formula>
    </cfRule>
  </conditionalFormatting>
  <conditionalFormatting sqref="DS6">
    <cfRule type="cellIs" dxfId="6718" priority="65" operator="equal">
      <formula>"NO"</formula>
    </cfRule>
    <cfRule type="cellIs" dxfId="6717" priority="66" operator="equal">
      <formula>"MET"</formula>
    </cfRule>
  </conditionalFormatting>
  <conditionalFormatting sqref="EC6">
    <cfRule type="cellIs" dxfId="6716" priority="63" operator="equal">
      <formula>"NO"</formula>
    </cfRule>
    <cfRule type="cellIs" dxfId="6715" priority="64" operator="equal">
      <formula>"MET"</formula>
    </cfRule>
  </conditionalFormatting>
  <conditionalFormatting sqref="EM6">
    <cfRule type="cellIs" dxfId="6714" priority="61" operator="equal">
      <formula>"NO"</formula>
    </cfRule>
    <cfRule type="cellIs" dxfId="6713" priority="62" operator="equal">
      <formula>"MET"</formula>
    </cfRule>
  </conditionalFormatting>
  <conditionalFormatting sqref="C31 E31:L31">
    <cfRule type="cellIs" dxfId="6712" priority="57" operator="equal">
      <formula>"N/A"</formula>
    </cfRule>
    <cfRule type="cellIs" dxfId="6711" priority="58" operator="equal">
      <formula>"NO"</formula>
    </cfRule>
    <cfRule type="cellIs" dxfId="6710" priority="59" stopIfTrue="1" operator="equal">
      <formula>"Not Met"</formula>
    </cfRule>
    <cfRule type="cellIs" dxfId="6709" priority="60" operator="equal">
      <formula>"MET"</formula>
    </cfRule>
  </conditionalFormatting>
  <conditionalFormatting sqref="M31:V31">
    <cfRule type="cellIs" dxfId="6708" priority="53" operator="equal">
      <formula>"N/A"</formula>
    </cfRule>
    <cfRule type="cellIs" dxfId="6707" priority="54" operator="equal">
      <formula>"NO"</formula>
    </cfRule>
    <cfRule type="cellIs" dxfId="6706" priority="55" stopIfTrue="1" operator="equal">
      <formula>"Not Met"</formula>
    </cfRule>
    <cfRule type="cellIs" dxfId="6705" priority="56" operator="equal">
      <formula>"MET"</formula>
    </cfRule>
  </conditionalFormatting>
  <conditionalFormatting sqref="W31:AF31">
    <cfRule type="cellIs" dxfId="6704" priority="49" operator="equal">
      <formula>"N/A"</formula>
    </cfRule>
    <cfRule type="cellIs" dxfId="6703" priority="50" operator="equal">
      <formula>"NO"</formula>
    </cfRule>
    <cfRule type="cellIs" dxfId="6702" priority="51" stopIfTrue="1" operator="equal">
      <formula>"Not Met"</formula>
    </cfRule>
    <cfRule type="cellIs" dxfId="6701" priority="52" operator="equal">
      <formula>"MET"</formula>
    </cfRule>
  </conditionalFormatting>
  <conditionalFormatting sqref="AQ31:AZ31">
    <cfRule type="cellIs" dxfId="6700" priority="45" operator="equal">
      <formula>"N/A"</formula>
    </cfRule>
    <cfRule type="cellIs" dxfId="6699" priority="46" operator="equal">
      <formula>"NO"</formula>
    </cfRule>
    <cfRule type="cellIs" dxfId="6698" priority="47" stopIfTrue="1" operator="equal">
      <formula>"Not Met"</formula>
    </cfRule>
    <cfRule type="cellIs" dxfId="6697" priority="48" operator="equal">
      <formula>"MET"</formula>
    </cfRule>
  </conditionalFormatting>
  <conditionalFormatting sqref="BA31:BJ31">
    <cfRule type="cellIs" dxfId="6696" priority="41" operator="equal">
      <formula>"N/A"</formula>
    </cfRule>
    <cfRule type="cellIs" dxfId="6695" priority="42" operator="equal">
      <formula>"NO"</formula>
    </cfRule>
    <cfRule type="cellIs" dxfId="6694" priority="43" stopIfTrue="1" operator="equal">
      <formula>"Not Met"</formula>
    </cfRule>
    <cfRule type="cellIs" dxfId="6693" priority="44" operator="equal">
      <formula>"MET"</formula>
    </cfRule>
  </conditionalFormatting>
  <conditionalFormatting sqref="BK31:BT31">
    <cfRule type="cellIs" dxfId="6692" priority="37" operator="equal">
      <formula>"N/A"</formula>
    </cfRule>
    <cfRule type="cellIs" dxfId="6691" priority="38" operator="equal">
      <formula>"NO"</formula>
    </cfRule>
    <cfRule type="cellIs" dxfId="6690" priority="39" stopIfTrue="1" operator="equal">
      <formula>"Not Met"</formula>
    </cfRule>
    <cfRule type="cellIs" dxfId="6689" priority="40" operator="equal">
      <formula>"MET"</formula>
    </cfRule>
  </conditionalFormatting>
  <conditionalFormatting sqref="BU31:CD31">
    <cfRule type="cellIs" dxfId="6688" priority="33" operator="equal">
      <formula>"N/A"</formula>
    </cfRule>
    <cfRule type="cellIs" dxfId="6687" priority="34" operator="equal">
      <formula>"NO"</formula>
    </cfRule>
    <cfRule type="cellIs" dxfId="6686" priority="35" stopIfTrue="1" operator="equal">
      <formula>"Not Met"</formula>
    </cfRule>
    <cfRule type="cellIs" dxfId="6685" priority="36" operator="equal">
      <formula>"MET"</formula>
    </cfRule>
  </conditionalFormatting>
  <conditionalFormatting sqref="CE31:CN31">
    <cfRule type="cellIs" dxfId="6684" priority="29" operator="equal">
      <formula>"N/A"</formula>
    </cfRule>
    <cfRule type="cellIs" dxfId="6683" priority="30" operator="equal">
      <formula>"NO"</formula>
    </cfRule>
    <cfRule type="cellIs" dxfId="6682" priority="31" stopIfTrue="1" operator="equal">
      <formula>"Not Met"</formula>
    </cfRule>
    <cfRule type="cellIs" dxfId="6681" priority="32" operator="equal">
      <formula>"MET"</formula>
    </cfRule>
  </conditionalFormatting>
  <conditionalFormatting sqref="CY31:DH31">
    <cfRule type="cellIs" dxfId="6680" priority="25" operator="equal">
      <formula>"N/A"</formula>
    </cfRule>
    <cfRule type="cellIs" dxfId="6679" priority="26" operator="equal">
      <formula>"NO"</formula>
    </cfRule>
    <cfRule type="cellIs" dxfId="6678" priority="27" stopIfTrue="1" operator="equal">
      <formula>"Not Met"</formula>
    </cfRule>
    <cfRule type="cellIs" dxfId="6677" priority="28" operator="equal">
      <formula>"MET"</formula>
    </cfRule>
  </conditionalFormatting>
  <conditionalFormatting sqref="DI31:DR31">
    <cfRule type="cellIs" dxfId="6676" priority="21" operator="equal">
      <formula>"N/A"</formula>
    </cfRule>
    <cfRule type="cellIs" dxfId="6675" priority="22" operator="equal">
      <formula>"NO"</formula>
    </cfRule>
    <cfRule type="cellIs" dxfId="6674" priority="23" stopIfTrue="1" operator="equal">
      <formula>"Not Met"</formula>
    </cfRule>
    <cfRule type="cellIs" dxfId="6673" priority="24" operator="equal">
      <formula>"MET"</formula>
    </cfRule>
  </conditionalFormatting>
  <conditionalFormatting sqref="DS31:EB31">
    <cfRule type="cellIs" dxfId="6672" priority="17" operator="equal">
      <formula>"N/A"</formula>
    </cfRule>
    <cfRule type="cellIs" dxfId="6671" priority="18" operator="equal">
      <formula>"NO"</formula>
    </cfRule>
    <cfRule type="cellIs" dxfId="6670" priority="19" stopIfTrue="1" operator="equal">
      <formula>"Not Met"</formula>
    </cfRule>
    <cfRule type="cellIs" dxfId="6669" priority="20" operator="equal">
      <formula>"MET"</formula>
    </cfRule>
  </conditionalFormatting>
  <conditionalFormatting sqref="EC31:EL31">
    <cfRule type="cellIs" dxfId="6668" priority="13" operator="equal">
      <formula>"N/A"</formula>
    </cfRule>
    <cfRule type="cellIs" dxfId="6667" priority="14" operator="equal">
      <formula>"NO"</formula>
    </cfRule>
    <cfRule type="cellIs" dxfId="6666" priority="15" stopIfTrue="1" operator="equal">
      <formula>"Not Met"</formula>
    </cfRule>
    <cfRule type="cellIs" dxfId="6665" priority="16" operator="equal">
      <formula>"MET"</formula>
    </cfRule>
  </conditionalFormatting>
  <conditionalFormatting sqref="EM31:EV31">
    <cfRule type="cellIs" dxfId="6664" priority="9" operator="equal">
      <formula>"N/A"</formula>
    </cfRule>
    <cfRule type="cellIs" dxfId="6663" priority="10" operator="equal">
      <formula>"NO"</formula>
    </cfRule>
    <cfRule type="cellIs" dxfId="6662" priority="11" stopIfTrue="1" operator="equal">
      <formula>"Not Met"</formula>
    </cfRule>
    <cfRule type="cellIs" dxfId="6661" priority="12" operator="equal">
      <formula>"MET"</formula>
    </cfRule>
  </conditionalFormatting>
  <conditionalFormatting sqref="CO31:CX31">
    <cfRule type="cellIs" dxfId="6660" priority="5" operator="equal">
      <formula>"N/A"</formula>
    </cfRule>
    <cfRule type="cellIs" dxfId="6659" priority="6" operator="equal">
      <formula>"NO"</formula>
    </cfRule>
    <cfRule type="cellIs" dxfId="6658" priority="7" stopIfTrue="1" operator="equal">
      <formula>"Not Met"</formula>
    </cfRule>
    <cfRule type="cellIs" dxfId="6657" priority="8" operator="equal">
      <formula>"MET"</formula>
    </cfRule>
  </conditionalFormatting>
  <conditionalFormatting sqref="AG31:AP31">
    <cfRule type="cellIs" dxfId="6656" priority="1" operator="equal">
      <formula>"N/A"</formula>
    </cfRule>
    <cfRule type="cellIs" dxfId="6655" priority="2" operator="equal">
      <formula>"NO"</formula>
    </cfRule>
    <cfRule type="cellIs" dxfId="6654" priority="3" stopIfTrue="1" operator="equal">
      <formula>"Not Met"</formula>
    </cfRule>
    <cfRule type="cellIs" dxfId="6653" priority="4" operator="equal">
      <formula>"MET"</formula>
    </cfRule>
  </conditionalFormatting>
  <conditionalFormatting sqref="C18:C21 C13 C32:C33">
    <cfRule type="expression" dxfId="6652" priority="2121">
      <formula>AND(C13&lt;&gt;"Met",C13&lt;&gt;"Not Met",C13&lt;&gt;"N/A",COUNTIF($C$13:$C$15,"=Yes")+COUNTIF($C$13:$C$38,"=No")+COUNTIF($C$13:$C$38,"=N/A")+COUNTIF($C$13:$C$38,"=Met")+COUNTIF($C$13:$C$38,"=Not Met")&gt;0)</formula>
    </cfRule>
  </conditionalFormatting>
  <conditionalFormatting sqref="D13 D18:D21 D32:D33">
    <cfRule type="expression" dxfId="6651" priority="2124">
      <formula>AND(D13&lt;&gt;"Met",D13&lt;&gt;"Not Met",D13&lt;&gt;"N/A",COUNTIF($D$13:$D$38,"=Yes")+COUNTIF($D$13:$D$38,"=No")+COUNTIF($D$13:$D$38,"=N/A")+COUNTIF($D$13:$D$38,"=Met")+COUNTIF($D$13:$D$38,"=Not Met")&gt;0)</formula>
    </cfRule>
  </conditionalFormatting>
  <conditionalFormatting sqref="E13 E18:E21 E32:E33">
    <cfRule type="expression" dxfId="6650" priority="2127">
      <formula>AND(E13&lt;&gt;"Met",E13&lt;&gt;"Not Met",E13&lt;&gt;"N/A",COUNTIF($E$13:$E$38,"=Yes")+COUNTIF($E$13:$E$38,"=No")+COUNTIF($E$13:$E$38,"=N/A")+COUNTIF($E$13:$E$38,"=Met")+COUNTIF($E$13:$E$38,"=Not Met")&gt;0)</formula>
    </cfRule>
  </conditionalFormatting>
  <conditionalFormatting sqref="F13 F18:F21 F32:F33">
    <cfRule type="expression" dxfId="6649" priority="2130">
      <formula>AND(F13&lt;&gt;"Met",F13&lt;&gt;"Not Met",F13&lt;&gt;"N/A",COUNTIF($F$13:$F$38,"=Yes")+COUNTIF($F$13:$F$38,"=No")+COUNTIF($F$13:$F$38,"=N/A")+COUNTIF($F$13:$F$38,"=Met")+COUNTIF($F$13:$F$38,"=Not Met")&gt;0)</formula>
    </cfRule>
  </conditionalFormatting>
  <conditionalFormatting sqref="G13 G18:G21 G32:G33">
    <cfRule type="expression" dxfId="6648" priority="2133">
      <formula>AND(G13&lt;&gt;"Met",G13&lt;&gt;"Not Met",G13&lt;&gt;"N/A",COUNTIF($G$13:$G$38,"=Yes")+COUNTIF($G$13:$G$38,"=No")+COUNTIF($G$13:$G$38,"=N/A")+COUNTIF($G$13:$G$38,"=Met")+COUNTIF($G$13:$G$38,"=Not Met")&gt;0)</formula>
    </cfRule>
  </conditionalFormatting>
  <conditionalFormatting sqref="H13 H18:H21 H32:H33">
    <cfRule type="expression" dxfId="6647" priority="2136">
      <formula>AND(H13&lt;&gt;"Met",H13&lt;&gt;"Not Met",H13&lt;&gt;"N/A",COUNTIF($H$13:$H$38,"=Yes")+COUNTIF($H$13:$H$38,"=No")+COUNTIF($H$13:$H$38,"=N/A")+COUNTIF($H$13:$H$38,"=Met")+COUNTIF($H$13:$H$38,"=Not Met")&gt;0)</formula>
    </cfRule>
  </conditionalFormatting>
  <conditionalFormatting sqref="I13 I18:I21 I32:I33">
    <cfRule type="expression" dxfId="6646" priority="2139">
      <formula>AND(I13&lt;&gt;"Met",I13&lt;&gt;"Not Met",I13&lt;&gt;"N/A",COUNTIF($I$13:$I$38,"=Yes")+COUNTIF($I$13:$I$38,"=No")+COUNTIF($I$13:$I$38,"=N/A")+COUNTIF($I$13:$I$38,"=Met")+COUNTIF($I$13:$I$38,"=Not Met")&gt;0)</formula>
    </cfRule>
  </conditionalFormatting>
  <conditionalFormatting sqref="J13 J18:J21 J32:J33">
    <cfRule type="expression" dxfId="6645" priority="2142">
      <formula>AND(J13&lt;&gt;"Met",J13&lt;&gt;"Not Met",J13&lt;&gt;"N/A",COUNTIF($J$13:$J$38,"=Yes")+COUNTIF($J$13:$J$38,"=No")+COUNTIF($J$13:$J$38,"=N/A")+COUNTIF($J$13:$J$38,"=Met")+COUNTIF($J$13:$J$38,"=Not Met")&gt;0)</formula>
    </cfRule>
  </conditionalFormatting>
  <conditionalFormatting sqref="K13 K18:K21 K32:K33">
    <cfRule type="expression" dxfId="6644" priority="2145">
      <formula>AND(K13&lt;&gt;"Met",K13&lt;&gt;"Not Met",K13&lt;&gt;"N/A",COUNTIF($K$13:$K$38,"=Yes")+COUNTIF($K$13:$K$38,"=No")+COUNTIF($K$13:$K$38,"=N/A")+COUNTIF($K$13:$K$38,"=Met")+COUNTIF($K$13:$K$38,"=Not Met")&gt;0)</formula>
    </cfRule>
  </conditionalFormatting>
  <conditionalFormatting sqref="L13 L18:L21 L32:L33">
    <cfRule type="expression" dxfId="6643" priority="2148">
      <formula>AND(L13&lt;&gt;"Met",L13&lt;&gt;"Not Met",L13&lt;&gt;"N/A",COUNTIF($L$13:$L$38,"=Yes")+COUNTIF($L$13:$L$38,"=No")+COUNTIF($L$13:$L$38,"=N/A")+COUNTIF($L$13:$L$38,"=Met")+COUNTIF($L$13:$L$38,"=Not Met")&gt;0)</formula>
    </cfRule>
  </conditionalFormatting>
  <conditionalFormatting sqref="M18:M21 M13 M32:M33">
    <cfRule type="expression" dxfId="6642" priority="2151">
      <formula>AND(M13&lt;&gt;"Met",M13&lt;&gt;"Not Met",M13&lt;&gt;"N/A",COUNTIF($M$13:$M$15,"=Yes")+COUNTIF($M$13:$M$38,"=No")+COUNTIF($M$13:$M$38,"=N/A")+COUNTIF($M$13:$M$38,"=Met")+COUNTIF($M$13:$M$38,"=Not Met")&gt;0)</formula>
    </cfRule>
  </conditionalFormatting>
  <conditionalFormatting sqref="N13 N18:N21 N32:N33">
    <cfRule type="expression" dxfId="6641" priority="2154">
      <formula>AND(N13&lt;&gt;"Met",N13&lt;&gt;"Not Met",N13&lt;&gt;"N/A",COUNTIF($N$13:$N$38,"=Yes")+COUNTIF($N$13:$N$38,"=No")+COUNTIF($N$13:$N$38,"=N/A")+COUNTIF($N$13:$N$38,"=Met")+COUNTIF($N$13:$N$38,"=Not Met")&gt;0)</formula>
    </cfRule>
  </conditionalFormatting>
  <conditionalFormatting sqref="O13 O18:O21 O32:O33">
    <cfRule type="expression" dxfId="6640" priority="2157">
      <formula>AND(O13&lt;&gt;"Met",O13&lt;&gt;"Not Met",O13&lt;&gt;"N/A",COUNTIF($O$13:$O$38,"=Yes")+COUNTIF($O$13:$O$38,"=No")+COUNTIF($O$13:$O$38,"=N/A")+COUNTIF($O$13:$O$38,"=Met")+COUNTIF($O$13:$O$38,"=Not Met")&gt;0)</formula>
    </cfRule>
  </conditionalFormatting>
  <conditionalFormatting sqref="P13 P18:P21 P32:P33">
    <cfRule type="expression" dxfId="6639" priority="2160">
      <formula>AND(P13&lt;&gt;"Met",P13&lt;&gt;"Not Met",P13&lt;&gt;"N/A",COUNTIF($P$13:$P$38,"=Yes")+COUNTIF($P$13:$P$38,"=No")+COUNTIF($P$13:$P$38,"=N/A")+COUNTIF($P$13:$P$38,"=Met")+COUNTIF($P$13:$P$38,"=Not Met")&gt;0)</formula>
    </cfRule>
  </conditionalFormatting>
  <conditionalFormatting sqref="Q13 Q18:Q21 Q32:Q33">
    <cfRule type="expression" dxfId="6638" priority="2163">
      <formula>AND(Q13&lt;&gt;"Met",Q13&lt;&gt;"Not Met",Q13&lt;&gt;"N/A",COUNTIF($Q$13:$Q$38,"=Yes")+COUNTIF($Q$13:$Q$38,"=No")+COUNTIF($Q$13:$Q$38,"=N/A")+COUNTIF($Q$13:$Q$38,"=Met")+COUNTIF($Q$13:$Q$38,"=Not Met")&gt;0)</formula>
    </cfRule>
  </conditionalFormatting>
  <conditionalFormatting sqref="R13 R18:R21 R32:R33">
    <cfRule type="expression" dxfId="6637" priority="2166">
      <formula>AND(R13&lt;&gt;"Met",R13&lt;&gt;"Not Met",R13&lt;&gt;"N/A",COUNTIF($R$13:$R$38,"=Yes")+COUNTIF($R$13:$R$38,"=No")+COUNTIF($R$13:$R$38,"=N/A")+COUNTIF($R$13:$R$38,"=Met")+COUNTIF($R$13:$R$38,"=Not Met")&gt;0)</formula>
    </cfRule>
  </conditionalFormatting>
  <conditionalFormatting sqref="S13 S18:S21 S32:S33">
    <cfRule type="expression" dxfId="6636" priority="2169">
      <formula>AND(S13&lt;&gt;"Met",S13&lt;&gt;"Not Met",S13&lt;&gt;"N/A",COUNTIF($S$13:$S$38,"=Yes")+COUNTIF($S$13:$S$38,"=No")+COUNTIF($S$13:$S$38,"=N/A")+COUNTIF($S$13:$S$38,"=Met")+COUNTIF($S$13:$S$38,"=Not Met")&gt;0)</formula>
    </cfRule>
  </conditionalFormatting>
  <conditionalFormatting sqref="T13 T18:T21 T32:T33">
    <cfRule type="expression" dxfId="6635" priority="2172">
      <formula>AND(T13&lt;&gt;"Met",T13&lt;&gt;"Not Met",T13&lt;&gt;"N/A",COUNTIF($T$13:$T$38,"=Yes")+COUNTIF($T$13:$T$38,"=No")+COUNTIF($T$13:$T$38,"=N/A")+COUNTIF($T$13:$T$38,"=Met")+COUNTIF($T$13:$T$38,"=Not Met")&gt;0)</formula>
    </cfRule>
  </conditionalFormatting>
  <conditionalFormatting sqref="U13 U18:U21 U32:U33">
    <cfRule type="expression" dxfId="6634" priority="2175">
      <formula>AND(U13&lt;&gt;"Met",U13&lt;&gt;"Not Met",U13&lt;&gt;"N/A",COUNTIF($U$13:$U$38,"=Yes")+COUNTIF($U$13:$U$38,"=No")+COUNTIF($U$13:$U$38,"=N/A")+COUNTIF($U$13:$U$38,"=Met")+COUNTIF($U$13:$U$38,"=Not Met")&gt;0)</formula>
    </cfRule>
  </conditionalFormatting>
  <conditionalFormatting sqref="V13 V18:V21 V32:V33">
    <cfRule type="expression" dxfId="6633" priority="2178">
      <formula>AND(V13&lt;&gt;"Met",V13&lt;&gt;"Not Met",V13&lt;&gt;"N/A",COUNTIF($V$13:$V$38,"=Yes")+COUNTIF($V$13:$V$38,"=No")+COUNTIF($V$13:$V$38,"=N/A")+COUNTIF($V$13:$V$38,"=Met")+COUNTIF($V$13:$V$38,"=Not Met")&gt;0)</formula>
    </cfRule>
  </conditionalFormatting>
  <conditionalFormatting sqref="W18:W21 W13 W32:W33">
    <cfRule type="expression" dxfId="6632" priority="2181">
      <formula>AND(W13&lt;&gt;"Met",W13&lt;&gt;"Not Met",W13&lt;&gt;"N/A",COUNTIF($W$13:$W$15,"=Yes")+COUNTIF($W$13:$W$38,"=No")+COUNTIF($W$13:$W$38,"=N/A")+COUNTIF($W$13:$W$38,"=Met")+COUNTIF($W$13:$W$38,"=Not Met")&gt;0)</formula>
    </cfRule>
  </conditionalFormatting>
  <conditionalFormatting sqref="X13 X18:X21 X32:X33">
    <cfRule type="expression" dxfId="6631" priority="2184">
      <formula>AND(X13&lt;&gt;"Met",X13&lt;&gt;"Not Met",X13&lt;&gt;"N/A",COUNTIF($X$13:$X$38,"=Yes")+COUNTIF($X$13:$X$38,"=No")+COUNTIF($X$13:$X$38,"=N/A")+COUNTIF($X$13:$X$38,"=Met")+COUNTIF($X$13:$X$38,"=Not Met")&gt;0)</formula>
    </cfRule>
  </conditionalFormatting>
  <conditionalFormatting sqref="Y13 Y18:Y21 Y32:Y33">
    <cfRule type="expression" dxfId="6630" priority="2187">
      <formula>AND(Y13&lt;&gt;"Met",Y13&lt;&gt;"Not Met",Y13&lt;&gt;"N/A",COUNTIF($Y$13:$Y$38,"=Yes")+COUNTIF($Y$13:$Y$38,"=No")+COUNTIF($Y$13:$Y$38,"=N/A")+COUNTIF($Y$13:$Y$38,"=Met")+COUNTIF($Y$13:$Y$38,"=Not Met")&gt;0)</formula>
    </cfRule>
  </conditionalFormatting>
  <conditionalFormatting sqref="Z13 Z18:Z21 Z32:Z33">
    <cfRule type="expression" dxfId="6629" priority="2190">
      <formula>AND(Z13&lt;&gt;"Met",Z13&lt;&gt;"Not Met",Z13&lt;&gt;"N/A",COUNTIF($Z$13:$Z$38,"=Yes")+COUNTIF($Z$13:$Z$38,"=No")+COUNTIF($Z$13:$Z$38,"=N/A")+COUNTIF($Z$13:$Z$38,"=Met")+COUNTIF($Z$13:$Z$38,"=Not Met")&gt;0)</formula>
    </cfRule>
  </conditionalFormatting>
  <conditionalFormatting sqref="AA13 AA18:AA21 AA32:AA33">
    <cfRule type="expression" dxfId="6628" priority="2193">
      <formula>AND(AA13&lt;&gt;"Met",AA13&lt;&gt;"Not Met",AA13&lt;&gt;"N/A",COUNTIF($AA$13:$AA$38,"=Yes")+COUNTIF($AA$13:$AA$38,"=No")+COUNTIF($AA$13:$AA$38,"=N/A")+COUNTIF($AA$13:$AA$38,"=Met")+COUNTIF($AA$13:$AA$38,"=Not Met")&gt;0)</formula>
    </cfRule>
  </conditionalFormatting>
  <conditionalFormatting sqref="AB13 AB18:AB21 AB32:AB33">
    <cfRule type="expression" dxfId="6627" priority="2196">
      <formula>AND(AB13&lt;&gt;"Met",AB13&lt;&gt;"Not Met",AB13&lt;&gt;"N/A",COUNTIF($AB$13:$AB$38,"=Yes")+COUNTIF($AB$13:$AB$38,"=No")+COUNTIF($AB$13:$AB$38,"=N/A")+COUNTIF($AB$13:$AB$38,"=Met")+COUNTIF($AB$13:$AB$38,"=Not Met")&gt;0)</formula>
    </cfRule>
  </conditionalFormatting>
  <conditionalFormatting sqref="AC13 AC18:AC21 AC32:AC33">
    <cfRule type="expression" dxfId="6626" priority="2199">
      <formula>AND(AC13&lt;&gt;"Met",AC13&lt;&gt;"Not Met",AC13&lt;&gt;"N/A",COUNTIF($AC$13:$AC$38,"=Yes")+COUNTIF($AC$13:$AC$38,"=No")+COUNTIF($AC$13:$AC$38,"=N/A")+COUNTIF($AC$13:$AC$38,"=Met")+COUNTIF($AC$13:$AC$38,"=Not Met")&gt;0)</formula>
    </cfRule>
  </conditionalFormatting>
  <conditionalFormatting sqref="AD13 AD18:AD21 AD32:AD33">
    <cfRule type="expression" dxfId="6625" priority="2202">
      <formula>AND(AD13&lt;&gt;"Met",AD13&lt;&gt;"Not Met",AD13&lt;&gt;"N/A",COUNTIF($AD$13:$AD$38,"=Yes")+COUNTIF($AD$13:$AD$38,"=No")+COUNTIF($AD$13:$AD$38,"=N/A")+COUNTIF($AD$13:$AD$38,"=Met")+COUNTIF($AD$13:$AD$38,"=Not Met")&gt;0)</formula>
    </cfRule>
  </conditionalFormatting>
  <conditionalFormatting sqref="AE13 AE18:AE21 AE32:AE33">
    <cfRule type="expression" dxfId="6624" priority="2205">
      <formula>AND(AE13&lt;&gt;"Met",AE13&lt;&gt;"Not Met",AE13&lt;&gt;"N/A",COUNTIF($AE$13:$AE$38,"=Yes")+COUNTIF($AE$13:$AE$38,"=No")+COUNTIF($AE$13:$AE$38,"=N/A")+COUNTIF($AE$13:$AE$38,"=Met")+COUNTIF($AE$13:$AE$38,"=Not Met")&gt;0)</formula>
    </cfRule>
  </conditionalFormatting>
  <conditionalFormatting sqref="AF13 AF18:AF21 AF32:AF33">
    <cfRule type="expression" dxfId="6623" priority="2208">
      <formula>AND(AF13&lt;&gt;"Met",AF13&lt;&gt;"Not Met",AF13&lt;&gt;"N/A",COUNTIF($AF$13:$AF$38,"=Yes")+COUNTIF($AF$13:$AF$38,"=No")+COUNTIF($AF$13:$AF$38,"=N/A")+COUNTIF($AF$13:$AF$38,"=Met")+COUNTIF($AF$13:$AF$38,"=Not Met")&gt;0)</formula>
    </cfRule>
  </conditionalFormatting>
  <dataValidations count="5">
    <dataValidation type="list" allowBlank="1" showInputMessage="1" showErrorMessage="1" sqref="C18:EV20 C32:EV32" xr:uid="{00000000-0002-0000-0400-000000000000}">
      <formula1>"Met, Not Met, N/A"</formula1>
    </dataValidation>
    <dataValidation type="list" allowBlank="1" showInputMessage="1" showErrorMessage="1" sqref="C14:EV17 C34:EV38 C22:EV31" xr:uid="{00000000-0002-0000-0400-000001000000}">
      <formula1>YES</formula1>
    </dataValidation>
    <dataValidation type="list" allowBlank="1" showInputMessage="1" showErrorMessage="1" sqref="C9:EV9" xr:uid="{00000000-0002-0000-0400-000002000000}">
      <formula1>category</formula1>
    </dataValidation>
    <dataValidation type="list" allowBlank="1" showInputMessage="1" showErrorMessage="1" sqref="C10:EV10" xr:uid="{00000000-0002-0000-0400-000003000000}">
      <formula1>gender</formula1>
    </dataValidation>
    <dataValidation type="list" allowBlank="1" showInputMessage="1" showErrorMessage="1" sqref="M5 W5 AG5 AQ5 BA5 BK5 BU5 CE5 CY5 DI5 DS5 EC5 EM5 CO5 C5" xr:uid="{00000000-0002-0000-0400-000004000000}">
      <formula1>SAPTBGIV</formula1>
    </dataValidation>
  </dataValidations>
  <printOptions horizontalCentered="1"/>
  <pageMargins left="0.2" right="0.2" top="0.3" bottom="0.25" header="0.25" footer="0"/>
  <pageSetup paperSize="5" scale="70" orientation="landscape" r:id="rId2"/>
  <headerFooter alignWithMargins="0">
    <oddFooter>&amp;L&amp;8&amp;K000000SAPTBG Funds Substance Use Disorder/IV Individual&amp;R&amp;8&amp;K000000&amp;P</oddFooter>
  </headerFooter>
  <colBreaks count="7" manualBreakCount="7">
    <brk id="22" max="1048575" man="1"/>
    <brk id="42" max="1048575" man="1"/>
    <brk id="62" max="1048575" man="1"/>
    <brk id="82" max="1048575" man="1"/>
    <brk id="102" max="1048575" man="1"/>
    <brk id="122" max="1048575" man="1"/>
    <brk id="14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tabColor theme="8" tint="0.59999389629810485"/>
  </sheetPr>
  <dimension ref="A1:HE35"/>
  <sheetViews>
    <sheetView zoomScaleNormal="100" workbookViewId="0">
      <pane xSplit="3" ySplit="14" topLeftCell="D18" activePane="bottomRight" state="frozen"/>
      <selection activeCell="D27" sqref="D27"/>
      <selection pane="topRight" activeCell="D27" sqref="D27"/>
      <selection pane="bottomLeft" activeCell="D27" sqref="D27"/>
      <selection pane="bottomRight" activeCell="D6" sqref="D6:M6"/>
    </sheetView>
  </sheetViews>
  <sheetFormatPr defaultColWidth="8.85546875" defaultRowHeight="13.5"/>
  <cols>
    <col min="1" max="1" width="11.7109375" style="183" customWidth="1"/>
    <col min="2" max="2" width="5.7109375" style="67" customWidth="1"/>
    <col min="3" max="3" width="40.7109375" style="67" customWidth="1"/>
    <col min="4" max="213" width="7.7109375" style="67" customWidth="1"/>
    <col min="214" max="16384" width="8.85546875" style="66"/>
  </cols>
  <sheetData>
    <row r="1" spans="1:213" s="77" customFormat="1" ht="53.25" customHeight="1" thickBot="1">
      <c r="A1" s="176"/>
      <c r="B1" s="76"/>
      <c r="C1" s="76"/>
      <c r="D1" s="364" t="s">
        <v>346</v>
      </c>
      <c r="E1" s="364"/>
      <c r="F1" s="364"/>
      <c r="G1" s="364"/>
      <c r="H1" s="364"/>
      <c r="I1" s="364"/>
      <c r="J1" s="364"/>
      <c r="K1" s="364"/>
      <c r="L1" s="364"/>
      <c r="M1" s="365"/>
      <c r="N1" s="364" t="s">
        <v>346</v>
      </c>
      <c r="O1" s="364"/>
      <c r="P1" s="364"/>
      <c r="Q1" s="364"/>
      <c r="R1" s="364"/>
      <c r="S1" s="364"/>
      <c r="T1" s="364"/>
      <c r="U1" s="364"/>
      <c r="V1" s="364"/>
      <c r="W1" s="365"/>
      <c r="X1" s="850" t="s">
        <v>273</v>
      </c>
      <c r="Y1" s="850"/>
      <c r="Z1" s="850"/>
      <c r="AA1" s="850"/>
      <c r="AB1" s="850"/>
      <c r="AC1" s="850"/>
      <c r="AD1" s="850"/>
      <c r="AE1" s="850"/>
      <c r="AF1" s="850"/>
      <c r="AG1" s="850"/>
      <c r="AH1" s="850"/>
      <c r="AI1" s="850"/>
      <c r="AJ1" s="850"/>
      <c r="AK1" s="850"/>
      <c r="AL1" s="850"/>
      <c r="AM1" s="850"/>
      <c r="AN1" s="850"/>
      <c r="AO1" s="850"/>
      <c r="AP1" s="850"/>
      <c r="AQ1" s="850"/>
      <c r="AR1" s="850" t="s">
        <v>273</v>
      </c>
      <c r="AS1" s="850"/>
      <c r="AT1" s="850"/>
      <c r="AU1" s="850"/>
      <c r="AV1" s="850"/>
      <c r="AW1" s="850"/>
      <c r="AX1" s="850"/>
      <c r="AY1" s="850"/>
      <c r="AZ1" s="850"/>
      <c r="BA1" s="850"/>
      <c r="BB1" s="850"/>
      <c r="BC1" s="850"/>
      <c r="BD1" s="850"/>
      <c r="BE1" s="850"/>
      <c r="BF1" s="850"/>
      <c r="BG1" s="850"/>
      <c r="BH1" s="850"/>
      <c r="BI1" s="850"/>
      <c r="BJ1" s="850"/>
      <c r="BK1" s="850"/>
      <c r="BL1" s="850" t="s">
        <v>273</v>
      </c>
      <c r="BM1" s="850"/>
      <c r="BN1" s="850"/>
      <c r="BO1" s="850"/>
      <c r="BP1" s="850"/>
      <c r="BQ1" s="850"/>
      <c r="BR1" s="850"/>
      <c r="BS1" s="850"/>
      <c r="BT1" s="850"/>
      <c r="BU1" s="850"/>
      <c r="BV1" s="850"/>
      <c r="BW1" s="850"/>
      <c r="BX1" s="850"/>
      <c r="BY1" s="850"/>
      <c r="BZ1" s="850"/>
      <c r="CA1" s="850"/>
      <c r="CB1" s="850"/>
      <c r="CC1" s="850"/>
      <c r="CD1" s="850"/>
      <c r="CE1" s="850"/>
      <c r="CF1" s="850" t="s">
        <v>273</v>
      </c>
      <c r="CG1" s="850"/>
      <c r="CH1" s="850"/>
      <c r="CI1" s="850"/>
      <c r="CJ1" s="850"/>
      <c r="CK1" s="850"/>
      <c r="CL1" s="850"/>
      <c r="CM1" s="850"/>
      <c r="CN1" s="850"/>
      <c r="CO1" s="850"/>
      <c r="CP1" s="850"/>
      <c r="CQ1" s="850"/>
      <c r="CR1" s="850"/>
      <c r="CS1" s="850"/>
      <c r="CT1" s="850"/>
      <c r="CU1" s="850"/>
      <c r="CV1" s="850"/>
      <c r="CW1" s="850"/>
      <c r="CX1" s="850"/>
      <c r="CY1" s="850"/>
      <c r="CZ1" s="850" t="s">
        <v>273</v>
      </c>
      <c r="DA1" s="850"/>
      <c r="DB1" s="850"/>
      <c r="DC1" s="850"/>
      <c r="DD1" s="850"/>
      <c r="DE1" s="850"/>
      <c r="DF1" s="850"/>
      <c r="DG1" s="850"/>
      <c r="DH1" s="850"/>
      <c r="DI1" s="850"/>
      <c r="DJ1" s="850"/>
      <c r="DK1" s="850"/>
      <c r="DL1" s="850"/>
      <c r="DM1" s="850"/>
      <c r="DN1" s="850"/>
      <c r="DO1" s="850"/>
      <c r="DP1" s="850"/>
      <c r="DQ1" s="850"/>
      <c r="DR1" s="850"/>
      <c r="DS1" s="850"/>
      <c r="DT1" s="850" t="s">
        <v>273</v>
      </c>
      <c r="DU1" s="850"/>
      <c r="DV1" s="850"/>
      <c r="DW1" s="850"/>
      <c r="DX1" s="850"/>
      <c r="DY1" s="850"/>
      <c r="DZ1" s="850"/>
      <c r="EA1" s="850"/>
      <c r="EB1" s="850"/>
      <c r="EC1" s="850"/>
      <c r="ED1" s="850"/>
      <c r="EE1" s="850"/>
      <c r="EF1" s="850"/>
      <c r="EG1" s="850"/>
      <c r="EH1" s="850"/>
      <c r="EI1" s="850"/>
      <c r="EJ1" s="850"/>
      <c r="EK1" s="850"/>
      <c r="EL1" s="850"/>
      <c r="EM1" s="850"/>
      <c r="EN1" s="850" t="s">
        <v>273</v>
      </c>
      <c r="EO1" s="850"/>
      <c r="EP1" s="850"/>
      <c r="EQ1" s="850"/>
      <c r="ER1" s="850"/>
      <c r="ES1" s="850"/>
      <c r="ET1" s="850"/>
      <c r="EU1" s="850"/>
      <c r="EV1" s="850"/>
      <c r="EW1" s="850"/>
      <c r="EX1" s="850"/>
      <c r="EY1" s="850"/>
      <c r="EZ1" s="850"/>
      <c r="FA1" s="850"/>
      <c r="FB1" s="850"/>
      <c r="FC1" s="850"/>
      <c r="FD1" s="850"/>
      <c r="FE1" s="850"/>
      <c r="FF1" s="850"/>
      <c r="FG1" s="850"/>
      <c r="FH1" s="850" t="s">
        <v>273</v>
      </c>
      <c r="FI1" s="850"/>
      <c r="FJ1" s="850"/>
      <c r="FK1" s="850"/>
      <c r="FL1" s="850"/>
      <c r="FM1" s="850"/>
      <c r="FN1" s="850"/>
      <c r="FO1" s="850"/>
      <c r="FP1" s="850"/>
      <c r="FQ1" s="850"/>
      <c r="FR1" s="850"/>
      <c r="FS1" s="850"/>
      <c r="FT1" s="850"/>
      <c r="FU1" s="850"/>
      <c r="FV1" s="850"/>
      <c r="FW1" s="850"/>
      <c r="FX1" s="850"/>
      <c r="FY1" s="850"/>
      <c r="FZ1" s="850"/>
      <c r="GA1" s="850"/>
      <c r="GB1" s="850" t="s">
        <v>273</v>
      </c>
      <c r="GC1" s="850"/>
      <c r="GD1" s="850"/>
      <c r="GE1" s="850"/>
      <c r="GF1" s="850"/>
      <c r="GG1" s="850"/>
      <c r="GH1" s="850"/>
      <c r="GI1" s="850"/>
      <c r="GJ1" s="850"/>
      <c r="GK1" s="850"/>
      <c r="GL1" s="850"/>
      <c r="GM1" s="850"/>
      <c r="GN1" s="850"/>
      <c r="GO1" s="850"/>
      <c r="GP1" s="850"/>
      <c r="GQ1" s="850"/>
      <c r="GR1" s="850"/>
      <c r="GS1" s="850"/>
      <c r="GT1" s="850"/>
      <c r="GU1" s="850"/>
      <c r="GV1" s="364" t="s">
        <v>346</v>
      </c>
      <c r="GW1" s="364"/>
      <c r="GX1" s="364"/>
      <c r="GY1" s="364"/>
      <c r="GZ1" s="364"/>
      <c r="HA1" s="364"/>
      <c r="HB1" s="364"/>
      <c r="HC1" s="364"/>
      <c r="HD1" s="364"/>
      <c r="HE1" s="365"/>
    </row>
    <row r="2" spans="1:213" ht="18" customHeight="1">
      <c r="A2" s="177"/>
      <c r="B2" s="124"/>
      <c r="C2" s="124"/>
      <c r="D2" s="847" t="s">
        <v>272</v>
      </c>
      <c r="E2" s="848"/>
      <c r="F2" s="848"/>
      <c r="G2" s="848"/>
      <c r="H2" s="848"/>
      <c r="I2" s="848"/>
      <c r="J2" s="848"/>
      <c r="K2" s="848"/>
      <c r="L2" s="848"/>
      <c r="M2" s="849"/>
      <c r="N2" s="847" t="s">
        <v>272</v>
      </c>
      <c r="O2" s="848"/>
      <c r="P2" s="848"/>
      <c r="Q2" s="848"/>
      <c r="R2" s="848"/>
      <c r="S2" s="848"/>
      <c r="T2" s="848"/>
      <c r="U2" s="848"/>
      <c r="V2" s="848"/>
      <c r="W2" s="849"/>
      <c r="X2" s="847" t="s">
        <v>272</v>
      </c>
      <c r="Y2" s="848"/>
      <c r="Z2" s="848"/>
      <c r="AA2" s="848"/>
      <c r="AB2" s="848"/>
      <c r="AC2" s="848"/>
      <c r="AD2" s="848"/>
      <c r="AE2" s="848"/>
      <c r="AF2" s="848"/>
      <c r="AG2" s="849"/>
      <c r="AH2" s="847" t="s">
        <v>272</v>
      </c>
      <c r="AI2" s="848"/>
      <c r="AJ2" s="848"/>
      <c r="AK2" s="848"/>
      <c r="AL2" s="848"/>
      <c r="AM2" s="848"/>
      <c r="AN2" s="848"/>
      <c r="AO2" s="848"/>
      <c r="AP2" s="848"/>
      <c r="AQ2" s="849"/>
      <c r="AR2" s="847" t="s">
        <v>272</v>
      </c>
      <c r="AS2" s="848"/>
      <c r="AT2" s="848"/>
      <c r="AU2" s="848"/>
      <c r="AV2" s="848"/>
      <c r="AW2" s="848"/>
      <c r="AX2" s="848"/>
      <c r="AY2" s="848"/>
      <c r="AZ2" s="848"/>
      <c r="BA2" s="849"/>
      <c r="BB2" s="847" t="s">
        <v>272</v>
      </c>
      <c r="BC2" s="848"/>
      <c r="BD2" s="848"/>
      <c r="BE2" s="848"/>
      <c r="BF2" s="848"/>
      <c r="BG2" s="848"/>
      <c r="BH2" s="848"/>
      <c r="BI2" s="848"/>
      <c r="BJ2" s="848"/>
      <c r="BK2" s="849"/>
      <c r="BL2" s="847" t="s">
        <v>272</v>
      </c>
      <c r="BM2" s="848"/>
      <c r="BN2" s="848"/>
      <c r="BO2" s="848"/>
      <c r="BP2" s="848"/>
      <c r="BQ2" s="848"/>
      <c r="BR2" s="848"/>
      <c r="BS2" s="848"/>
      <c r="BT2" s="848"/>
      <c r="BU2" s="849"/>
      <c r="BV2" s="847" t="s">
        <v>272</v>
      </c>
      <c r="BW2" s="848"/>
      <c r="BX2" s="848"/>
      <c r="BY2" s="848"/>
      <c r="BZ2" s="848"/>
      <c r="CA2" s="848"/>
      <c r="CB2" s="848"/>
      <c r="CC2" s="848"/>
      <c r="CD2" s="848"/>
      <c r="CE2" s="849"/>
      <c r="CF2" s="847" t="s">
        <v>272</v>
      </c>
      <c r="CG2" s="848"/>
      <c r="CH2" s="848"/>
      <c r="CI2" s="848"/>
      <c r="CJ2" s="848"/>
      <c r="CK2" s="848"/>
      <c r="CL2" s="848"/>
      <c r="CM2" s="848"/>
      <c r="CN2" s="848"/>
      <c r="CO2" s="849"/>
      <c r="CP2" s="847" t="s">
        <v>272</v>
      </c>
      <c r="CQ2" s="848"/>
      <c r="CR2" s="848"/>
      <c r="CS2" s="848"/>
      <c r="CT2" s="848"/>
      <c r="CU2" s="848"/>
      <c r="CV2" s="848"/>
      <c r="CW2" s="848"/>
      <c r="CX2" s="848"/>
      <c r="CY2" s="849"/>
      <c r="CZ2" s="847" t="s">
        <v>272</v>
      </c>
      <c r="DA2" s="848"/>
      <c r="DB2" s="848"/>
      <c r="DC2" s="848"/>
      <c r="DD2" s="848"/>
      <c r="DE2" s="848"/>
      <c r="DF2" s="848"/>
      <c r="DG2" s="848"/>
      <c r="DH2" s="848"/>
      <c r="DI2" s="849"/>
      <c r="DJ2" s="847" t="s">
        <v>272</v>
      </c>
      <c r="DK2" s="848"/>
      <c r="DL2" s="848"/>
      <c r="DM2" s="848"/>
      <c r="DN2" s="848"/>
      <c r="DO2" s="848"/>
      <c r="DP2" s="848"/>
      <c r="DQ2" s="848"/>
      <c r="DR2" s="848"/>
      <c r="DS2" s="849"/>
      <c r="DT2" s="847" t="s">
        <v>272</v>
      </c>
      <c r="DU2" s="848"/>
      <c r="DV2" s="848"/>
      <c r="DW2" s="848"/>
      <c r="DX2" s="848"/>
      <c r="DY2" s="848"/>
      <c r="DZ2" s="848"/>
      <c r="EA2" s="848"/>
      <c r="EB2" s="848"/>
      <c r="EC2" s="849"/>
      <c r="ED2" s="847" t="s">
        <v>272</v>
      </c>
      <c r="EE2" s="848"/>
      <c r="EF2" s="848"/>
      <c r="EG2" s="848"/>
      <c r="EH2" s="848"/>
      <c r="EI2" s="848"/>
      <c r="EJ2" s="848"/>
      <c r="EK2" s="848"/>
      <c r="EL2" s="848"/>
      <c r="EM2" s="849"/>
      <c r="EN2" s="847" t="s">
        <v>272</v>
      </c>
      <c r="EO2" s="848"/>
      <c r="EP2" s="848"/>
      <c r="EQ2" s="848"/>
      <c r="ER2" s="848"/>
      <c r="ES2" s="848"/>
      <c r="ET2" s="848"/>
      <c r="EU2" s="848"/>
      <c r="EV2" s="848"/>
      <c r="EW2" s="849"/>
      <c r="EX2" s="847" t="s">
        <v>272</v>
      </c>
      <c r="EY2" s="848"/>
      <c r="EZ2" s="848"/>
      <c r="FA2" s="848"/>
      <c r="FB2" s="848"/>
      <c r="FC2" s="848"/>
      <c r="FD2" s="848"/>
      <c r="FE2" s="848"/>
      <c r="FF2" s="848"/>
      <c r="FG2" s="849"/>
      <c r="FH2" s="847" t="s">
        <v>272</v>
      </c>
      <c r="FI2" s="848"/>
      <c r="FJ2" s="848"/>
      <c r="FK2" s="848"/>
      <c r="FL2" s="848"/>
      <c r="FM2" s="848"/>
      <c r="FN2" s="848"/>
      <c r="FO2" s="848"/>
      <c r="FP2" s="848"/>
      <c r="FQ2" s="849"/>
      <c r="FR2" s="847" t="s">
        <v>272</v>
      </c>
      <c r="FS2" s="848"/>
      <c r="FT2" s="848"/>
      <c r="FU2" s="848"/>
      <c r="FV2" s="848"/>
      <c r="FW2" s="848"/>
      <c r="FX2" s="848"/>
      <c r="FY2" s="848"/>
      <c r="FZ2" s="848"/>
      <c r="GA2" s="849"/>
      <c r="GB2" s="847" t="s">
        <v>272</v>
      </c>
      <c r="GC2" s="848"/>
      <c r="GD2" s="848"/>
      <c r="GE2" s="848"/>
      <c r="GF2" s="848"/>
      <c r="GG2" s="848"/>
      <c r="GH2" s="848"/>
      <c r="GI2" s="848"/>
      <c r="GJ2" s="848"/>
      <c r="GK2" s="849"/>
      <c r="GL2" s="847" t="s">
        <v>272</v>
      </c>
      <c r="GM2" s="848"/>
      <c r="GN2" s="848"/>
      <c r="GO2" s="848"/>
      <c r="GP2" s="848"/>
      <c r="GQ2" s="848"/>
      <c r="GR2" s="848"/>
      <c r="GS2" s="848"/>
      <c r="GT2" s="848"/>
      <c r="GU2" s="849"/>
      <c r="GV2" s="847" t="s">
        <v>272</v>
      </c>
      <c r="GW2" s="848"/>
      <c r="GX2" s="848"/>
      <c r="GY2" s="848"/>
      <c r="GZ2" s="848"/>
      <c r="HA2" s="848"/>
      <c r="HB2" s="848"/>
      <c r="HC2" s="848"/>
      <c r="HD2" s="848"/>
      <c r="HE2" s="849"/>
    </row>
    <row r="3" spans="1:213" s="3" customFormat="1" ht="18" customHeight="1">
      <c r="A3" s="178"/>
      <c r="B3" s="94"/>
      <c r="C3" s="107" t="s">
        <v>176</v>
      </c>
      <c r="D3" s="844" t="str">
        <f>IF('Workbook Set-up'!$B$4="","[Name of LME-MCO]",'Workbook Set-up'!$B$4)</f>
        <v>[Name of LME-MCO]</v>
      </c>
      <c r="E3" s="845"/>
      <c r="F3" s="845"/>
      <c r="G3" s="845"/>
      <c r="H3" s="845"/>
      <c r="I3" s="845"/>
      <c r="J3" s="845"/>
      <c r="K3" s="845"/>
      <c r="L3" s="845"/>
      <c r="M3" s="846"/>
      <c r="N3" s="844" t="str">
        <f>IF('Workbook Set-up'!$B$4="","[Name of LME-MCO]",'Workbook Set-up'!$B$4)</f>
        <v>[Name of LME-MCO]</v>
      </c>
      <c r="O3" s="845"/>
      <c r="P3" s="845"/>
      <c r="Q3" s="845"/>
      <c r="R3" s="845"/>
      <c r="S3" s="845"/>
      <c r="T3" s="845"/>
      <c r="U3" s="845"/>
      <c r="V3" s="845"/>
      <c r="W3" s="846"/>
      <c r="X3" s="844" t="str">
        <f>IF('Workbook Set-up'!$B$4="","[Name of LME-MCO]",'Workbook Set-up'!$B$4)</f>
        <v>[Name of LME-MCO]</v>
      </c>
      <c r="Y3" s="845"/>
      <c r="Z3" s="845"/>
      <c r="AA3" s="845"/>
      <c r="AB3" s="845"/>
      <c r="AC3" s="845"/>
      <c r="AD3" s="845"/>
      <c r="AE3" s="845"/>
      <c r="AF3" s="845"/>
      <c r="AG3" s="846"/>
      <c r="AH3" s="844" t="str">
        <f>IF('Workbook Set-up'!$B$4="","[Name of LME-MCO]",'Workbook Set-up'!$B$4)</f>
        <v>[Name of LME-MCO]</v>
      </c>
      <c r="AI3" s="845"/>
      <c r="AJ3" s="845"/>
      <c r="AK3" s="845"/>
      <c r="AL3" s="845"/>
      <c r="AM3" s="845"/>
      <c r="AN3" s="845"/>
      <c r="AO3" s="845"/>
      <c r="AP3" s="845"/>
      <c r="AQ3" s="846"/>
      <c r="AR3" s="844" t="str">
        <f>IF('Workbook Set-up'!$B$4="","[Name of LME-MCO]",'Workbook Set-up'!$B$4)</f>
        <v>[Name of LME-MCO]</v>
      </c>
      <c r="AS3" s="845"/>
      <c r="AT3" s="845"/>
      <c r="AU3" s="845"/>
      <c r="AV3" s="845"/>
      <c r="AW3" s="845"/>
      <c r="AX3" s="845"/>
      <c r="AY3" s="845"/>
      <c r="AZ3" s="845"/>
      <c r="BA3" s="846"/>
      <c r="BB3" s="844" t="str">
        <f>IF('Workbook Set-up'!$B$4="","[Name of LME-MCO]",'Workbook Set-up'!$B$4)</f>
        <v>[Name of LME-MCO]</v>
      </c>
      <c r="BC3" s="845"/>
      <c r="BD3" s="845"/>
      <c r="BE3" s="845"/>
      <c r="BF3" s="845"/>
      <c r="BG3" s="845"/>
      <c r="BH3" s="845"/>
      <c r="BI3" s="845"/>
      <c r="BJ3" s="845"/>
      <c r="BK3" s="846"/>
      <c r="BL3" s="844" t="str">
        <f>IF('Workbook Set-up'!$B$4="","[Name of LME-MCO]",'Workbook Set-up'!$B$4)</f>
        <v>[Name of LME-MCO]</v>
      </c>
      <c r="BM3" s="845"/>
      <c r="BN3" s="845"/>
      <c r="BO3" s="845"/>
      <c r="BP3" s="845"/>
      <c r="BQ3" s="845"/>
      <c r="BR3" s="845"/>
      <c r="BS3" s="845"/>
      <c r="BT3" s="845"/>
      <c r="BU3" s="846"/>
      <c r="BV3" s="844" t="str">
        <f>IF('Workbook Set-up'!$B$4="","[Name of LME-MCO]",'Workbook Set-up'!$B$4)</f>
        <v>[Name of LME-MCO]</v>
      </c>
      <c r="BW3" s="845"/>
      <c r="BX3" s="845"/>
      <c r="BY3" s="845"/>
      <c r="BZ3" s="845"/>
      <c r="CA3" s="845"/>
      <c r="CB3" s="845"/>
      <c r="CC3" s="845"/>
      <c r="CD3" s="845"/>
      <c r="CE3" s="846"/>
      <c r="CF3" s="844" t="str">
        <f>IF('Workbook Set-up'!$B$4="","[Name of LME-MCO]",'Workbook Set-up'!$B$4)</f>
        <v>[Name of LME-MCO]</v>
      </c>
      <c r="CG3" s="845"/>
      <c r="CH3" s="845"/>
      <c r="CI3" s="845"/>
      <c r="CJ3" s="845"/>
      <c r="CK3" s="845"/>
      <c r="CL3" s="845"/>
      <c r="CM3" s="845"/>
      <c r="CN3" s="845"/>
      <c r="CO3" s="846"/>
      <c r="CP3" s="844" t="str">
        <f>IF('Workbook Set-up'!$B$4="","[Name of LME-MCO]",'Workbook Set-up'!$B$4)</f>
        <v>[Name of LME-MCO]</v>
      </c>
      <c r="CQ3" s="845"/>
      <c r="CR3" s="845"/>
      <c r="CS3" s="845"/>
      <c r="CT3" s="845"/>
      <c r="CU3" s="845"/>
      <c r="CV3" s="845"/>
      <c r="CW3" s="845"/>
      <c r="CX3" s="845"/>
      <c r="CY3" s="846"/>
      <c r="CZ3" s="844" t="str">
        <f>IF('Workbook Set-up'!$B$4="","[Name of LME-MCO]",'Workbook Set-up'!$B$4)</f>
        <v>[Name of LME-MCO]</v>
      </c>
      <c r="DA3" s="845"/>
      <c r="DB3" s="845"/>
      <c r="DC3" s="845"/>
      <c r="DD3" s="845"/>
      <c r="DE3" s="845"/>
      <c r="DF3" s="845"/>
      <c r="DG3" s="845"/>
      <c r="DH3" s="845"/>
      <c r="DI3" s="846"/>
      <c r="DJ3" s="844" t="str">
        <f>IF('Workbook Set-up'!$B$4="","[Name of LME-MCO]",'Workbook Set-up'!$B$4)</f>
        <v>[Name of LME-MCO]</v>
      </c>
      <c r="DK3" s="845"/>
      <c r="DL3" s="845"/>
      <c r="DM3" s="845"/>
      <c r="DN3" s="845"/>
      <c r="DO3" s="845"/>
      <c r="DP3" s="845"/>
      <c r="DQ3" s="845"/>
      <c r="DR3" s="845"/>
      <c r="DS3" s="846"/>
      <c r="DT3" s="844" t="str">
        <f>IF('Workbook Set-up'!$B$4="","[Name of LME-MCO]",'Workbook Set-up'!$B$4)</f>
        <v>[Name of LME-MCO]</v>
      </c>
      <c r="DU3" s="845"/>
      <c r="DV3" s="845"/>
      <c r="DW3" s="845"/>
      <c r="DX3" s="845"/>
      <c r="DY3" s="845"/>
      <c r="DZ3" s="845"/>
      <c r="EA3" s="845"/>
      <c r="EB3" s="845"/>
      <c r="EC3" s="846"/>
      <c r="ED3" s="844" t="str">
        <f>IF('Workbook Set-up'!$B$4="","[Name of LME-MCO]",'Workbook Set-up'!$B$4)</f>
        <v>[Name of LME-MCO]</v>
      </c>
      <c r="EE3" s="845"/>
      <c r="EF3" s="845"/>
      <c r="EG3" s="845"/>
      <c r="EH3" s="845"/>
      <c r="EI3" s="845"/>
      <c r="EJ3" s="845"/>
      <c r="EK3" s="845"/>
      <c r="EL3" s="845"/>
      <c r="EM3" s="846"/>
      <c r="EN3" s="844" t="str">
        <f>IF('Workbook Set-up'!$B$4="","[Name of LME-MCO]",'Workbook Set-up'!$B$4)</f>
        <v>[Name of LME-MCO]</v>
      </c>
      <c r="EO3" s="845"/>
      <c r="EP3" s="845"/>
      <c r="EQ3" s="845"/>
      <c r="ER3" s="845"/>
      <c r="ES3" s="845"/>
      <c r="ET3" s="845"/>
      <c r="EU3" s="845"/>
      <c r="EV3" s="845"/>
      <c r="EW3" s="846"/>
      <c r="EX3" s="844" t="str">
        <f>IF('Workbook Set-up'!$B$4="","[Name of LME-MCO]",'Workbook Set-up'!$B$4)</f>
        <v>[Name of LME-MCO]</v>
      </c>
      <c r="EY3" s="845"/>
      <c r="EZ3" s="845"/>
      <c r="FA3" s="845"/>
      <c r="FB3" s="845"/>
      <c r="FC3" s="845"/>
      <c r="FD3" s="845"/>
      <c r="FE3" s="845"/>
      <c r="FF3" s="845"/>
      <c r="FG3" s="846"/>
      <c r="FH3" s="844" t="str">
        <f>IF('Workbook Set-up'!$B$4="","[Name of LME-MCO]",'Workbook Set-up'!$B$4)</f>
        <v>[Name of LME-MCO]</v>
      </c>
      <c r="FI3" s="845"/>
      <c r="FJ3" s="845"/>
      <c r="FK3" s="845"/>
      <c r="FL3" s="845"/>
      <c r="FM3" s="845"/>
      <c r="FN3" s="845"/>
      <c r="FO3" s="845"/>
      <c r="FP3" s="845"/>
      <c r="FQ3" s="846"/>
      <c r="FR3" s="844" t="str">
        <f>IF('Workbook Set-up'!$B$4="","[Name of LME-MCO]",'Workbook Set-up'!$B$4)</f>
        <v>[Name of LME-MCO]</v>
      </c>
      <c r="FS3" s="845"/>
      <c r="FT3" s="845"/>
      <c r="FU3" s="845"/>
      <c r="FV3" s="845"/>
      <c r="FW3" s="845"/>
      <c r="FX3" s="845"/>
      <c r="FY3" s="845"/>
      <c r="FZ3" s="845"/>
      <c r="GA3" s="846"/>
      <c r="GB3" s="844" t="str">
        <f>IF('Workbook Set-up'!$B$4="","[Name of LME-MCO]",'Workbook Set-up'!$B$4)</f>
        <v>[Name of LME-MCO]</v>
      </c>
      <c r="GC3" s="845"/>
      <c r="GD3" s="845"/>
      <c r="GE3" s="845"/>
      <c r="GF3" s="845"/>
      <c r="GG3" s="845"/>
      <c r="GH3" s="845"/>
      <c r="GI3" s="845"/>
      <c r="GJ3" s="845"/>
      <c r="GK3" s="846"/>
      <c r="GL3" s="844" t="str">
        <f>IF('Workbook Set-up'!$B$4="","[Name of LME-MCO]",'Workbook Set-up'!$B$4)</f>
        <v>[Name of LME-MCO]</v>
      </c>
      <c r="GM3" s="845"/>
      <c r="GN3" s="845"/>
      <c r="GO3" s="845"/>
      <c r="GP3" s="845"/>
      <c r="GQ3" s="845"/>
      <c r="GR3" s="845"/>
      <c r="GS3" s="845"/>
      <c r="GT3" s="845"/>
      <c r="GU3" s="846"/>
      <c r="GV3" s="844" t="str">
        <f>IF('Workbook Set-up'!$B$4="","[Name of LME-MCO]",'Workbook Set-up'!$B$4)</f>
        <v>[Name of LME-MCO]</v>
      </c>
      <c r="GW3" s="845"/>
      <c r="GX3" s="845"/>
      <c r="GY3" s="845"/>
      <c r="GZ3" s="845"/>
      <c r="HA3" s="845"/>
      <c r="HB3" s="845"/>
      <c r="HC3" s="845"/>
      <c r="HD3" s="845"/>
      <c r="HE3" s="846"/>
    </row>
    <row r="4" spans="1:213" s="3" customFormat="1" ht="36" customHeight="1">
      <c r="A4" s="178"/>
      <c r="B4" s="94"/>
      <c r="C4" s="107" t="s">
        <v>4</v>
      </c>
      <c r="D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4" s="202"/>
      <c r="F4" s="202"/>
      <c r="G4" s="202"/>
      <c r="H4" s="202"/>
      <c r="I4" s="202"/>
      <c r="J4" s="202"/>
      <c r="K4" s="202"/>
      <c r="L4" s="202"/>
      <c r="M4" s="203"/>
      <c r="N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O4" s="202"/>
      <c r="P4" s="202"/>
      <c r="Q4" s="202"/>
      <c r="R4" s="202"/>
      <c r="S4" s="202"/>
      <c r="T4" s="202"/>
      <c r="U4" s="202"/>
      <c r="V4" s="202"/>
      <c r="W4" s="203"/>
      <c r="X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Y4" s="202"/>
      <c r="Z4" s="202"/>
      <c r="AA4" s="202"/>
      <c r="AB4" s="202"/>
      <c r="AC4" s="202"/>
      <c r="AD4" s="202"/>
      <c r="AE4" s="202"/>
      <c r="AF4" s="202"/>
      <c r="AG4" s="203"/>
      <c r="AH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I4" s="202"/>
      <c r="AJ4" s="202"/>
      <c r="AK4" s="202"/>
      <c r="AL4" s="202"/>
      <c r="AM4" s="202"/>
      <c r="AN4" s="202"/>
      <c r="AO4" s="202"/>
      <c r="AP4" s="202"/>
      <c r="AQ4" s="203"/>
      <c r="AR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S4" s="202"/>
      <c r="AT4" s="202"/>
      <c r="AU4" s="202"/>
      <c r="AV4" s="202"/>
      <c r="AW4" s="202"/>
      <c r="AX4" s="202"/>
      <c r="AY4" s="202"/>
      <c r="AZ4" s="202"/>
      <c r="BA4" s="203"/>
      <c r="BB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C4" s="202"/>
      <c r="BD4" s="202"/>
      <c r="BE4" s="202"/>
      <c r="BF4" s="202"/>
      <c r="BG4" s="202"/>
      <c r="BH4" s="202"/>
      <c r="BI4" s="202"/>
      <c r="BJ4" s="202"/>
      <c r="BK4" s="203"/>
      <c r="BL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M4" s="202"/>
      <c r="BN4" s="202"/>
      <c r="BO4" s="202"/>
      <c r="BP4" s="202"/>
      <c r="BQ4" s="202"/>
      <c r="BR4" s="202"/>
      <c r="BS4" s="202"/>
      <c r="BT4" s="202"/>
      <c r="BU4" s="203"/>
      <c r="BV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W4" s="202"/>
      <c r="BX4" s="202"/>
      <c r="BY4" s="202"/>
      <c r="BZ4" s="202"/>
      <c r="CA4" s="202"/>
      <c r="CB4" s="202"/>
      <c r="CC4" s="202"/>
      <c r="CD4" s="202"/>
      <c r="CE4" s="203"/>
      <c r="CF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G4" s="202"/>
      <c r="CH4" s="202"/>
      <c r="CI4" s="202"/>
      <c r="CJ4" s="202"/>
      <c r="CK4" s="202"/>
      <c r="CL4" s="202"/>
      <c r="CM4" s="202"/>
      <c r="CN4" s="202"/>
      <c r="CO4" s="203"/>
      <c r="CP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Q4" s="202"/>
      <c r="CR4" s="202"/>
      <c r="CS4" s="202"/>
      <c r="CT4" s="202"/>
      <c r="CU4" s="202"/>
      <c r="CV4" s="202"/>
      <c r="CW4" s="202"/>
      <c r="CX4" s="202"/>
      <c r="CY4" s="203"/>
      <c r="CZ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A4" s="202"/>
      <c r="DB4" s="202"/>
      <c r="DC4" s="202"/>
      <c r="DD4" s="202"/>
      <c r="DE4" s="202"/>
      <c r="DF4" s="202"/>
      <c r="DG4" s="202"/>
      <c r="DH4" s="202"/>
      <c r="DI4" s="203"/>
      <c r="DJ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K4" s="202"/>
      <c r="DL4" s="202"/>
      <c r="DM4" s="202"/>
      <c r="DN4" s="202"/>
      <c r="DO4" s="202"/>
      <c r="DP4" s="202"/>
      <c r="DQ4" s="202"/>
      <c r="DR4" s="202"/>
      <c r="DS4" s="203"/>
      <c r="DT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U4" s="202"/>
      <c r="DV4" s="202"/>
      <c r="DW4" s="202"/>
      <c r="DX4" s="202"/>
      <c r="DY4" s="202"/>
      <c r="DZ4" s="202"/>
      <c r="EA4" s="202"/>
      <c r="EB4" s="202"/>
      <c r="EC4" s="203"/>
      <c r="ED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E4" s="202"/>
      <c r="EF4" s="202"/>
      <c r="EG4" s="202"/>
      <c r="EH4" s="202"/>
      <c r="EI4" s="202"/>
      <c r="EJ4" s="202"/>
      <c r="EK4" s="202"/>
      <c r="EL4" s="202"/>
      <c r="EM4" s="203"/>
      <c r="EN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O4" s="202"/>
      <c r="EP4" s="202"/>
      <c r="EQ4" s="202"/>
      <c r="ER4" s="202"/>
      <c r="ES4" s="202"/>
      <c r="ET4" s="202"/>
      <c r="EU4" s="202"/>
      <c r="EV4" s="202"/>
      <c r="EW4" s="203"/>
      <c r="EX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Y4" s="202"/>
      <c r="EZ4" s="202"/>
      <c r="FA4" s="202"/>
      <c r="FB4" s="202"/>
      <c r="FC4" s="202"/>
      <c r="FD4" s="202"/>
      <c r="FE4" s="202"/>
      <c r="FF4" s="202"/>
      <c r="FG4" s="203"/>
      <c r="FH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I4" s="202"/>
      <c r="FJ4" s="202"/>
      <c r="FK4" s="202"/>
      <c r="FL4" s="202"/>
      <c r="FM4" s="202"/>
      <c r="FN4" s="202"/>
      <c r="FO4" s="202"/>
      <c r="FP4" s="202"/>
      <c r="FQ4" s="203"/>
      <c r="FR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S4" s="202"/>
      <c r="FT4" s="202"/>
      <c r="FU4" s="202"/>
      <c r="FV4" s="202"/>
      <c r="FW4" s="202"/>
      <c r="FX4" s="202"/>
      <c r="FY4" s="202"/>
      <c r="FZ4" s="202"/>
      <c r="GA4" s="203"/>
      <c r="GB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C4" s="202"/>
      <c r="GD4" s="202"/>
      <c r="GE4" s="202"/>
      <c r="GF4" s="202"/>
      <c r="GG4" s="202"/>
      <c r="GH4" s="202"/>
      <c r="GI4" s="202"/>
      <c r="GJ4" s="202"/>
      <c r="GK4" s="203"/>
      <c r="GL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M4" s="202"/>
      <c r="GN4" s="202"/>
      <c r="GO4" s="202"/>
      <c r="GP4" s="202"/>
      <c r="GQ4" s="202"/>
      <c r="GR4" s="202"/>
      <c r="GS4" s="202"/>
      <c r="GT4" s="202"/>
      <c r="GU4" s="203"/>
      <c r="GV4"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W4" s="202"/>
      <c r="GX4" s="202"/>
      <c r="GY4" s="202"/>
      <c r="GZ4" s="202"/>
      <c r="HA4" s="202"/>
      <c r="HB4" s="202"/>
      <c r="HC4" s="202"/>
      <c r="HD4" s="202"/>
      <c r="HE4" s="203"/>
    </row>
    <row r="5" spans="1:213" s="3" customFormat="1" ht="17.25" customHeight="1" thickBot="1">
      <c r="A5" s="179"/>
      <c r="B5" s="96"/>
      <c r="C5" s="108" t="s">
        <v>11</v>
      </c>
      <c r="D5" s="95" t="str">
        <f>IF(AND('Workbook Set-up'!$B$14="",'Workbook Set-up'!$B$15=""),"",IF('Workbook Set-up'!$B$14='Workbook Set-up'!$B$15,TEXT('Workbook Set-up'!$B$14,"m/d/yyyy"),IF('Workbook Set-up'!$B$14&lt;&gt;'Workbook Set-up'!$B$15,TEXT('Workbook Set-up'!$B$14,"m/d/yyyy")&amp;" to "&amp;TEXT('Workbook Set-up'!$B$15,"m/d/yyyy"),"")))</f>
        <v/>
      </c>
      <c r="E5" s="96"/>
      <c r="F5" s="96"/>
      <c r="G5" s="96"/>
      <c r="H5" s="96"/>
      <c r="I5" s="96"/>
      <c r="J5" s="96"/>
      <c r="K5" s="96"/>
      <c r="L5" s="96"/>
      <c r="M5" s="98"/>
      <c r="N5" s="95" t="str">
        <f>IF(AND('Workbook Set-up'!$B$14="",'Workbook Set-up'!$B$15=""),"",IF('Workbook Set-up'!$B$14='Workbook Set-up'!$B$15,TEXT('Workbook Set-up'!$B$14,"m/d/yyyy"),IF('Workbook Set-up'!$B$14&lt;&gt;'Workbook Set-up'!$B$15,TEXT('Workbook Set-up'!$B$14,"m/d/yyyy")&amp;" to "&amp;TEXT('Workbook Set-up'!$B$15,"m/d/yyyy"),"")))</f>
        <v/>
      </c>
      <c r="O5" s="96"/>
      <c r="P5" s="96"/>
      <c r="Q5" s="96"/>
      <c r="R5" s="96"/>
      <c r="S5" s="96"/>
      <c r="T5" s="96"/>
      <c r="U5" s="96"/>
      <c r="V5" s="96"/>
      <c r="W5" s="98"/>
      <c r="X5" s="95" t="str">
        <f>IF(AND('Workbook Set-up'!$B$14="",'Workbook Set-up'!$B$15=""),"",IF('Workbook Set-up'!$B$14='Workbook Set-up'!$B$15,TEXT('Workbook Set-up'!$B$14,"m/d/yyyy"),IF('Workbook Set-up'!$B$14&lt;&gt;'Workbook Set-up'!$B$15,TEXT('Workbook Set-up'!$B$14,"m/d/yyyy")&amp;" to "&amp;TEXT('Workbook Set-up'!$B$15,"m/d/yyyy"),"")))</f>
        <v/>
      </c>
      <c r="Y5" s="96"/>
      <c r="Z5" s="96"/>
      <c r="AA5" s="96"/>
      <c r="AB5" s="96"/>
      <c r="AC5" s="96"/>
      <c r="AD5" s="96"/>
      <c r="AE5" s="96"/>
      <c r="AF5" s="96"/>
      <c r="AG5" s="98"/>
      <c r="AH5" s="95" t="str">
        <f>IF(AND('Workbook Set-up'!$B$14="",'Workbook Set-up'!$B$15=""),"",IF('Workbook Set-up'!$B$14='Workbook Set-up'!$B$15,TEXT('Workbook Set-up'!$B$14,"m/d/yyyy"),IF('Workbook Set-up'!$B$14&lt;&gt;'Workbook Set-up'!$B$15,TEXT('Workbook Set-up'!$B$14,"m/d/yyyy")&amp;" to "&amp;TEXT('Workbook Set-up'!$B$15,"m/d/yyyy"),"")))</f>
        <v/>
      </c>
      <c r="AI5" s="96"/>
      <c r="AJ5" s="96"/>
      <c r="AK5" s="96"/>
      <c r="AL5" s="96"/>
      <c r="AM5" s="96"/>
      <c r="AN5" s="96"/>
      <c r="AO5" s="96"/>
      <c r="AP5" s="96"/>
      <c r="AQ5" s="98"/>
      <c r="AR5" s="95" t="str">
        <f>IF(AND('Workbook Set-up'!$B$14="",'Workbook Set-up'!$B$15=""),"",IF('Workbook Set-up'!$B$14='Workbook Set-up'!$B$15,TEXT('Workbook Set-up'!$B$14,"m/d/yyyy"),IF('Workbook Set-up'!$B$14&lt;&gt;'Workbook Set-up'!$B$15,TEXT('Workbook Set-up'!$B$14,"m/d/yyyy")&amp;" to "&amp;TEXT('Workbook Set-up'!$B$15,"m/d/yyyy"),"")))</f>
        <v/>
      </c>
      <c r="AS5" s="96"/>
      <c r="AT5" s="96"/>
      <c r="AU5" s="96"/>
      <c r="AV5" s="96"/>
      <c r="AW5" s="96"/>
      <c r="AX5" s="96"/>
      <c r="AY5" s="96"/>
      <c r="AZ5" s="96"/>
      <c r="BA5" s="98"/>
      <c r="BB5" s="95" t="str">
        <f>IF(AND('Workbook Set-up'!$B$14="",'Workbook Set-up'!$B$15=""),"",IF('Workbook Set-up'!$B$14='Workbook Set-up'!$B$15,TEXT('Workbook Set-up'!$B$14,"m/d/yyyy"),IF('Workbook Set-up'!$B$14&lt;&gt;'Workbook Set-up'!$B$15,TEXT('Workbook Set-up'!$B$14,"m/d/yyyy")&amp;" to "&amp;TEXT('Workbook Set-up'!$B$15,"m/d/yyyy"),"")))</f>
        <v/>
      </c>
      <c r="BC5" s="96"/>
      <c r="BD5" s="96"/>
      <c r="BE5" s="96"/>
      <c r="BF5" s="96"/>
      <c r="BG5" s="96"/>
      <c r="BH5" s="96"/>
      <c r="BI5" s="96"/>
      <c r="BJ5" s="96"/>
      <c r="BK5" s="98"/>
      <c r="BL5" s="95" t="str">
        <f>IF(AND('Workbook Set-up'!$B$14="",'Workbook Set-up'!$B$15=""),"",IF('Workbook Set-up'!$B$14='Workbook Set-up'!$B$15,TEXT('Workbook Set-up'!$B$14,"m/d/yyyy"),IF('Workbook Set-up'!$B$14&lt;&gt;'Workbook Set-up'!$B$15,TEXT('Workbook Set-up'!$B$14,"m/d/yyyy")&amp;" to "&amp;TEXT('Workbook Set-up'!$B$15,"m/d/yyyy"),"")))</f>
        <v/>
      </c>
      <c r="BM5" s="96"/>
      <c r="BN5" s="96"/>
      <c r="BO5" s="96"/>
      <c r="BP5" s="96"/>
      <c r="BQ5" s="96"/>
      <c r="BR5" s="96"/>
      <c r="BS5" s="96"/>
      <c r="BT5" s="96"/>
      <c r="BU5" s="98"/>
      <c r="BV5" s="95" t="str">
        <f>IF(AND('Workbook Set-up'!$B$14="",'Workbook Set-up'!$B$15=""),"",IF('Workbook Set-up'!$B$14='Workbook Set-up'!$B$15,TEXT('Workbook Set-up'!$B$14,"m/d/yyyy"),IF('Workbook Set-up'!$B$14&lt;&gt;'Workbook Set-up'!$B$15,TEXT('Workbook Set-up'!$B$14,"m/d/yyyy")&amp;" to "&amp;TEXT('Workbook Set-up'!$B$15,"m/d/yyyy"),"")))</f>
        <v/>
      </c>
      <c r="BW5" s="96"/>
      <c r="BX5" s="96"/>
      <c r="BY5" s="96"/>
      <c r="BZ5" s="96"/>
      <c r="CA5" s="96"/>
      <c r="CB5" s="96"/>
      <c r="CC5" s="96"/>
      <c r="CD5" s="96"/>
      <c r="CE5" s="98"/>
      <c r="CF5" s="95" t="str">
        <f>IF(AND('Workbook Set-up'!$B$14="",'Workbook Set-up'!$B$15=""),"",IF('Workbook Set-up'!$B$14='Workbook Set-up'!$B$15,TEXT('Workbook Set-up'!$B$14,"m/d/yyyy"),IF('Workbook Set-up'!$B$14&lt;&gt;'Workbook Set-up'!$B$15,TEXT('Workbook Set-up'!$B$14,"m/d/yyyy")&amp;" to "&amp;TEXT('Workbook Set-up'!$B$15,"m/d/yyyy"),"")))</f>
        <v/>
      </c>
      <c r="CG5" s="96"/>
      <c r="CH5" s="96"/>
      <c r="CI5" s="96"/>
      <c r="CJ5" s="96"/>
      <c r="CK5" s="96"/>
      <c r="CL5" s="96"/>
      <c r="CM5" s="96"/>
      <c r="CN5" s="96"/>
      <c r="CO5" s="98"/>
      <c r="CP5" s="95" t="str">
        <f>IF(AND('Workbook Set-up'!$B$14="",'Workbook Set-up'!$B$15=""),"",IF('Workbook Set-up'!$B$14='Workbook Set-up'!$B$15,TEXT('Workbook Set-up'!$B$14,"m/d/yyyy"),IF('Workbook Set-up'!$B$14&lt;&gt;'Workbook Set-up'!$B$15,TEXT('Workbook Set-up'!$B$14,"m/d/yyyy")&amp;" to "&amp;TEXT('Workbook Set-up'!$B$15,"m/d/yyyy"),"")))</f>
        <v/>
      </c>
      <c r="CQ5" s="96"/>
      <c r="CR5" s="96"/>
      <c r="CS5" s="96"/>
      <c r="CT5" s="96"/>
      <c r="CU5" s="96"/>
      <c r="CV5" s="96"/>
      <c r="CW5" s="96"/>
      <c r="CX5" s="96"/>
      <c r="CY5" s="98"/>
      <c r="CZ5" s="95" t="str">
        <f>IF(AND('Workbook Set-up'!$B$14="",'Workbook Set-up'!$B$15=""),"",IF('Workbook Set-up'!$B$14='Workbook Set-up'!$B$15,TEXT('Workbook Set-up'!$B$14,"m/d/yyyy"),IF('Workbook Set-up'!$B$14&lt;&gt;'Workbook Set-up'!$B$15,TEXT('Workbook Set-up'!$B$14,"m/d/yyyy")&amp;" to "&amp;TEXT('Workbook Set-up'!$B$15,"m/d/yyyy"),"")))</f>
        <v/>
      </c>
      <c r="DA5" s="96"/>
      <c r="DB5" s="96"/>
      <c r="DC5" s="96"/>
      <c r="DD5" s="96"/>
      <c r="DE5" s="96"/>
      <c r="DF5" s="96"/>
      <c r="DG5" s="96"/>
      <c r="DH5" s="96"/>
      <c r="DI5" s="98"/>
      <c r="DJ5" s="95" t="str">
        <f>IF(AND('Workbook Set-up'!$B$14="",'Workbook Set-up'!$B$15=""),"",IF('Workbook Set-up'!$B$14='Workbook Set-up'!$B$15,TEXT('Workbook Set-up'!$B$14,"m/d/yyyy"),IF('Workbook Set-up'!$B$14&lt;&gt;'Workbook Set-up'!$B$15,TEXT('Workbook Set-up'!$B$14,"m/d/yyyy")&amp;" to "&amp;TEXT('Workbook Set-up'!$B$15,"m/d/yyyy"),"")))</f>
        <v/>
      </c>
      <c r="DK5" s="96"/>
      <c r="DL5" s="96"/>
      <c r="DM5" s="96"/>
      <c r="DN5" s="96"/>
      <c r="DO5" s="96"/>
      <c r="DP5" s="96"/>
      <c r="DQ5" s="96"/>
      <c r="DR5" s="96"/>
      <c r="DS5" s="98"/>
      <c r="DT5" s="95" t="str">
        <f>IF(AND('Workbook Set-up'!$B$14="",'Workbook Set-up'!$B$15=""),"",IF('Workbook Set-up'!$B$14='Workbook Set-up'!$B$15,TEXT('Workbook Set-up'!$B$14,"m/d/yyyy"),IF('Workbook Set-up'!$B$14&lt;&gt;'Workbook Set-up'!$B$15,TEXT('Workbook Set-up'!$B$14,"m/d/yyyy")&amp;" to "&amp;TEXT('Workbook Set-up'!$B$15,"m/d/yyyy"),"")))</f>
        <v/>
      </c>
      <c r="DU5" s="96"/>
      <c r="DV5" s="96"/>
      <c r="DW5" s="96"/>
      <c r="DX5" s="96"/>
      <c r="DY5" s="96"/>
      <c r="DZ5" s="96"/>
      <c r="EA5" s="96"/>
      <c r="EB5" s="96"/>
      <c r="EC5" s="98"/>
      <c r="ED5" s="95" t="str">
        <f>IF(AND('Workbook Set-up'!$B$14="",'Workbook Set-up'!$B$15=""),"",IF('Workbook Set-up'!$B$14='Workbook Set-up'!$B$15,TEXT('Workbook Set-up'!$B$14,"m/d/yyyy"),IF('Workbook Set-up'!$B$14&lt;&gt;'Workbook Set-up'!$B$15,TEXT('Workbook Set-up'!$B$14,"m/d/yyyy")&amp;" to "&amp;TEXT('Workbook Set-up'!$B$15,"m/d/yyyy"),"")))</f>
        <v/>
      </c>
      <c r="EE5" s="96"/>
      <c r="EF5" s="96"/>
      <c r="EG5" s="96"/>
      <c r="EH5" s="96"/>
      <c r="EI5" s="96"/>
      <c r="EJ5" s="96"/>
      <c r="EK5" s="96"/>
      <c r="EL5" s="96"/>
      <c r="EM5" s="98"/>
      <c r="EN5" s="95" t="str">
        <f>IF(AND('Workbook Set-up'!$B$14="",'Workbook Set-up'!$B$15=""),"",IF('Workbook Set-up'!$B$14='Workbook Set-up'!$B$15,TEXT('Workbook Set-up'!$B$14,"m/d/yyyy"),IF('Workbook Set-up'!$B$14&lt;&gt;'Workbook Set-up'!$B$15,TEXT('Workbook Set-up'!$B$14,"m/d/yyyy")&amp;" to "&amp;TEXT('Workbook Set-up'!$B$15,"m/d/yyyy"),"")))</f>
        <v/>
      </c>
      <c r="EO5" s="96"/>
      <c r="EP5" s="96"/>
      <c r="EQ5" s="96"/>
      <c r="ER5" s="96"/>
      <c r="ES5" s="96"/>
      <c r="ET5" s="96"/>
      <c r="EU5" s="96"/>
      <c r="EV5" s="96"/>
      <c r="EW5" s="98"/>
      <c r="EX5" s="95" t="str">
        <f>IF(AND('Workbook Set-up'!$B$14="",'Workbook Set-up'!$B$15=""),"",IF('Workbook Set-up'!$B$14='Workbook Set-up'!$B$15,TEXT('Workbook Set-up'!$B$14,"m/d/yyyy"),IF('Workbook Set-up'!$B$14&lt;&gt;'Workbook Set-up'!$B$15,TEXT('Workbook Set-up'!$B$14,"m/d/yyyy")&amp;" to "&amp;TEXT('Workbook Set-up'!$B$15,"m/d/yyyy"),"")))</f>
        <v/>
      </c>
      <c r="EY5" s="96"/>
      <c r="EZ5" s="96"/>
      <c r="FA5" s="96"/>
      <c r="FB5" s="96"/>
      <c r="FC5" s="96"/>
      <c r="FD5" s="96"/>
      <c r="FE5" s="96"/>
      <c r="FF5" s="96"/>
      <c r="FG5" s="98"/>
      <c r="FH5" s="95" t="str">
        <f>IF(AND('Workbook Set-up'!$B$14="",'Workbook Set-up'!$B$15=""),"",IF('Workbook Set-up'!$B$14='Workbook Set-up'!$B$15,TEXT('Workbook Set-up'!$B$14,"m/d/yyyy"),IF('Workbook Set-up'!$B$14&lt;&gt;'Workbook Set-up'!$B$15,TEXT('Workbook Set-up'!$B$14,"m/d/yyyy")&amp;" to "&amp;TEXT('Workbook Set-up'!$B$15,"m/d/yyyy"),"")))</f>
        <v/>
      </c>
      <c r="FI5" s="96"/>
      <c r="FJ5" s="96"/>
      <c r="FK5" s="96"/>
      <c r="FL5" s="96"/>
      <c r="FM5" s="96"/>
      <c r="FN5" s="96"/>
      <c r="FO5" s="96"/>
      <c r="FP5" s="96"/>
      <c r="FQ5" s="98"/>
      <c r="FR5" s="95" t="str">
        <f>IF(AND('Workbook Set-up'!$B$14="",'Workbook Set-up'!$B$15=""),"",IF('Workbook Set-up'!$B$14='Workbook Set-up'!$B$15,TEXT('Workbook Set-up'!$B$14,"m/d/yyyy"),IF('Workbook Set-up'!$B$14&lt;&gt;'Workbook Set-up'!$B$15,TEXT('Workbook Set-up'!$B$14,"m/d/yyyy")&amp;" to "&amp;TEXT('Workbook Set-up'!$B$15,"m/d/yyyy"),"")))</f>
        <v/>
      </c>
      <c r="FS5" s="96"/>
      <c r="FT5" s="96"/>
      <c r="FU5" s="96"/>
      <c r="FV5" s="96"/>
      <c r="FW5" s="96"/>
      <c r="FX5" s="96"/>
      <c r="FY5" s="96"/>
      <c r="FZ5" s="96"/>
      <c r="GA5" s="98"/>
      <c r="GB5" s="95" t="str">
        <f>IF(AND('Workbook Set-up'!$B$14="",'Workbook Set-up'!$B$15=""),"",IF('Workbook Set-up'!$B$14='Workbook Set-up'!$B$15,TEXT('Workbook Set-up'!$B$14,"m/d/yyyy"),IF('Workbook Set-up'!$B$14&lt;&gt;'Workbook Set-up'!$B$15,TEXT('Workbook Set-up'!$B$14,"m/d/yyyy")&amp;" to "&amp;TEXT('Workbook Set-up'!$B$15,"m/d/yyyy"),"")))</f>
        <v/>
      </c>
      <c r="GC5" s="96"/>
      <c r="GD5" s="96"/>
      <c r="GE5" s="96"/>
      <c r="GF5" s="96"/>
      <c r="GG5" s="96"/>
      <c r="GH5" s="96"/>
      <c r="GI5" s="96"/>
      <c r="GJ5" s="96"/>
      <c r="GK5" s="98"/>
      <c r="GL5" s="95" t="str">
        <f>IF(AND('Workbook Set-up'!$B$14="",'Workbook Set-up'!$B$15=""),"",IF('Workbook Set-up'!$B$14='Workbook Set-up'!$B$15,TEXT('Workbook Set-up'!$B$14,"m/d/yyyy"),IF('Workbook Set-up'!$B$14&lt;&gt;'Workbook Set-up'!$B$15,TEXT('Workbook Set-up'!$B$14,"m/d/yyyy")&amp;" to "&amp;TEXT('Workbook Set-up'!$B$15,"m/d/yyyy"),"")))</f>
        <v/>
      </c>
      <c r="GM5" s="96"/>
      <c r="GN5" s="96"/>
      <c r="GO5" s="96"/>
      <c r="GP5" s="96"/>
      <c r="GQ5" s="96"/>
      <c r="GR5" s="96"/>
      <c r="GS5" s="96"/>
      <c r="GT5" s="96"/>
      <c r="GU5" s="98"/>
      <c r="GV5" s="95" t="str">
        <f>IF(AND('Workbook Set-up'!$B$14="",'Workbook Set-up'!$B$15=""),"",IF('Workbook Set-up'!$B$14='Workbook Set-up'!$B$15,TEXT('Workbook Set-up'!$B$14,"m/d/yyyy"),IF('Workbook Set-up'!$B$14&lt;&gt;'Workbook Set-up'!$B$15,TEXT('Workbook Set-up'!$B$14,"m/d/yyyy")&amp;" to "&amp;TEXT('Workbook Set-up'!$B$15,"m/d/yyyy"),"")))</f>
        <v/>
      </c>
      <c r="GW5" s="96"/>
      <c r="GX5" s="96"/>
      <c r="GY5" s="96"/>
      <c r="GZ5" s="96"/>
      <c r="HA5" s="96"/>
      <c r="HB5" s="96"/>
      <c r="HC5" s="96"/>
      <c r="HD5" s="96"/>
      <c r="HE5" s="98"/>
    </row>
    <row r="6" spans="1:213" s="521" customFormat="1" ht="19.5" customHeight="1">
      <c r="A6" s="519"/>
      <c r="B6" s="520"/>
      <c r="C6" s="527" t="s">
        <v>229</v>
      </c>
      <c r="D6" s="851"/>
      <c r="E6" s="852"/>
      <c r="F6" s="852"/>
      <c r="G6" s="852"/>
      <c r="H6" s="852"/>
      <c r="I6" s="852"/>
      <c r="J6" s="852"/>
      <c r="K6" s="852"/>
      <c r="L6" s="852"/>
      <c r="M6" s="853"/>
      <c r="N6" s="851"/>
      <c r="O6" s="852"/>
      <c r="P6" s="852"/>
      <c r="Q6" s="852"/>
      <c r="R6" s="852"/>
      <c r="S6" s="852"/>
      <c r="T6" s="852"/>
      <c r="U6" s="852"/>
      <c r="V6" s="852"/>
      <c r="W6" s="853"/>
      <c r="X6" s="851"/>
      <c r="Y6" s="852"/>
      <c r="Z6" s="852"/>
      <c r="AA6" s="852"/>
      <c r="AB6" s="852"/>
      <c r="AC6" s="852"/>
      <c r="AD6" s="852"/>
      <c r="AE6" s="852"/>
      <c r="AF6" s="852"/>
      <c r="AG6" s="853"/>
      <c r="AH6" s="851"/>
      <c r="AI6" s="852"/>
      <c r="AJ6" s="852"/>
      <c r="AK6" s="852"/>
      <c r="AL6" s="852"/>
      <c r="AM6" s="852"/>
      <c r="AN6" s="852"/>
      <c r="AO6" s="852"/>
      <c r="AP6" s="852"/>
      <c r="AQ6" s="853"/>
      <c r="AR6" s="851"/>
      <c r="AS6" s="852"/>
      <c r="AT6" s="852"/>
      <c r="AU6" s="852"/>
      <c r="AV6" s="852"/>
      <c r="AW6" s="852"/>
      <c r="AX6" s="852"/>
      <c r="AY6" s="852"/>
      <c r="AZ6" s="852"/>
      <c r="BA6" s="853"/>
      <c r="BB6" s="851"/>
      <c r="BC6" s="852"/>
      <c r="BD6" s="852"/>
      <c r="BE6" s="852"/>
      <c r="BF6" s="852"/>
      <c r="BG6" s="852"/>
      <c r="BH6" s="852"/>
      <c r="BI6" s="852"/>
      <c r="BJ6" s="852"/>
      <c r="BK6" s="853"/>
      <c r="BL6" s="851"/>
      <c r="BM6" s="852"/>
      <c r="BN6" s="852"/>
      <c r="BO6" s="852"/>
      <c r="BP6" s="852"/>
      <c r="BQ6" s="852"/>
      <c r="BR6" s="852"/>
      <c r="BS6" s="852"/>
      <c r="BT6" s="852"/>
      <c r="BU6" s="853"/>
      <c r="BV6" s="851"/>
      <c r="BW6" s="852"/>
      <c r="BX6" s="852"/>
      <c r="BY6" s="852"/>
      <c r="BZ6" s="852"/>
      <c r="CA6" s="852"/>
      <c r="CB6" s="852"/>
      <c r="CC6" s="852"/>
      <c r="CD6" s="852"/>
      <c r="CE6" s="853"/>
      <c r="CF6" s="851"/>
      <c r="CG6" s="852"/>
      <c r="CH6" s="852"/>
      <c r="CI6" s="852"/>
      <c r="CJ6" s="852"/>
      <c r="CK6" s="852"/>
      <c r="CL6" s="852"/>
      <c r="CM6" s="852"/>
      <c r="CN6" s="852"/>
      <c r="CO6" s="853"/>
      <c r="CP6" s="851"/>
      <c r="CQ6" s="852"/>
      <c r="CR6" s="852"/>
      <c r="CS6" s="852"/>
      <c r="CT6" s="852"/>
      <c r="CU6" s="852"/>
      <c r="CV6" s="852"/>
      <c r="CW6" s="852"/>
      <c r="CX6" s="852"/>
      <c r="CY6" s="853"/>
      <c r="CZ6" s="851"/>
      <c r="DA6" s="852"/>
      <c r="DB6" s="852"/>
      <c r="DC6" s="852"/>
      <c r="DD6" s="852"/>
      <c r="DE6" s="852"/>
      <c r="DF6" s="852"/>
      <c r="DG6" s="852"/>
      <c r="DH6" s="852"/>
      <c r="DI6" s="853"/>
      <c r="DJ6" s="851"/>
      <c r="DK6" s="852"/>
      <c r="DL6" s="852"/>
      <c r="DM6" s="852"/>
      <c r="DN6" s="852"/>
      <c r="DO6" s="852"/>
      <c r="DP6" s="852"/>
      <c r="DQ6" s="852"/>
      <c r="DR6" s="852"/>
      <c r="DS6" s="853"/>
      <c r="DT6" s="851"/>
      <c r="DU6" s="852"/>
      <c r="DV6" s="852"/>
      <c r="DW6" s="852"/>
      <c r="DX6" s="852"/>
      <c r="DY6" s="852"/>
      <c r="DZ6" s="852"/>
      <c r="EA6" s="852"/>
      <c r="EB6" s="852"/>
      <c r="EC6" s="853"/>
      <c r="ED6" s="851"/>
      <c r="EE6" s="852"/>
      <c r="EF6" s="852"/>
      <c r="EG6" s="852"/>
      <c r="EH6" s="852"/>
      <c r="EI6" s="852"/>
      <c r="EJ6" s="852"/>
      <c r="EK6" s="852"/>
      <c r="EL6" s="852"/>
      <c r="EM6" s="853"/>
      <c r="EN6" s="851"/>
      <c r="EO6" s="852"/>
      <c r="EP6" s="852"/>
      <c r="EQ6" s="852"/>
      <c r="ER6" s="852"/>
      <c r="ES6" s="852"/>
      <c r="ET6" s="852"/>
      <c r="EU6" s="852"/>
      <c r="EV6" s="852"/>
      <c r="EW6" s="853"/>
      <c r="EX6" s="851"/>
      <c r="EY6" s="852"/>
      <c r="EZ6" s="852"/>
      <c r="FA6" s="852"/>
      <c r="FB6" s="852"/>
      <c r="FC6" s="852"/>
      <c r="FD6" s="852"/>
      <c r="FE6" s="852"/>
      <c r="FF6" s="852"/>
      <c r="FG6" s="853"/>
      <c r="FH6" s="851"/>
      <c r="FI6" s="852"/>
      <c r="FJ6" s="852"/>
      <c r="FK6" s="852"/>
      <c r="FL6" s="852"/>
      <c r="FM6" s="852"/>
      <c r="FN6" s="852"/>
      <c r="FO6" s="852"/>
      <c r="FP6" s="852"/>
      <c r="FQ6" s="853"/>
      <c r="FR6" s="851"/>
      <c r="FS6" s="852"/>
      <c r="FT6" s="852"/>
      <c r="FU6" s="852"/>
      <c r="FV6" s="852"/>
      <c r="FW6" s="852"/>
      <c r="FX6" s="852"/>
      <c r="FY6" s="852"/>
      <c r="FZ6" s="852"/>
      <c r="GA6" s="853"/>
      <c r="GB6" s="851"/>
      <c r="GC6" s="852"/>
      <c r="GD6" s="852"/>
      <c r="GE6" s="852"/>
      <c r="GF6" s="852"/>
      <c r="GG6" s="852"/>
      <c r="GH6" s="852"/>
      <c r="GI6" s="852"/>
      <c r="GJ6" s="852"/>
      <c r="GK6" s="853"/>
      <c r="GL6" s="851"/>
      <c r="GM6" s="852"/>
      <c r="GN6" s="852"/>
      <c r="GO6" s="852"/>
      <c r="GP6" s="852"/>
      <c r="GQ6" s="852"/>
      <c r="GR6" s="852"/>
      <c r="GS6" s="852"/>
      <c r="GT6" s="852"/>
      <c r="GU6" s="853"/>
      <c r="GV6" s="851"/>
      <c r="GW6" s="852"/>
      <c r="GX6" s="852"/>
      <c r="GY6" s="852"/>
      <c r="GZ6" s="852"/>
      <c r="HA6" s="852"/>
      <c r="HB6" s="852"/>
      <c r="HC6" s="852"/>
      <c r="HD6" s="852"/>
      <c r="HE6" s="853"/>
    </row>
    <row r="7" spans="1:213" s="521" customFormat="1" ht="19.5" customHeight="1">
      <c r="A7" s="519"/>
      <c r="B7" s="520"/>
      <c r="C7" s="527" t="s">
        <v>246</v>
      </c>
      <c r="D7" s="841"/>
      <c r="E7" s="842"/>
      <c r="F7" s="842"/>
      <c r="G7" s="842"/>
      <c r="H7" s="842"/>
      <c r="I7" s="842"/>
      <c r="J7" s="842"/>
      <c r="K7" s="842"/>
      <c r="L7" s="842"/>
      <c r="M7" s="843"/>
      <c r="N7" s="841"/>
      <c r="O7" s="842"/>
      <c r="P7" s="842"/>
      <c r="Q7" s="842"/>
      <c r="R7" s="842"/>
      <c r="S7" s="842"/>
      <c r="T7" s="842"/>
      <c r="U7" s="842"/>
      <c r="V7" s="842"/>
      <c r="W7" s="843"/>
      <c r="X7" s="841"/>
      <c r="Y7" s="842"/>
      <c r="Z7" s="842"/>
      <c r="AA7" s="842"/>
      <c r="AB7" s="842"/>
      <c r="AC7" s="842"/>
      <c r="AD7" s="842"/>
      <c r="AE7" s="842"/>
      <c r="AF7" s="842"/>
      <c r="AG7" s="843"/>
      <c r="AH7" s="841"/>
      <c r="AI7" s="842"/>
      <c r="AJ7" s="842"/>
      <c r="AK7" s="842"/>
      <c r="AL7" s="842"/>
      <c r="AM7" s="842"/>
      <c r="AN7" s="842"/>
      <c r="AO7" s="842"/>
      <c r="AP7" s="842"/>
      <c r="AQ7" s="843"/>
      <c r="AR7" s="841"/>
      <c r="AS7" s="842"/>
      <c r="AT7" s="842"/>
      <c r="AU7" s="842"/>
      <c r="AV7" s="842"/>
      <c r="AW7" s="842"/>
      <c r="AX7" s="842"/>
      <c r="AY7" s="842"/>
      <c r="AZ7" s="842"/>
      <c r="BA7" s="843"/>
      <c r="BB7" s="841"/>
      <c r="BC7" s="842"/>
      <c r="BD7" s="842"/>
      <c r="BE7" s="842"/>
      <c r="BF7" s="842"/>
      <c r="BG7" s="842"/>
      <c r="BH7" s="842"/>
      <c r="BI7" s="842"/>
      <c r="BJ7" s="842"/>
      <c r="BK7" s="843"/>
      <c r="BL7" s="841"/>
      <c r="BM7" s="842"/>
      <c r="BN7" s="842"/>
      <c r="BO7" s="842"/>
      <c r="BP7" s="842"/>
      <c r="BQ7" s="842"/>
      <c r="BR7" s="842"/>
      <c r="BS7" s="842"/>
      <c r="BT7" s="842"/>
      <c r="BU7" s="843"/>
      <c r="BV7" s="841"/>
      <c r="BW7" s="842"/>
      <c r="BX7" s="842"/>
      <c r="BY7" s="842"/>
      <c r="BZ7" s="842"/>
      <c r="CA7" s="842"/>
      <c r="CB7" s="842"/>
      <c r="CC7" s="842"/>
      <c r="CD7" s="842"/>
      <c r="CE7" s="843"/>
      <c r="CF7" s="841"/>
      <c r="CG7" s="842"/>
      <c r="CH7" s="842"/>
      <c r="CI7" s="842"/>
      <c r="CJ7" s="842"/>
      <c r="CK7" s="842"/>
      <c r="CL7" s="842"/>
      <c r="CM7" s="842"/>
      <c r="CN7" s="842"/>
      <c r="CO7" s="843"/>
      <c r="CP7" s="841"/>
      <c r="CQ7" s="842"/>
      <c r="CR7" s="842"/>
      <c r="CS7" s="842"/>
      <c r="CT7" s="842"/>
      <c r="CU7" s="842"/>
      <c r="CV7" s="842"/>
      <c r="CW7" s="842"/>
      <c r="CX7" s="842"/>
      <c r="CY7" s="843"/>
      <c r="CZ7" s="841"/>
      <c r="DA7" s="842"/>
      <c r="DB7" s="842"/>
      <c r="DC7" s="842"/>
      <c r="DD7" s="842"/>
      <c r="DE7" s="842"/>
      <c r="DF7" s="842"/>
      <c r="DG7" s="842"/>
      <c r="DH7" s="842"/>
      <c r="DI7" s="843"/>
      <c r="DJ7" s="841"/>
      <c r="DK7" s="842"/>
      <c r="DL7" s="842"/>
      <c r="DM7" s="842"/>
      <c r="DN7" s="842"/>
      <c r="DO7" s="842"/>
      <c r="DP7" s="842"/>
      <c r="DQ7" s="842"/>
      <c r="DR7" s="842"/>
      <c r="DS7" s="843"/>
      <c r="DT7" s="841"/>
      <c r="DU7" s="842"/>
      <c r="DV7" s="842"/>
      <c r="DW7" s="842"/>
      <c r="DX7" s="842"/>
      <c r="DY7" s="842"/>
      <c r="DZ7" s="842"/>
      <c r="EA7" s="842"/>
      <c r="EB7" s="842"/>
      <c r="EC7" s="843"/>
      <c r="ED7" s="841"/>
      <c r="EE7" s="842"/>
      <c r="EF7" s="842"/>
      <c r="EG7" s="842"/>
      <c r="EH7" s="842"/>
      <c r="EI7" s="842"/>
      <c r="EJ7" s="842"/>
      <c r="EK7" s="842"/>
      <c r="EL7" s="842"/>
      <c r="EM7" s="843"/>
      <c r="EN7" s="841"/>
      <c r="EO7" s="842"/>
      <c r="EP7" s="842"/>
      <c r="EQ7" s="842"/>
      <c r="ER7" s="842"/>
      <c r="ES7" s="842"/>
      <c r="ET7" s="842"/>
      <c r="EU7" s="842"/>
      <c r="EV7" s="842"/>
      <c r="EW7" s="843"/>
      <c r="EX7" s="841"/>
      <c r="EY7" s="842"/>
      <c r="EZ7" s="842"/>
      <c r="FA7" s="842"/>
      <c r="FB7" s="842"/>
      <c r="FC7" s="842"/>
      <c r="FD7" s="842"/>
      <c r="FE7" s="842"/>
      <c r="FF7" s="842"/>
      <c r="FG7" s="843"/>
      <c r="FH7" s="841"/>
      <c r="FI7" s="842"/>
      <c r="FJ7" s="842"/>
      <c r="FK7" s="842"/>
      <c r="FL7" s="842"/>
      <c r="FM7" s="842"/>
      <c r="FN7" s="842"/>
      <c r="FO7" s="842"/>
      <c r="FP7" s="842"/>
      <c r="FQ7" s="843"/>
      <c r="FR7" s="841"/>
      <c r="FS7" s="842"/>
      <c r="FT7" s="842"/>
      <c r="FU7" s="842"/>
      <c r="FV7" s="842"/>
      <c r="FW7" s="842"/>
      <c r="FX7" s="842"/>
      <c r="FY7" s="842"/>
      <c r="FZ7" s="842"/>
      <c r="GA7" s="843"/>
      <c r="GB7" s="841"/>
      <c r="GC7" s="842"/>
      <c r="GD7" s="842"/>
      <c r="GE7" s="842"/>
      <c r="GF7" s="842"/>
      <c r="GG7" s="842"/>
      <c r="GH7" s="842"/>
      <c r="GI7" s="842"/>
      <c r="GJ7" s="842"/>
      <c r="GK7" s="843"/>
      <c r="GL7" s="841"/>
      <c r="GM7" s="842"/>
      <c r="GN7" s="842"/>
      <c r="GO7" s="842"/>
      <c r="GP7" s="842"/>
      <c r="GQ7" s="842"/>
      <c r="GR7" s="842"/>
      <c r="GS7" s="842"/>
      <c r="GT7" s="842"/>
      <c r="GU7" s="843"/>
      <c r="GV7" s="841"/>
      <c r="GW7" s="842"/>
      <c r="GX7" s="842"/>
      <c r="GY7" s="842"/>
      <c r="GZ7" s="842"/>
      <c r="HA7" s="842"/>
      <c r="HB7" s="842"/>
      <c r="HC7" s="842"/>
      <c r="HD7" s="842"/>
      <c r="HE7" s="843"/>
    </row>
    <row r="8" spans="1:213" s="545" customFormat="1" ht="19.5" customHeight="1">
      <c r="A8" s="542"/>
      <c r="B8" s="543"/>
      <c r="C8" s="544" t="s">
        <v>60</v>
      </c>
      <c r="D8" s="504"/>
      <c r="E8" s="516"/>
      <c r="F8" s="516"/>
      <c r="G8" s="516"/>
      <c r="H8" s="516"/>
      <c r="I8" s="516"/>
      <c r="J8" s="516"/>
      <c r="K8" s="516"/>
      <c r="L8" s="516"/>
      <c r="M8" s="505"/>
      <c r="N8" s="504"/>
      <c r="O8" s="516"/>
      <c r="P8" s="516"/>
      <c r="Q8" s="516"/>
      <c r="R8" s="516"/>
      <c r="S8" s="516"/>
      <c r="T8" s="516"/>
      <c r="U8" s="516"/>
      <c r="V8" s="516"/>
      <c r="W8" s="505"/>
      <c r="X8" s="504"/>
      <c r="Y8" s="516"/>
      <c r="Z8" s="516"/>
      <c r="AA8" s="516"/>
      <c r="AB8" s="516"/>
      <c r="AC8" s="516"/>
      <c r="AD8" s="516"/>
      <c r="AE8" s="516"/>
      <c r="AF8" s="516"/>
      <c r="AG8" s="505"/>
      <c r="AH8" s="504"/>
      <c r="AI8" s="516"/>
      <c r="AJ8" s="516"/>
      <c r="AK8" s="516"/>
      <c r="AL8" s="516"/>
      <c r="AM8" s="516"/>
      <c r="AN8" s="516"/>
      <c r="AO8" s="516"/>
      <c r="AP8" s="516"/>
      <c r="AQ8" s="524"/>
      <c r="AR8" s="504"/>
      <c r="AS8" s="516"/>
      <c r="AT8" s="516"/>
      <c r="AU8" s="516"/>
      <c r="AV8" s="516"/>
      <c r="AW8" s="516"/>
      <c r="AX8" s="516"/>
      <c r="AY8" s="516"/>
      <c r="AZ8" s="516"/>
      <c r="BA8" s="524"/>
      <c r="BB8" s="504"/>
      <c r="BC8" s="516"/>
      <c r="BD8" s="516"/>
      <c r="BE8" s="516"/>
      <c r="BF8" s="516"/>
      <c r="BG8" s="516"/>
      <c r="BH8" s="516"/>
      <c r="BI8" s="516"/>
      <c r="BJ8" s="516"/>
      <c r="BK8" s="524"/>
      <c r="BL8" s="504"/>
      <c r="BM8" s="516"/>
      <c r="BN8" s="516"/>
      <c r="BO8" s="516"/>
      <c r="BP8" s="516"/>
      <c r="BQ8" s="516"/>
      <c r="BR8" s="516"/>
      <c r="BS8" s="516"/>
      <c r="BT8" s="516"/>
      <c r="BU8" s="524"/>
      <c r="BV8" s="504"/>
      <c r="BW8" s="516"/>
      <c r="BX8" s="516"/>
      <c r="BY8" s="516"/>
      <c r="BZ8" s="516"/>
      <c r="CA8" s="516"/>
      <c r="CB8" s="516"/>
      <c r="CC8" s="516"/>
      <c r="CD8" s="516"/>
      <c r="CE8" s="524"/>
      <c r="CF8" s="504"/>
      <c r="CG8" s="516"/>
      <c r="CH8" s="516"/>
      <c r="CI8" s="516"/>
      <c r="CJ8" s="516"/>
      <c r="CK8" s="516"/>
      <c r="CL8" s="516"/>
      <c r="CM8" s="516"/>
      <c r="CN8" s="516"/>
      <c r="CO8" s="524"/>
      <c r="CP8" s="504"/>
      <c r="CQ8" s="516"/>
      <c r="CR8" s="516"/>
      <c r="CS8" s="516"/>
      <c r="CT8" s="516"/>
      <c r="CU8" s="516"/>
      <c r="CV8" s="516"/>
      <c r="CW8" s="516"/>
      <c r="CX8" s="516"/>
      <c r="CY8" s="524"/>
      <c r="CZ8" s="504"/>
      <c r="DA8" s="516"/>
      <c r="DB8" s="516"/>
      <c r="DC8" s="516"/>
      <c r="DD8" s="516"/>
      <c r="DE8" s="516"/>
      <c r="DF8" s="516"/>
      <c r="DG8" s="516"/>
      <c r="DH8" s="516"/>
      <c r="DI8" s="524"/>
      <c r="DJ8" s="504"/>
      <c r="DK8" s="516"/>
      <c r="DL8" s="516"/>
      <c r="DM8" s="516"/>
      <c r="DN8" s="516"/>
      <c r="DO8" s="516"/>
      <c r="DP8" s="516"/>
      <c r="DQ8" s="516"/>
      <c r="DR8" s="516"/>
      <c r="DS8" s="524"/>
      <c r="DT8" s="504"/>
      <c r="DU8" s="516"/>
      <c r="DV8" s="516"/>
      <c r="DW8" s="516"/>
      <c r="DX8" s="516"/>
      <c r="DY8" s="516"/>
      <c r="DZ8" s="516"/>
      <c r="EA8" s="516"/>
      <c r="EB8" s="516"/>
      <c r="EC8" s="524"/>
      <c r="ED8" s="504"/>
      <c r="EE8" s="516"/>
      <c r="EF8" s="516"/>
      <c r="EG8" s="516"/>
      <c r="EH8" s="516"/>
      <c r="EI8" s="516"/>
      <c r="EJ8" s="516"/>
      <c r="EK8" s="516"/>
      <c r="EL8" s="516"/>
      <c r="EM8" s="524"/>
      <c r="EN8" s="504"/>
      <c r="EO8" s="516"/>
      <c r="EP8" s="516"/>
      <c r="EQ8" s="516"/>
      <c r="ER8" s="516"/>
      <c r="ES8" s="516"/>
      <c r="ET8" s="516"/>
      <c r="EU8" s="516"/>
      <c r="EV8" s="516"/>
      <c r="EW8" s="524"/>
      <c r="EX8" s="504"/>
      <c r="EY8" s="516"/>
      <c r="EZ8" s="516"/>
      <c r="FA8" s="516"/>
      <c r="FB8" s="516"/>
      <c r="FC8" s="516"/>
      <c r="FD8" s="516"/>
      <c r="FE8" s="516"/>
      <c r="FF8" s="516"/>
      <c r="FG8" s="524"/>
      <c r="FH8" s="504"/>
      <c r="FI8" s="516"/>
      <c r="FJ8" s="516"/>
      <c r="FK8" s="516"/>
      <c r="FL8" s="516"/>
      <c r="FM8" s="516"/>
      <c r="FN8" s="516"/>
      <c r="FO8" s="516"/>
      <c r="FP8" s="516"/>
      <c r="FQ8" s="524"/>
      <c r="FR8" s="504"/>
      <c r="FS8" s="516"/>
      <c r="FT8" s="516"/>
      <c r="FU8" s="516"/>
      <c r="FV8" s="516"/>
      <c r="FW8" s="516"/>
      <c r="FX8" s="516"/>
      <c r="FY8" s="516"/>
      <c r="FZ8" s="516"/>
      <c r="GA8" s="524"/>
      <c r="GB8" s="504"/>
      <c r="GC8" s="516"/>
      <c r="GD8" s="516"/>
      <c r="GE8" s="516"/>
      <c r="GF8" s="516"/>
      <c r="GG8" s="516"/>
      <c r="GH8" s="516"/>
      <c r="GI8" s="516"/>
      <c r="GJ8" s="516"/>
      <c r="GK8" s="524"/>
      <c r="GL8" s="504"/>
      <c r="GM8" s="516"/>
      <c r="GN8" s="516"/>
      <c r="GO8" s="516"/>
      <c r="GP8" s="516"/>
      <c r="GQ8" s="516"/>
      <c r="GR8" s="516"/>
      <c r="GS8" s="516"/>
      <c r="GT8" s="516"/>
      <c r="GU8" s="524"/>
      <c r="GV8" s="504"/>
      <c r="GW8" s="516"/>
      <c r="GX8" s="516"/>
      <c r="GY8" s="516"/>
      <c r="GZ8" s="516"/>
      <c r="HA8" s="516"/>
      <c r="HB8" s="516"/>
      <c r="HC8" s="516"/>
      <c r="HD8" s="516"/>
      <c r="HE8" s="505"/>
    </row>
    <row r="9" spans="1:213" s="521" customFormat="1" ht="19.5" customHeight="1">
      <c r="A9" s="519"/>
      <c r="B9" s="520"/>
      <c r="C9" s="527" t="s">
        <v>61</v>
      </c>
      <c r="D9" s="602"/>
      <c r="E9" s="616"/>
      <c r="F9" s="616"/>
      <c r="G9" s="616"/>
      <c r="H9" s="616"/>
      <c r="I9" s="616"/>
      <c r="J9" s="616"/>
      <c r="K9" s="616"/>
      <c r="L9" s="616"/>
      <c r="M9" s="603"/>
      <c r="N9" s="723"/>
      <c r="O9" s="728"/>
      <c r="P9" s="728"/>
      <c r="Q9" s="728"/>
      <c r="R9" s="728"/>
      <c r="S9" s="728"/>
      <c r="T9" s="728"/>
      <c r="U9" s="728"/>
      <c r="V9" s="728"/>
      <c r="W9" s="725"/>
      <c r="X9" s="602"/>
      <c r="Y9" s="616"/>
      <c r="Z9" s="616"/>
      <c r="AA9" s="616"/>
      <c r="AB9" s="616"/>
      <c r="AC9" s="616"/>
      <c r="AD9" s="616"/>
      <c r="AE9" s="616"/>
      <c r="AF9" s="616"/>
      <c r="AG9" s="603"/>
      <c r="AH9" s="503"/>
      <c r="AI9" s="522"/>
      <c r="AJ9" s="522"/>
      <c r="AK9" s="522"/>
      <c r="AL9" s="522"/>
      <c r="AM9" s="522"/>
      <c r="AN9" s="522"/>
      <c r="AO9" s="522"/>
      <c r="AP9" s="522"/>
      <c r="AQ9" s="523"/>
      <c r="AR9" s="503"/>
      <c r="AS9" s="522"/>
      <c r="AT9" s="522"/>
      <c r="AU9" s="522"/>
      <c r="AV9" s="522"/>
      <c r="AW9" s="522"/>
      <c r="AX9" s="522"/>
      <c r="AY9" s="522"/>
      <c r="AZ9" s="522"/>
      <c r="BA9" s="523"/>
      <c r="BB9" s="503"/>
      <c r="BC9" s="522"/>
      <c r="BD9" s="522"/>
      <c r="BE9" s="522"/>
      <c r="BF9" s="522"/>
      <c r="BG9" s="522"/>
      <c r="BH9" s="522"/>
      <c r="BI9" s="522"/>
      <c r="BJ9" s="522"/>
      <c r="BK9" s="523"/>
      <c r="BL9" s="503"/>
      <c r="BM9" s="522"/>
      <c r="BN9" s="522"/>
      <c r="BO9" s="522"/>
      <c r="BP9" s="522"/>
      <c r="BQ9" s="522"/>
      <c r="BR9" s="522"/>
      <c r="BS9" s="522"/>
      <c r="BT9" s="522"/>
      <c r="BU9" s="523"/>
      <c r="BV9" s="503"/>
      <c r="BW9" s="522"/>
      <c r="BX9" s="522"/>
      <c r="BY9" s="522"/>
      <c r="BZ9" s="522"/>
      <c r="CA9" s="522"/>
      <c r="CB9" s="522"/>
      <c r="CC9" s="522"/>
      <c r="CD9" s="522"/>
      <c r="CE9" s="523"/>
      <c r="CF9" s="503"/>
      <c r="CG9" s="522"/>
      <c r="CH9" s="522"/>
      <c r="CI9" s="522"/>
      <c r="CJ9" s="522"/>
      <c r="CK9" s="522"/>
      <c r="CL9" s="522"/>
      <c r="CM9" s="522"/>
      <c r="CN9" s="522"/>
      <c r="CO9" s="523"/>
      <c r="CP9" s="503"/>
      <c r="CQ9" s="522"/>
      <c r="CR9" s="522"/>
      <c r="CS9" s="522"/>
      <c r="CT9" s="522"/>
      <c r="CU9" s="522"/>
      <c r="CV9" s="522"/>
      <c r="CW9" s="522"/>
      <c r="CX9" s="522"/>
      <c r="CY9" s="523"/>
      <c r="CZ9" s="503"/>
      <c r="DA9" s="522"/>
      <c r="DB9" s="522"/>
      <c r="DC9" s="522"/>
      <c r="DD9" s="522"/>
      <c r="DE9" s="522"/>
      <c r="DF9" s="522"/>
      <c r="DG9" s="522"/>
      <c r="DH9" s="522"/>
      <c r="DI9" s="523"/>
      <c r="DJ9" s="503"/>
      <c r="DK9" s="522"/>
      <c r="DL9" s="522"/>
      <c r="DM9" s="522"/>
      <c r="DN9" s="522"/>
      <c r="DO9" s="522"/>
      <c r="DP9" s="522"/>
      <c r="DQ9" s="522"/>
      <c r="DR9" s="522"/>
      <c r="DS9" s="523"/>
      <c r="DT9" s="503"/>
      <c r="DU9" s="522"/>
      <c r="DV9" s="522"/>
      <c r="DW9" s="522"/>
      <c r="DX9" s="522"/>
      <c r="DY9" s="522"/>
      <c r="DZ9" s="522"/>
      <c r="EA9" s="522"/>
      <c r="EB9" s="522"/>
      <c r="EC9" s="523"/>
      <c r="ED9" s="503"/>
      <c r="EE9" s="522"/>
      <c r="EF9" s="522"/>
      <c r="EG9" s="522"/>
      <c r="EH9" s="522"/>
      <c r="EI9" s="522"/>
      <c r="EJ9" s="522"/>
      <c r="EK9" s="522"/>
      <c r="EL9" s="522"/>
      <c r="EM9" s="523"/>
      <c r="EN9" s="503"/>
      <c r="EO9" s="522"/>
      <c r="EP9" s="522"/>
      <c r="EQ9" s="522"/>
      <c r="ER9" s="522"/>
      <c r="ES9" s="522"/>
      <c r="ET9" s="522"/>
      <c r="EU9" s="522"/>
      <c r="EV9" s="522"/>
      <c r="EW9" s="523"/>
      <c r="EX9" s="503"/>
      <c r="EY9" s="522"/>
      <c r="EZ9" s="522"/>
      <c r="FA9" s="522"/>
      <c r="FB9" s="522"/>
      <c r="FC9" s="522"/>
      <c r="FD9" s="522"/>
      <c r="FE9" s="522"/>
      <c r="FF9" s="522"/>
      <c r="FG9" s="523"/>
      <c r="FH9" s="503"/>
      <c r="FI9" s="522"/>
      <c r="FJ9" s="522"/>
      <c r="FK9" s="522"/>
      <c r="FL9" s="522"/>
      <c r="FM9" s="522"/>
      <c r="FN9" s="522"/>
      <c r="FO9" s="522"/>
      <c r="FP9" s="522"/>
      <c r="FQ9" s="523"/>
      <c r="FR9" s="503"/>
      <c r="FS9" s="522"/>
      <c r="FT9" s="522"/>
      <c r="FU9" s="522"/>
      <c r="FV9" s="522"/>
      <c r="FW9" s="522"/>
      <c r="FX9" s="522"/>
      <c r="FY9" s="522"/>
      <c r="FZ9" s="522"/>
      <c r="GA9" s="523"/>
      <c r="GB9" s="503"/>
      <c r="GC9" s="522"/>
      <c r="GD9" s="522"/>
      <c r="GE9" s="522"/>
      <c r="GF9" s="522"/>
      <c r="GG9" s="522"/>
      <c r="GH9" s="522"/>
      <c r="GI9" s="522"/>
      <c r="GJ9" s="522"/>
      <c r="GK9" s="523"/>
      <c r="GL9" s="503"/>
      <c r="GM9" s="522"/>
      <c r="GN9" s="522"/>
      <c r="GO9" s="522"/>
      <c r="GP9" s="522"/>
      <c r="GQ9" s="522"/>
      <c r="GR9" s="522"/>
      <c r="GS9" s="522"/>
      <c r="GT9" s="522"/>
      <c r="GU9" s="523"/>
      <c r="GV9" s="503"/>
      <c r="GW9" s="522"/>
      <c r="GX9" s="522"/>
      <c r="GY9" s="522"/>
      <c r="GZ9" s="522"/>
      <c r="HA9" s="522"/>
      <c r="HB9" s="522"/>
      <c r="HC9" s="522"/>
      <c r="HD9" s="522"/>
      <c r="HE9" s="575"/>
    </row>
    <row r="10" spans="1:213" s="521" customFormat="1" ht="19.5" customHeight="1">
      <c r="A10" s="584"/>
      <c r="B10" s="585"/>
      <c r="C10" s="599" t="s">
        <v>596</v>
      </c>
      <c r="D10" s="615"/>
      <c r="E10" s="616"/>
      <c r="F10" s="616"/>
      <c r="G10" s="616"/>
      <c r="H10" s="616"/>
      <c r="I10" s="616"/>
      <c r="J10" s="616"/>
      <c r="K10" s="616"/>
      <c r="L10" s="616"/>
      <c r="M10" s="617"/>
      <c r="N10" s="727"/>
      <c r="O10" s="728"/>
      <c r="P10" s="728"/>
      <c r="Q10" s="728"/>
      <c r="R10" s="728"/>
      <c r="S10" s="728"/>
      <c r="T10" s="728"/>
      <c r="U10" s="728"/>
      <c r="V10" s="728"/>
      <c r="W10" s="729"/>
      <c r="X10" s="615"/>
      <c r="Y10" s="616"/>
      <c r="Z10" s="616"/>
      <c r="AA10" s="616"/>
      <c r="AB10" s="616"/>
      <c r="AC10" s="616"/>
      <c r="AD10" s="616"/>
      <c r="AE10" s="616"/>
      <c r="AF10" s="616"/>
      <c r="AG10" s="617"/>
      <c r="AH10" s="600"/>
      <c r="AI10" s="522"/>
      <c r="AJ10" s="522"/>
      <c r="AK10" s="522"/>
      <c r="AL10" s="522"/>
      <c r="AM10" s="522"/>
      <c r="AN10" s="522"/>
      <c r="AO10" s="522"/>
      <c r="AP10" s="522"/>
      <c r="AQ10" s="522"/>
      <c r="AR10" s="600"/>
      <c r="AS10" s="522"/>
      <c r="AT10" s="522"/>
      <c r="AU10" s="522"/>
      <c r="AV10" s="522"/>
      <c r="AW10" s="522"/>
      <c r="AX10" s="522"/>
      <c r="AY10" s="522"/>
      <c r="AZ10" s="522"/>
      <c r="BA10" s="522"/>
      <c r="BB10" s="600"/>
      <c r="BC10" s="522"/>
      <c r="BD10" s="522"/>
      <c r="BE10" s="522"/>
      <c r="BF10" s="522"/>
      <c r="BG10" s="522"/>
      <c r="BH10" s="522"/>
      <c r="BI10" s="522"/>
      <c r="BJ10" s="522"/>
      <c r="BK10" s="522"/>
      <c r="BL10" s="600"/>
      <c r="BM10" s="522"/>
      <c r="BN10" s="522"/>
      <c r="BO10" s="522"/>
      <c r="BP10" s="522"/>
      <c r="BQ10" s="522"/>
      <c r="BR10" s="522"/>
      <c r="BS10" s="522"/>
      <c r="BT10" s="522"/>
      <c r="BU10" s="522"/>
      <c r="BV10" s="600"/>
      <c r="BW10" s="522"/>
      <c r="BX10" s="522"/>
      <c r="BY10" s="522"/>
      <c r="BZ10" s="522"/>
      <c r="CA10" s="522"/>
      <c r="CB10" s="522"/>
      <c r="CC10" s="522"/>
      <c r="CD10" s="522"/>
      <c r="CE10" s="522"/>
      <c r="CF10" s="600"/>
      <c r="CG10" s="522"/>
      <c r="CH10" s="522"/>
      <c r="CI10" s="522"/>
      <c r="CJ10" s="522"/>
      <c r="CK10" s="522"/>
      <c r="CL10" s="522"/>
      <c r="CM10" s="522"/>
      <c r="CN10" s="522"/>
      <c r="CO10" s="522"/>
      <c r="CP10" s="600"/>
      <c r="CQ10" s="522"/>
      <c r="CR10" s="522"/>
      <c r="CS10" s="522"/>
      <c r="CT10" s="522"/>
      <c r="CU10" s="522"/>
      <c r="CV10" s="522"/>
      <c r="CW10" s="522"/>
      <c r="CX10" s="522"/>
      <c r="CY10" s="522"/>
      <c r="CZ10" s="600"/>
      <c r="DA10" s="522"/>
      <c r="DB10" s="522"/>
      <c r="DC10" s="522"/>
      <c r="DD10" s="522"/>
      <c r="DE10" s="522"/>
      <c r="DF10" s="522"/>
      <c r="DG10" s="522"/>
      <c r="DH10" s="522"/>
      <c r="DI10" s="522"/>
      <c r="DJ10" s="600"/>
      <c r="DK10" s="522"/>
      <c r="DL10" s="522"/>
      <c r="DM10" s="522"/>
      <c r="DN10" s="522"/>
      <c r="DO10" s="522"/>
      <c r="DP10" s="522"/>
      <c r="DQ10" s="522"/>
      <c r="DR10" s="522"/>
      <c r="DS10" s="522"/>
      <c r="DT10" s="600"/>
      <c r="DU10" s="522"/>
      <c r="DV10" s="522"/>
      <c r="DW10" s="522"/>
      <c r="DX10" s="522"/>
      <c r="DY10" s="522"/>
      <c r="DZ10" s="522"/>
      <c r="EA10" s="522"/>
      <c r="EB10" s="522"/>
      <c r="EC10" s="522"/>
      <c r="ED10" s="600"/>
      <c r="EE10" s="522"/>
      <c r="EF10" s="522"/>
      <c r="EG10" s="522"/>
      <c r="EH10" s="522"/>
      <c r="EI10" s="522"/>
      <c r="EJ10" s="522"/>
      <c r="EK10" s="522"/>
      <c r="EL10" s="522"/>
      <c r="EM10" s="522"/>
      <c r="EN10" s="600"/>
      <c r="EO10" s="522"/>
      <c r="EP10" s="522"/>
      <c r="EQ10" s="522"/>
      <c r="ER10" s="522"/>
      <c r="ES10" s="522"/>
      <c r="ET10" s="522"/>
      <c r="EU10" s="522"/>
      <c r="EV10" s="522"/>
      <c r="EW10" s="522"/>
      <c r="EX10" s="600"/>
      <c r="EY10" s="522"/>
      <c r="EZ10" s="522"/>
      <c r="FA10" s="522"/>
      <c r="FB10" s="522"/>
      <c r="FC10" s="522"/>
      <c r="FD10" s="522"/>
      <c r="FE10" s="522"/>
      <c r="FF10" s="522"/>
      <c r="FG10" s="522"/>
      <c r="FH10" s="600"/>
      <c r="FI10" s="522"/>
      <c r="FJ10" s="522"/>
      <c r="FK10" s="522"/>
      <c r="FL10" s="522"/>
      <c r="FM10" s="522"/>
      <c r="FN10" s="522"/>
      <c r="FO10" s="522"/>
      <c r="FP10" s="522"/>
      <c r="FQ10" s="522"/>
      <c r="FR10" s="600"/>
      <c r="FS10" s="522"/>
      <c r="FT10" s="522"/>
      <c r="FU10" s="522"/>
      <c r="FV10" s="522"/>
      <c r="FW10" s="522"/>
      <c r="FX10" s="522"/>
      <c r="FY10" s="522"/>
      <c r="FZ10" s="522"/>
      <c r="GA10" s="522"/>
      <c r="GB10" s="600"/>
      <c r="GC10" s="522"/>
      <c r="GD10" s="522"/>
      <c r="GE10" s="522"/>
      <c r="GF10" s="522"/>
      <c r="GG10" s="522"/>
      <c r="GH10" s="522"/>
      <c r="GI10" s="522"/>
      <c r="GJ10" s="522"/>
      <c r="GK10" s="522"/>
      <c r="GL10" s="600"/>
      <c r="GM10" s="522"/>
      <c r="GN10" s="522"/>
      <c r="GO10" s="522"/>
      <c r="GP10" s="522"/>
      <c r="GQ10" s="522"/>
      <c r="GR10" s="522"/>
      <c r="GS10" s="522"/>
      <c r="GT10" s="522"/>
      <c r="GU10" s="522"/>
      <c r="GV10" s="600"/>
      <c r="GW10" s="522"/>
      <c r="GX10" s="522"/>
      <c r="GY10" s="522"/>
      <c r="GZ10" s="522"/>
      <c r="HA10" s="522"/>
      <c r="HB10" s="522"/>
      <c r="HC10" s="522"/>
      <c r="HD10" s="522"/>
      <c r="HE10" s="677"/>
    </row>
    <row r="11" spans="1:213" s="521" customFormat="1" ht="19.5" customHeight="1">
      <c r="A11" s="584"/>
      <c r="B11" s="585"/>
      <c r="C11" s="586" t="s">
        <v>62</v>
      </c>
      <c r="D11" s="475"/>
      <c r="E11" s="556"/>
      <c r="F11" s="556"/>
      <c r="G11" s="556"/>
      <c r="H11" s="556"/>
      <c r="I11" s="556"/>
      <c r="J11" s="556"/>
      <c r="K11" s="556"/>
      <c r="L11" s="556"/>
      <c r="M11" s="477"/>
      <c r="N11" s="475"/>
      <c r="O11" s="556"/>
      <c r="P11" s="556"/>
      <c r="Q11" s="556"/>
      <c r="R11" s="556"/>
      <c r="S11" s="556"/>
      <c r="T11" s="556"/>
      <c r="U11" s="556"/>
      <c r="V11" s="556"/>
      <c r="W11" s="729"/>
      <c r="X11" s="475"/>
      <c r="Y11" s="556"/>
      <c r="Z11" s="556"/>
      <c r="AA11" s="556"/>
      <c r="AB11" s="556"/>
      <c r="AC11" s="556"/>
      <c r="AD11" s="556"/>
      <c r="AE11" s="556"/>
      <c r="AF11" s="556"/>
      <c r="AG11" s="477"/>
      <c r="AH11" s="475"/>
      <c r="AI11" s="556"/>
      <c r="AJ11" s="556"/>
      <c r="AK11" s="556"/>
      <c r="AL11" s="556"/>
      <c r="AM11" s="556"/>
      <c r="AN11" s="556"/>
      <c r="AO11" s="556"/>
      <c r="AP11" s="556"/>
      <c r="AQ11" s="476"/>
      <c r="AR11" s="475"/>
      <c r="AS11" s="556"/>
      <c r="AT11" s="556"/>
      <c r="AU11" s="556"/>
      <c r="AV11" s="556"/>
      <c r="AW11" s="556"/>
      <c r="AX11" s="556"/>
      <c r="AY11" s="556"/>
      <c r="AZ11" s="556"/>
      <c r="BA11" s="476"/>
      <c r="BB11" s="475"/>
      <c r="BC11" s="556"/>
      <c r="BD11" s="556"/>
      <c r="BE11" s="556"/>
      <c r="BF11" s="556"/>
      <c r="BG11" s="556"/>
      <c r="BH11" s="556"/>
      <c r="BI11" s="556"/>
      <c r="BJ11" s="556"/>
      <c r="BK11" s="476"/>
      <c r="BL11" s="475"/>
      <c r="BM11" s="556"/>
      <c r="BN11" s="556"/>
      <c r="BO11" s="556"/>
      <c r="BP11" s="556"/>
      <c r="BQ11" s="556"/>
      <c r="BR11" s="556"/>
      <c r="BS11" s="556"/>
      <c r="BT11" s="556"/>
      <c r="BU11" s="476"/>
      <c r="BV11" s="475"/>
      <c r="BW11" s="556"/>
      <c r="BX11" s="556"/>
      <c r="BY11" s="556"/>
      <c r="BZ11" s="556"/>
      <c r="CA11" s="556"/>
      <c r="CB11" s="556"/>
      <c r="CC11" s="556"/>
      <c r="CD11" s="556"/>
      <c r="CE11" s="476"/>
      <c r="CF11" s="475"/>
      <c r="CG11" s="556"/>
      <c r="CH11" s="556"/>
      <c r="CI11" s="556"/>
      <c r="CJ11" s="556"/>
      <c r="CK11" s="556"/>
      <c r="CL11" s="556"/>
      <c r="CM11" s="556"/>
      <c r="CN11" s="556"/>
      <c r="CO11" s="476"/>
      <c r="CP11" s="475"/>
      <c r="CQ11" s="556"/>
      <c r="CR11" s="556"/>
      <c r="CS11" s="556"/>
      <c r="CT11" s="556"/>
      <c r="CU11" s="556"/>
      <c r="CV11" s="556"/>
      <c r="CW11" s="556"/>
      <c r="CX11" s="556"/>
      <c r="CY11" s="476"/>
      <c r="CZ11" s="475"/>
      <c r="DA11" s="556"/>
      <c r="DB11" s="556"/>
      <c r="DC11" s="556"/>
      <c r="DD11" s="556"/>
      <c r="DE11" s="556"/>
      <c r="DF11" s="556"/>
      <c r="DG11" s="556"/>
      <c r="DH11" s="556"/>
      <c r="DI11" s="476"/>
      <c r="DJ11" s="475"/>
      <c r="DK11" s="556"/>
      <c r="DL11" s="556"/>
      <c r="DM11" s="556"/>
      <c r="DN11" s="556"/>
      <c r="DO11" s="556"/>
      <c r="DP11" s="556"/>
      <c r="DQ11" s="556"/>
      <c r="DR11" s="556"/>
      <c r="DS11" s="476"/>
      <c r="DT11" s="475"/>
      <c r="DU11" s="556"/>
      <c r="DV11" s="556"/>
      <c r="DW11" s="556"/>
      <c r="DX11" s="556"/>
      <c r="DY11" s="556"/>
      <c r="DZ11" s="556"/>
      <c r="EA11" s="556"/>
      <c r="EB11" s="556"/>
      <c r="EC11" s="476"/>
      <c r="ED11" s="475"/>
      <c r="EE11" s="556"/>
      <c r="EF11" s="556"/>
      <c r="EG11" s="556"/>
      <c r="EH11" s="556"/>
      <c r="EI11" s="556"/>
      <c r="EJ11" s="556"/>
      <c r="EK11" s="556"/>
      <c r="EL11" s="556"/>
      <c r="EM11" s="476"/>
      <c r="EN11" s="475"/>
      <c r="EO11" s="556"/>
      <c r="EP11" s="556"/>
      <c r="EQ11" s="556"/>
      <c r="ER11" s="556"/>
      <c r="ES11" s="556"/>
      <c r="ET11" s="556"/>
      <c r="EU11" s="556"/>
      <c r="EV11" s="556"/>
      <c r="EW11" s="476"/>
      <c r="EX11" s="475"/>
      <c r="EY11" s="556"/>
      <c r="EZ11" s="556"/>
      <c r="FA11" s="556"/>
      <c r="FB11" s="556"/>
      <c r="FC11" s="556"/>
      <c r="FD11" s="556"/>
      <c r="FE11" s="556"/>
      <c r="FF11" s="556"/>
      <c r="FG11" s="476"/>
      <c r="FH11" s="475"/>
      <c r="FI11" s="556"/>
      <c r="FJ11" s="556"/>
      <c r="FK11" s="556"/>
      <c r="FL11" s="556"/>
      <c r="FM11" s="556"/>
      <c r="FN11" s="556"/>
      <c r="FO11" s="556"/>
      <c r="FP11" s="556"/>
      <c r="FQ11" s="476"/>
      <c r="FR11" s="475"/>
      <c r="FS11" s="556"/>
      <c r="FT11" s="556"/>
      <c r="FU11" s="556"/>
      <c r="FV11" s="556"/>
      <c r="FW11" s="556"/>
      <c r="FX11" s="556"/>
      <c r="FY11" s="556"/>
      <c r="FZ11" s="556"/>
      <c r="GA11" s="476"/>
      <c r="GB11" s="475"/>
      <c r="GC11" s="556"/>
      <c r="GD11" s="556"/>
      <c r="GE11" s="556"/>
      <c r="GF11" s="556"/>
      <c r="GG11" s="556"/>
      <c r="GH11" s="556"/>
      <c r="GI11" s="556"/>
      <c r="GJ11" s="556"/>
      <c r="GK11" s="476"/>
      <c r="GL11" s="475"/>
      <c r="GM11" s="556"/>
      <c r="GN11" s="556"/>
      <c r="GO11" s="556"/>
      <c r="GP11" s="556"/>
      <c r="GQ11" s="556"/>
      <c r="GR11" s="556"/>
      <c r="GS11" s="556"/>
      <c r="GT11" s="556"/>
      <c r="GU11" s="476"/>
      <c r="GV11" s="475"/>
      <c r="GW11" s="556"/>
      <c r="GX11" s="556"/>
      <c r="GY11" s="556"/>
      <c r="GZ11" s="556"/>
      <c r="HA11" s="556"/>
      <c r="HB11" s="556"/>
      <c r="HC11" s="556"/>
      <c r="HD11" s="556"/>
      <c r="HE11" s="477"/>
    </row>
    <row r="12" spans="1:213" s="521" customFormat="1" ht="19.5" customHeight="1" thickBot="1">
      <c r="A12" s="525"/>
      <c r="B12" s="526"/>
      <c r="C12" s="528" t="s">
        <v>588</v>
      </c>
      <c r="D12" s="590"/>
      <c r="E12" s="538"/>
      <c r="F12" s="538"/>
      <c r="G12" s="538"/>
      <c r="H12" s="538"/>
      <c r="I12" s="538"/>
      <c r="J12" s="538"/>
      <c r="K12" s="538"/>
      <c r="L12" s="538"/>
      <c r="M12" s="539"/>
      <c r="N12" s="590"/>
      <c r="O12" s="538"/>
      <c r="P12" s="538"/>
      <c r="Q12" s="538"/>
      <c r="R12" s="538"/>
      <c r="S12" s="538"/>
      <c r="T12" s="538"/>
      <c r="U12" s="538"/>
      <c r="V12" s="538"/>
      <c r="W12" s="592"/>
      <c r="X12" s="590"/>
      <c r="Y12" s="538"/>
      <c r="Z12" s="538"/>
      <c r="AA12" s="538"/>
      <c r="AB12" s="538"/>
      <c r="AC12" s="538"/>
      <c r="AD12" s="538"/>
      <c r="AE12" s="538"/>
      <c r="AF12" s="538"/>
      <c r="AG12" s="539"/>
      <c r="AH12" s="538"/>
      <c r="AI12" s="538"/>
      <c r="AJ12" s="538"/>
      <c r="AK12" s="538"/>
      <c r="AL12" s="538"/>
      <c r="AM12" s="538"/>
      <c r="AN12" s="538"/>
      <c r="AO12" s="538"/>
      <c r="AP12" s="538"/>
      <c r="AQ12" s="539"/>
      <c r="AR12" s="538"/>
      <c r="AS12" s="538"/>
      <c r="AT12" s="538"/>
      <c r="AU12" s="538"/>
      <c r="AV12" s="538"/>
      <c r="AW12" s="538"/>
      <c r="AX12" s="538"/>
      <c r="AY12" s="538"/>
      <c r="AZ12" s="538"/>
      <c r="BA12" s="539"/>
      <c r="BB12" s="538"/>
      <c r="BC12" s="538"/>
      <c r="BD12" s="538"/>
      <c r="BE12" s="538"/>
      <c r="BF12" s="538"/>
      <c r="BG12" s="538"/>
      <c r="BH12" s="538"/>
      <c r="BI12" s="538"/>
      <c r="BJ12" s="538"/>
      <c r="BK12" s="539"/>
      <c r="BL12" s="538"/>
      <c r="BM12" s="538"/>
      <c r="BN12" s="538"/>
      <c r="BO12" s="538"/>
      <c r="BP12" s="538"/>
      <c r="BQ12" s="538"/>
      <c r="BR12" s="538"/>
      <c r="BS12" s="538"/>
      <c r="BT12" s="538"/>
      <c r="BU12" s="539"/>
      <c r="BV12" s="538"/>
      <c r="BW12" s="538"/>
      <c r="BX12" s="538"/>
      <c r="BY12" s="538"/>
      <c r="BZ12" s="538"/>
      <c r="CA12" s="538"/>
      <c r="CB12" s="538"/>
      <c r="CC12" s="538"/>
      <c r="CD12" s="538"/>
      <c r="CE12" s="539"/>
      <c r="CF12" s="538"/>
      <c r="CG12" s="538"/>
      <c r="CH12" s="538"/>
      <c r="CI12" s="538"/>
      <c r="CJ12" s="538"/>
      <c r="CK12" s="538"/>
      <c r="CL12" s="538"/>
      <c r="CM12" s="538"/>
      <c r="CN12" s="538"/>
      <c r="CO12" s="539"/>
      <c r="CP12" s="538"/>
      <c r="CQ12" s="538"/>
      <c r="CR12" s="538"/>
      <c r="CS12" s="538"/>
      <c r="CT12" s="538"/>
      <c r="CU12" s="538"/>
      <c r="CV12" s="538"/>
      <c r="CW12" s="538"/>
      <c r="CX12" s="538"/>
      <c r="CY12" s="539"/>
      <c r="CZ12" s="538"/>
      <c r="DA12" s="538"/>
      <c r="DB12" s="538"/>
      <c r="DC12" s="538"/>
      <c r="DD12" s="538"/>
      <c r="DE12" s="538"/>
      <c r="DF12" s="538"/>
      <c r="DG12" s="538"/>
      <c r="DH12" s="538"/>
      <c r="DI12" s="539"/>
      <c r="DJ12" s="538"/>
      <c r="DK12" s="538"/>
      <c r="DL12" s="538"/>
      <c r="DM12" s="538"/>
      <c r="DN12" s="538"/>
      <c r="DO12" s="538"/>
      <c r="DP12" s="538"/>
      <c r="DQ12" s="538"/>
      <c r="DR12" s="538"/>
      <c r="DS12" s="539"/>
      <c r="DT12" s="538"/>
      <c r="DU12" s="538"/>
      <c r="DV12" s="538"/>
      <c r="DW12" s="538"/>
      <c r="DX12" s="538"/>
      <c r="DY12" s="538"/>
      <c r="DZ12" s="538"/>
      <c r="EA12" s="538"/>
      <c r="EB12" s="538"/>
      <c r="EC12" s="539"/>
      <c r="ED12" s="538"/>
      <c r="EE12" s="538"/>
      <c r="EF12" s="538"/>
      <c r="EG12" s="538"/>
      <c r="EH12" s="538"/>
      <c r="EI12" s="538"/>
      <c r="EJ12" s="538"/>
      <c r="EK12" s="538"/>
      <c r="EL12" s="538"/>
      <c r="EM12" s="539"/>
      <c r="EN12" s="538"/>
      <c r="EO12" s="538"/>
      <c r="EP12" s="538"/>
      <c r="EQ12" s="538"/>
      <c r="ER12" s="538"/>
      <c r="ES12" s="538"/>
      <c r="ET12" s="538"/>
      <c r="EU12" s="538"/>
      <c r="EV12" s="538"/>
      <c r="EW12" s="539"/>
      <c r="EX12" s="538"/>
      <c r="EY12" s="538"/>
      <c r="EZ12" s="538"/>
      <c r="FA12" s="538"/>
      <c r="FB12" s="538"/>
      <c r="FC12" s="538"/>
      <c r="FD12" s="538"/>
      <c r="FE12" s="538"/>
      <c r="FF12" s="538"/>
      <c r="FG12" s="539"/>
      <c r="FH12" s="538"/>
      <c r="FI12" s="538"/>
      <c r="FJ12" s="538"/>
      <c r="FK12" s="538"/>
      <c r="FL12" s="538"/>
      <c r="FM12" s="538"/>
      <c r="FN12" s="538"/>
      <c r="FO12" s="538"/>
      <c r="FP12" s="538"/>
      <c r="FQ12" s="539"/>
      <c r="FR12" s="538"/>
      <c r="FS12" s="538"/>
      <c r="FT12" s="538"/>
      <c r="FU12" s="538"/>
      <c r="FV12" s="538"/>
      <c r="FW12" s="538"/>
      <c r="FX12" s="538"/>
      <c r="FY12" s="538"/>
      <c r="FZ12" s="538"/>
      <c r="GA12" s="539"/>
      <c r="GB12" s="538"/>
      <c r="GC12" s="538"/>
      <c r="GD12" s="538"/>
      <c r="GE12" s="538"/>
      <c r="GF12" s="538"/>
      <c r="GG12" s="538"/>
      <c r="GH12" s="538"/>
      <c r="GI12" s="538"/>
      <c r="GJ12" s="538"/>
      <c r="GK12" s="539"/>
      <c r="GL12" s="538"/>
      <c r="GM12" s="538"/>
      <c r="GN12" s="538"/>
      <c r="GO12" s="538"/>
      <c r="GP12" s="538"/>
      <c r="GQ12" s="538"/>
      <c r="GR12" s="538"/>
      <c r="GS12" s="538"/>
      <c r="GT12" s="538"/>
      <c r="GU12" s="539"/>
      <c r="GV12" s="591"/>
      <c r="GW12" s="538"/>
      <c r="GX12" s="538"/>
      <c r="GY12" s="538"/>
      <c r="GZ12" s="538"/>
      <c r="HA12" s="538"/>
      <c r="HB12" s="538"/>
      <c r="HC12" s="538"/>
      <c r="HD12" s="538"/>
      <c r="HE12" s="539"/>
    </row>
    <row r="13" spans="1:213" s="75" customFormat="1" ht="19.5" customHeight="1">
      <c r="A13" s="180"/>
      <c r="B13" s="170"/>
      <c r="C13" s="171"/>
      <c r="D13" s="587" t="s">
        <v>38</v>
      </c>
      <c r="E13" s="588"/>
      <c r="F13" s="588"/>
      <c r="G13" s="588"/>
      <c r="H13" s="588"/>
      <c r="I13" s="588"/>
      <c r="J13" s="588"/>
      <c r="K13" s="588"/>
      <c r="L13" s="588"/>
      <c r="M13" s="588"/>
      <c r="N13" s="587" t="s">
        <v>38</v>
      </c>
      <c r="O13" s="588"/>
      <c r="P13" s="588"/>
      <c r="Q13" s="588"/>
      <c r="R13" s="588"/>
      <c r="S13" s="588"/>
      <c r="T13" s="588"/>
      <c r="U13" s="588"/>
      <c r="V13" s="588"/>
      <c r="W13" s="588"/>
      <c r="X13" s="587" t="s">
        <v>38</v>
      </c>
      <c r="Y13" s="588"/>
      <c r="Z13" s="588"/>
      <c r="AA13" s="588"/>
      <c r="AB13" s="588"/>
      <c r="AC13" s="588"/>
      <c r="AD13" s="588"/>
      <c r="AE13" s="588"/>
      <c r="AF13" s="588"/>
      <c r="AG13" s="588"/>
      <c r="AH13" s="587" t="s">
        <v>38</v>
      </c>
      <c r="AI13" s="588"/>
      <c r="AJ13" s="588"/>
      <c r="AK13" s="588"/>
      <c r="AL13" s="588"/>
      <c r="AM13" s="588"/>
      <c r="AN13" s="588"/>
      <c r="AO13" s="588"/>
      <c r="AP13" s="588"/>
      <c r="AQ13" s="588"/>
      <c r="AR13" s="587" t="s">
        <v>38</v>
      </c>
      <c r="AS13" s="588"/>
      <c r="AT13" s="588"/>
      <c r="AU13" s="588"/>
      <c r="AV13" s="588"/>
      <c r="AW13" s="588"/>
      <c r="AX13" s="588"/>
      <c r="AY13" s="588"/>
      <c r="AZ13" s="588"/>
      <c r="BA13" s="588"/>
      <c r="BB13" s="587" t="s">
        <v>38</v>
      </c>
      <c r="BC13" s="588"/>
      <c r="BD13" s="588"/>
      <c r="BE13" s="588"/>
      <c r="BF13" s="588"/>
      <c r="BG13" s="588"/>
      <c r="BH13" s="588"/>
      <c r="BI13" s="588"/>
      <c r="BJ13" s="588"/>
      <c r="BK13" s="588"/>
      <c r="BL13" s="587" t="s">
        <v>38</v>
      </c>
      <c r="BM13" s="588"/>
      <c r="BN13" s="588"/>
      <c r="BO13" s="588"/>
      <c r="BP13" s="588"/>
      <c r="BQ13" s="588"/>
      <c r="BR13" s="588"/>
      <c r="BS13" s="588"/>
      <c r="BT13" s="588"/>
      <c r="BU13" s="588"/>
      <c r="BV13" s="587" t="s">
        <v>38</v>
      </c>
      <c r="BW13" s="588"/>
      <c r="BX13" s="588"/>
      <c r="BY13" s="588"/>
      <c r="BZ13" s="588"/>
      <c r="CA13" s="588"/>
      <c r="CB13" s="588"/>
      <c r="CC13" s="588"/>
      <c r="CD13" s="588"/>
      <c r="CE13" s="588"/>
      <c r="CF13" s="587" t="s">
        <v>38</v>
      </c>
      <c r="CG13" s="588"/>
      <c r="CH13" s="588"/>
      <c r="CI13" s="588"/>
      <c r="CJ13" s="588"/>
      <c r="CK13" s="588"/>
      <c r="CL13" s="588"/>
      <c r="CM13" s="588"/>
      <c r="CN13" s="588"/>
      <c r="CO13" s="588"/>
      <c r="CP13" s="587" t="s">
        <v>38</v>
      </c>
      <c r="CQ13" s="588"/>
      <c r="CR13" s="588"/>
      <c r="CS13" s="588"/>
      <c r="CT13" s="588"/>
      <c r="CU13" s="588"/>
      <c r="CV13" s="588"/>
      <c r="CW13" s="588"/>
      <c r="CX13" s="588"/>
      <c r="CY13" s="588"/>
      <c r="CZ13" s="587" t="s">
        <v>38</v>
      </c>
      <c r="DA13" s="588"/>
      <c r="DB13" s="588"/>
      <c r="DC13" s="588"/>
      <c r="DD13" s="588"/>
      <c r="DE13" s="588"/>
      <c r="DF13" s="588"/>
      <c r="DG13" s="588"/>
      <c r="DH13" s="588"/>
      <c r="DI13" s="588"/>
      <c r="DJ13" s="587" t="s">
        <v>38</v>
      </c>
      <c r="DK13" s="588"/>
      <c r="DL13" s="588"/>
      <c r="DM13" s="588"/>
      <c r="DN13" s="588"/>
      <c r="DO13" s="588"/>
      <c r="DP13" s="588"/>
      <c r="DQ13" s="588"/>
      <c r="DR13" s="588"/>
      <c r="DS13" s="588"/>
      <c r="DT13" s="587" t="s">
        <v>38</v>
      </c>
      <c r="DU13" s="588"/>
      <c r="DV13" s="588"/>
      <c r="DW13" s="588"/>
      <c r="DX13" s="588"/>
      <c r="DY13" s="588"/>
      <c r="DZ13" s="588"/>
      <c r="EA13" s="588"/>
      <c r="EB13" s="588"/>
      <c r="EC13" s="588"/>
      <c r="ED13" s="587" t="s">
        <v>38</v>
      </c>
      <c r="EE13" s="588"/>
      <c r="EF13" s="588"/>
      <c r="EG13" s="588"/>
      <c r="EH13" s="588"/>
      <c r="EI13" s="588"/>
      <c r="EJ13" s="588"/>
      <c r="EK13" s="588"/>
      <c r="EL13" s="588"/>
      <c r="EM13" s="588"/>
      <c r="EN13" s="587" t="s">
        <v>38</v>
      </c>
      <c r="EO13" s="588"/>
      <c r="EP13" s="588"/>
      <c r="EQ13" s="588"/>
      <c r="ER13" s="588"/>
      <c r="ES13" s="588"/>
      <c r="ET13" s="588"/>
      <c r="EU13" s="588"/>
      <c r="EV13" s="588"/>
      <c r="EW13" s="588"/>
      <c r="EX13" s="587" t="s">
        <v>38</v>
      </c>
      <c r="EY13" s="588"/>
      <c r="EZ13" s="588"/>
      <c r="FA13" s="588"/>
      <c r="FB13" s="588"/>
      <c r="FC13" s="588"/>
      <c r="FD13" s="588"/>
      <c r="FE13" s="588"/>
      <c r="FF13" s="588"/>
      <c r="FG13" s="588"/>
      <c r="FH13" s="587" t="s">
        <v>38</v>
      </c>
      <c r="FI13" s="588"/>
      <c r="FJ13" s="588"/>
      <c r="FK13" s="588"/>
      <c r="FL13" s="588"/>
      <c r="FM13" s="588"/>
      <c r="FN13" s="588"/>
      <c r="FO13" s="588"/>
      <c r="FP13" s="588"/>
      <c r="FQ13" s="588"/>
      <c r="FR13" s="587" t="s">
        <v>38</v>
      </c>
      <c r="FS13" s="588"/>
      <c r="FT13" s="588"/>
      <c r="FU13" s="588"/>
      <c r="FV13" s="588"/>
      <c r="FW13" s="588"/>
      <c r="FX13" s="588"/>
      <c r="FY13" s="588"/>
      <c r="FZ13" s="588"/>
      <c r="GA13" s="588"/>
      <c r="GB13" s="587" t="s">
        <v>38</v>
      </c>
      <c r="GC13" s="588"/>
      <c r="GD13" s="588"/>
      <c r="GE13" s="588"/>
      <c r="GF13" s="588"/>
      <c r="GG13" s="588"/>
      <c r="GH13" s="588"/>
      <c r="GI13" s="588"/>
      <c r="GJ13" s="588"/>
      <c r="GK13" s="588"/>
      <c r="GL13" s="587" t="s">
        <v>38</v>
      </c>
      <c r="GM13" s="588"/>
      <c r="GN13" s="588"/>
      <c r="GO13" s="588"/>
      <c r="GP13" s="588"/>
      <c r="GQ13" s="588"/>
      <c r="GR13" s="588"/>
      <c r="GS13" s="588"/>
      <c r="GT13" s="588"/>
      <c r="GU13" s="588"/>
      <c r="GV13" s="587" t="s">
        <v>38</v>
      </c>
      <c r="GW13" s="588"/>
      <c r="GX13" s="588"/>
      <c r="GY13" s="588"/>
      <c r="GZ13" s="588"/>
      <c r="HA13" s="588"/>
      <c r="HB13" s="588"/>
      <c r="HC13" s="588"/>
      <c r="HD13" s="588"/>
      <c r="HE13" s="589"/>
    </row>
    <row r="14" spans="1:213" ht="14.25" thickBot="1">
      <c r="A14" s="181"/>
      <c r="B14" s="173" t="s">
        <v>39</v>
      </c>
      <c r="C14" s="174" t="s">
        <v>40</v>
      </c>
      <c r="D14" s="340">
        <v>1</v>
      </c>
      <c r="E14" s="341">
        <v>2</v>
      </c>
      <c r="F14" s="341">
        <v>3</v>
      </c>
      <c r="G14" s="341">
        <v>4</v>
      </c>
      <c r="H14" s="341">
        <v>5</v>
      </c>
      <c r="I14" s="341">
        <v>6</v>
      </c>
      <c r="J14" s="341">
        <v>7</v>
      </c>
      <c r="K14" s="341">
        <v>8</v>
      </c>
      <c r="L14" s="341">
        <v>9</v>
      </c>
      <c r="M14" s="342">
        <v>10</v>
      </c>
      <c r="N14" s="340">
        <v>1</v>
      </c>
      <c r="O14" s="341">
        <v>2</v>
      </c>
      <c r="P14" s="341">
        <v>3</v>
      </c>
      <c r="Q14" s="341">
        <v>4</v>
      </c>
      <c r="R14" s="341">
        <v>5</v>
      </c>
      <c r="S14" s="341">
        <v>6</v>
      </c>
      <c r="T14" s="341">
        <v>7</v>
      </c>
      <c r="U14" s="341">
        <v>8</v>
      </c>
      <c r="V14" s="341">
        <v>9</v>
      </c>
      <c r="W14" s="342">
        <v>10</v>
      </c>
      <c r="X14" s="340">
        <v>1</v>
      </c>
      <c r="Y14" s="341">
        <v>2</v>
      </c>
      <c r="Z14" s="341">
        <v>3</v>
      </c>
      <c r="AA14" s="341">
        <v>4</v>
      </c>
      <c r="AB14" s="341">
        <v>5</v>
      </c>
      <c r="AC14" s="341">
        <v>6</v>
      </c>
      <c r="AD14" s="341">
        <v>7</v>
      </c>
      <c r="AE14" s="341">
        <v>8</v>
      </c>
      <c r="AF14" s="341">
        <v>9</v>
      </c>
      <c r="AG14" s="342">
        <v>10</v>
      </c>
      <c r="AH14" s="340">
        <v>1</v>
      </c>
      <c r="AI14" s="341">
        <v>2</v>
      </c>
      <c r="AJ14" s="341">
        <v>3</v>
      </c>
      <c r="AK14" s="341">
        <v>4</v>
      </c>
      <c r="AL14" s="341">
        <v>5</v>
      </c>
      <c r="AM14" s="341">
        <v>6</v>
      </c>
      <c r="AN14" s="341">
        <v>7</v>
      </c>
      <c r="AO14" s="341">
        <v>8</v>
      </c>
      <c r="AP14" s="341">
        <v>9</v>
      </c>
      <c r="AQ14" s="342">
        <v>10</v>
      </c>
      <c r="AR14" s="340">
        <v>1</v>
      </c>
      <c r="AS14" s="341">
        <v>2</v>
      </c>
      <c r="AT14" s="341">
        <v>3</v>
      </c>
      <c r="AU14" s="341">
        <v>4</v>
      </c>
      <c r="AV14" s="341">
        <v>5</v>
      </c>
      <c r="AW14" s="341">
        <v>6</v>
      </c>
      <c r="AX14" s="341">
        <v>7</v>
      </c>
      <c r="AY14" s="341">
        <v>8</v>
      </c>
      <c r="AZ14" s="341">
        <v>9</v>
      </c>
      <c r="BA14" s="342">
        <v>10</v>
      </c>
      <c r="BB14" s="340">
        <v>1</v>
      </c>
      <c r="BC14" s="341">
        <v>2</v>
      </c>
      <c r="BD14" s="341">
        <v>3</v>
      </c>
      <c r="BE14" s="341">
        <v>4</v>
      </c>
      <c r="BF14" s="341">
        <v>5</v>
      </c>
      <c r="BG14" s="341">
        <v>6</v>
      </c>
      <c r="BH14" s="341">
        <v>7</v>
      </c>
      <c r="BI14" s="341">
        <v>8</v>
      </c>
      <c r="BJ14" s="341">
        <v>9</v>
      </c>
      <c r="BK14" s="342">
        <v>10</v>
      </c>
      <c r="BL14" s="340">
        <v>1</v>
      </c>
      <c r="BM14" s="341">
        <v>2</v>
      </c>
      <c r="BN14" s="341">
        <v>3</v>
      </c>
      <c r="BO14" s="341">
        <v>4</v>
      </c>
      <c r="BP14" s="341">
        <v>5</v>
      </c>
      <c r="BQ14" s="341">
        <v>6</v>
      </c>
      <c r="BR14" s="341">
        <v>7</v>
      </c>
      <c r="BS14" s="341">
        <v>8</v>
      </c>
      <c r="BT14" s="341">
        <v>9</v>
      </c>
      <c r="BU14" s="342">
        <v>10</v>
      </c>
      <c r="BV14" s="340">
        <v>1</v>
      </c>
      <c r="BW14" s="341">
        <v>2</v>
      </c>
      <c r="BX14" s="341">
        <v>3</v>
      </c>
      <c r="BY14" s="341">
        <v>4</v>
      </c>
      <c r="BZ14" s="341">
        <v>5</v>
      </c>
      <c r="CA14" s="341">
        <v>6</v>
      </c>
      <c r="CB14" s="341">
        <v>7</v>
      </c>
      <c r="CC14" s="341">
        <v>8</v>
      </c>
      <c r="CD14" s="341">
        <v>9</v>
      </c>
      <c r="CE14" s="342">
        <v>10</v>
      </c>
      <c r="CF14" s="340">
        <v>1</v>
      </c>
      <c r="CG14" s="341">
        <v>2</v>
      </c>
      <c r="CH14" s="341">
        <v>3</v>
      </c>
      <c r="CI14" s="341">
        <v>4</v>
      </c>
      <c r="CJ14" s="341">
        <v>5</v>
      </c>
      <c r="CK14" s="341">
        <v>6</v>
      </c>
      <c r="CL14" s="341">
        <v>7</v>
      </c>
      <c r="CM14" s="341">
        <v>8</v>
      </c>
      <c r="CN14" s="341">
        <v>9</v>
      </c>
      <c r="CO14" s="342">
        <v>10</v>
      </c>
      <c r="CP14" s="340">
        <v>1</v>
      </c>
      <c r="CQ14" s="341">
        <v>2</v>
      </c>
      <c r="CR14" s="341">
        <v>3</v>
      </c>
      <c r="CS14" s="341">
        <v>4</v>
      </c>
      <c r="CT14" s="341">
        <v>5</v>
      </c>
      <c r="CU14" s="341">
        <v>6</v>
      </c>
      <c r="CV14" s="341">
        <v>7</v>
      </c>
      <c r="CW14" s="341">
        <v>8</v>
      </c>
      <c r="CX14" s="341">
        <v>9</v>
      </c>
      <c r="CY14" s="342">
        <v>10</v>
      </c>
      <c r="CZ14" s="340">
        <v>1</v>
      </c>
      <c r="DA14" s="341">
        <v>2</v>
      </c>
      <c r="DB14" s="341">
        <v>3</v>
      </c>
      <c r="DC14" s="341">
        <v>4</v>
      </c>
      <c r="DD14" s="341">
        <v>5</v>
      </c>
      <c r="DE14" s="341">
        <v>6</v>
      </c>
      <c r="DF14" s="341">
        <v>7</v>
      </c>
      <c r="DG14" s="341">
        <v>8</v>
      </c>
      <c r="DH14" s="341">
        <v>9</v>
      </c>
      <c r="DI14" s="342">
        <v>10</v>
      </c>
      <c r="DJ14" s="340">
        <v>1</v>
      </c>
      <c r="DK14" s="341">
        <v>2</v>
      </c>
      <c r="DL14" s="341">
        <v>3</v>
      </c>
      <c r="DM14" s="341">
        <v>4</v>
      </c>
      <c r="DN14" s="341">
        <v>5</v>
      </c>
      <c r="DO14" s="341">
        <v>6</v>
      </c>
      <c r="DP14" s="341">
        <v>7</v>
      </c>
      <c r="DQ14" s="341">
        <v>8</v>
      </c>
      <c r="DR14" s="341">
        <v>9</v>
      </c>
      <c r="DS14" s="342">
        <v>10</v>
      </c>
      <c r="DT14" s="340">
        <v>1</v>
      </c>
      <c r="DU14" s="341">
        <v>2</v>
      </c>
      <c r="DV14" s="341">
        <v>3</v>
      </c>
      <c r="DW14" s="341">
        <v>4</v>
      </c>
      <c r="DX14" s="341">
        <v>5</v>
      </c>
      <c r="DY14" s="341">
        <v>6</v>
      </c>
      <c r="DZ14" s="341">
        <v>7</v>
      </c>
      <c r="EA14" s="341">
        <v>8</v>
      </c>
      <c r="EB14" s="341">
        <v>9</v>
      </c>
      <c r="EC14" s="342">
        <v>10</v>
      </c>
      <c r="ED14" s="340">
        <v>1</v>
      </c>
      <c r="EE14" s="341">
        <v>2</v>
      </c>
      <c r="EF14" s="341">
        <v>3</v>
      </c>
      <c r="EG14" s="341">
        <v>4</v>
      </c>
      <c r="EH14" s="341">
        <v>5</v>
      </c>
      <c r="EI14" s="341">
        <v>6</v>
      </c>
      <c r="EJ14" s="341">
        <v>7</v>
      </c>
      <c r="EK14" s="341">
        <v>8</v>
      </c>
      <c r="EL14" s="341">
        <v>9</v>
      </c>
      <c r="EM14" s="342">
        <v>10</v>
      </c>
      <c r="EN14" s="340">
        <v>1</v>
      </c>
      <c r="EO14" s="341">
        <v>2</v>
      </c>
      <c r="EP14" s="341">
        <v>3</v>
      </c>
      <c r="EQ14" s="341">
        <v>4</v>
      </c>
      <c r="ER14" s="341">
        <v>5</v>
      </c>
      <c r="ES14" s="341">
        <v>6</v>
      </c>
      <c r="ET14" s="341">
        <v>7</v>
      </c>
      <c r="EU14" s="341">
        <v>8</v>
      </c>
      <c r="EV14" s="341">
        <v>9</v>
      </c>
      <c r="EW14" s="342">
        <v>10</v>
      </c>
      <c r="EX14" s="340">
        <v>1</v>
      </c>
      <c r="EY14" s="341">
        <v>2</v>
      </c>
      <c r="EZ14" s="341">
        <v>3</v>
      </c>
      <c r="FA14" s="341">
        <v>4</v>
      </c>
      <c r="FB14" s="341">
        <v>5</v>
      </c>
      <c r="FC14" s="341">
        <v>6</v>
      </c>
      <c r="FD14" s="341">
        <v>7</v>
      </c>
      <c r="FE14" s="341">
        <v>8</v>
      </c>
      <c r="FF14" s="341">
        <v>9</v>
      </c>
      <c r="FG14" s="342">
        <v>10</v>
      </c>
      <c r="FH14" s="340">
        <v>1</v>
      </c>
      <c r="FI14" s="341">
        <v>2</v>
      </c>
      <c r="FJ14" s="341">
        <v>3</v>
      </c>
      <c r="FK14" s="341">
        <v>4</v>
      </c>
      <c r="FL14" s="341">
        <v>5</v>
      </c>
      <c r="FM14" s="341">
        <v>6</v>
      </c>
      <c r="FN14" s="341">
        <v>7</v>
      </c>
      <c r="FO14" s="341">
        <v>8</v>
      </c>
      <c r="FP14" s="341">
        <v>9</v>
      </c>
      <c r="FQ14" s="342">
        <v>10</v>
      </c>
      <c r="FR14" s="340">
        <v>1</v>
      </c>
      <c r="FS14" s="341">
        <v>2</v>
      </c>
      <c r="FT14" s="341">
        <v>3</v>
      </c>
      <c r="FU14" s="341">
        <v>4</v>
      </c>
      <c r="FV14" s="341">
        <v>5</v>
      </c>
      <c r="FW14" s="341">
        <v>6</v>
      </c>
      <c r="FX14" s="341">
        <v>7</v>
      </c>
      <c r="FY14" s="341">
        <v>8</v>
      </c>
      <c r="FZ14" s="341">
        <v>9</v>
      </c>
      <c r="GA14" s="342">
        <v>10</v>
      </c>
      <c r="GB14" s="340">
        <v>1</v>
      </c>
      <c r="GC14" s="341">
        <v>2</v>
      </c>
      <c r="GD14" s="341">
        <v>3</v>
      </c>
      <c r="GE14" s="341">
        <v>4</v>
      </c>
      <c r="GF14" s="341">
        <v>5</v>
      </c>
      <c r="GG14" s="341">
        <v>6</v>
      </c>
      <c r="GH14" s="341">
        <v>7</v>
      </c>
      <c r="GI14" s="341">
        <v>8</v>
      </c>
      <c r="GJ14" s="341">
        <v>9</v>
      </c>
      <c r="GK14" s="342">
        <v>10</v>
      </c>
      <c r="GL14" s="340">
        <v>1</v>
      </c>
      <c r="GM14" s="341">
        <v>2</v>
      </c>
      <c r="GN14" s="341">
        <v>3</v>
      </c>
      <c r="GO14" s="341">
        <v>4</v>
      </c>
      <c r="GP14" s="341">
        <v>5</v>
      </c>
      <c r="GQ14" s="341">
        <v>6</v>
      </c>
      <c r="GR14" s="341">
        <v>7</v>
      </c>
      <c r="GS14" s="341">
        <v>8</v>
      </c>
      <c r="GT14" s="341">
        <v>9</v>
      </c>
      <c r="GU14" s="342">
        <v>10</v>
      </c>
      <c r="GV14" s="340">
        <v>1</v>
      </c>
      <c r="GW14" s="341">
        <v>2</v>
      </c>
      <c r="GX14" s="341">
        <v>3</v>
      </c>
      <c r="GY14" s="341">
        <v>4</v>
      </c>
      <c r="GZ14" s="341">
        <v>5</v>
      </c>
      <c r="HA14" s="341">
        <v>6</v>
      </c>
      <c r="HB14" s="341">
        <v>7</v>
      </c>
      <c r="HC14" s="341">
        <v>8</v>
      </c>
      <c r="HD14" s="341">
        <v>9</v>
      </c>
      <c r="HE14" s="578">
        <v>10</v>
      </c>
    </row>
    <row r="15" spans="1:213" ht="20.100000000000001" customHeight="1" thickTop="1" thickBot="1">
      <c r="A15" s="302"/>
      <c r="B15" s="339" t="s">
        <v>544</v>
      </c>
      <c r="C15" s="338" t="s">
        <v>545</v>
      </c>
      <c r="D15" s="355" t="str">
        <f>IF(AND(D16="YES",COUNTIF(D17:D19,"YES")&gt;=1),"MET",IF(COUNTIF(D16:D19,"N/A")=4,"N/A", IF(COUNTA(D16:D19)=0,"","NOT MET")))</f>
        <v/>
      </c>
      <c r="E15" s="356" t="str">
        <f t="shared" ref="E15:M15" si="0">IF(AND(E16="YES",COUNTIF(E17:E19,"YES")&gt;=1),"MET",IF(COUNTIF(E16:E19,"N/A")=4,"N/A", IF(COUNTA(E16:E19)=0,"","NOT MET")))</f>
        <v/>
      </c>
      <c r="F15" s="356" t="str">
        <f t="shared" si="0"/>
        <v/>
      </c>
      <c r="G15" s="356" t="str">
        <f t="shared" si="0"/>
        <v/>
      </c>
      <c r="H15" s="356" t="str">
        <f t="shared" si="0"/>
        <v/>
      </c>
      <c r="I15" s="356" t="str">
        <f t="shared" si="0"/>
        <v/>
      </c>
      <c r="J15" s="356" t="str">
        <f t="shared" si="0"/>
        <v/>
      </c>
      <c r="K15" s="356" t="str">
        <f t="shared" si="0"/>
        <v/>
      </c>
      <c r="L15" s="356" t="str">
        <f t="shared" si="0"/>
        <v/>
      </c>
      <c r="M15" s="357" t="str">
        <f t="shared" si="0"/>
        <v/>
      </c>
      <c r="N15" s="355" t="str">
        <f t="shared" ref="N15:AS15" si="1">IF(AND(N16="YES",COUNTIF(N17:N19,"YES")&gt;=1),"MET",IF(COUNTIF(N16:N19,"N/A")=4,"N/A", IF(COUNTA(N16:N19)=0,"","NOT MET")))</f>
        <v/>
      </c>
      <c r="O15" s="356" t="str">
        <f t="shared" si="1"/>
        <v/>
      </c>
      <c r="P15" s="356" t="str">
        <f t="shared" si="1"/>
        <v/>
      </c>
      <c r="Q15" s="356" t="str">
        <f t="shared" si="1"/>
        <v/>
      </c>
      <c r="R15" s="356" t="str">
        <f t="shared" si="1"/>
        <v/>
      </c>
      <c r="S15" s="356" t="str">
        <f t="shared" si="1"/>
        <v/>
      </c>
      <c r="T15" s="356" t="str">
        <f t="shared" si="1"/>
        <v/>
      </c>
      <c r="U15" s="356" t="str">
        <f t="shared" si="1"/>
        <v/>
      </c>
      <c r="V15" s="356" t="str">
        <f t="shared" si="1"/>
        <v/>
      </c>
      <c r="W15" s="357" t="str">
        <f t="shared" si="1"/>
        <v/>
      </c>
      <c r="X15" s="355" t="str">
        <f t="shared" si="1"/>
        <v/>
      </c>
      <c r="Y15" s="356" t="str">
        <f t="shared" si="1"/>
        <v/>
      </c>
      <c r="Z15" s="356" t="str">
        <f t="shared" si="1"/>
        <v/>
      </c>
      <c r="AA15" s="356" t="str">
        <f t="shared" si="1"/>
        <v/>
      </c>
      <c r="AB15" s="356" t="str">
        <f t="shared" si="1"/>
        <v/>
      </c>
      <c r="AC15" s="356" t="str">
        <f t="shared" si="1"/>
        <v/>
      </c>
      <c r="AD15" s="356" t="str">
        <f t="shared" si="1"/>
        <v/>
      </c>
      <c r="AE15" s="356" t="str">
        <f t="shared" si="1"/>
        <v/>
      </c>
      <c r="AF15" s="356" t="str">
        <f t="shared" si="1"/>
        <v/>
      </c>
      <c r="AG15" s="357" t="str">
        <f t="shared" si="1"/>
        <v/>
      </c>
      <c r="AH15" s="355" t="str">
        <f t="shared" si="1"/>
        <v/>
      </c>
      <c r="AI15" s="356" t="str">
        <f t="shared" si="1"/>
        <v/>
      </c>
      <c r="AJ15" s="356" t="str">
        <f t="shared" si="1"/>
        <v/>
      </c>
      <c r="AK15" s="356" t="str">
        <f t="shared" si="1"/>
        <v/>
      </c>
      <c r="AL15" s="356" t="str">
        <f t="shared" si="1"/>
        <v/>
      </c>
      <c r="AM15" s="356" t="str">
        <f t="shared" si="1"/>
        <v/>
      </c>
      <c r="AN15" s="356" t="str">
        <f t="shared" si="1"/>
        <v/>
      </c>
      <c r="AO15" s="356" t="str">
        <f t="shared" si="1"/>
        <v/>
      </c>
      <c r="AP15" s="356" t="str">
        <f t="shared" si="1"/>
        <v/>
      </c>
      <c r="AQ15" s="357" t="str">
        <f t="shared" si="1"/>
        <v/>
      </c>
      <c r="AR15" s="355" t="str">
        <f t="shared" si="1"/>
        <v/>
      </c>
      <c r="AS15" s="356" t="str">
        <f t="shared" si="1"/>
        <v/>
      </c>
      <c r="AT15" s="356" t="str">
        <f t="shared" ref="AT15:BY15" si="2">IF(AND(AT16="YES",COUNTIF(AT17:AT19,"YES")&gt;=1),"MET",IF(COUNTIF(AT16:AT19,"N/A")=4,"N/A", IF(COUNTA(AT16:AT19)=0,"","NOT MET")))</f>
        <v/>
      </c>
      <c r="AU15" s="356" t="str">
        <f t="shared" si="2"/>
        <v/>
      </c>
      <c r="AV15" s="356" t="str">
        <f t="shared" si="2"/>
        <v/>
      </c>
      <c r="AW15" s="356" t="str">
        <f t="shared" si="2"/>
        <v/>
      </c>
      <c r="AX15" s="356" t="str">
        <f t="shared" si="2"/>
        <v/>
      </c>
      <c r="AY15" s="356" t="str">
        <f t="shared" si="2"/>
        <v/>
      </c>
      <c r="AZ15" s="356" t="str">
        <f t="shared" si="2"/>
        <v/>
      </c>
      <c r="BA15" s="357" t="str">
        <f t="shared" si="2"/>
        <v/>
      </c>
      <c r="BB15" s="355" t="str">
        <f t="shared" si="2"/>
        <v/>
      </c>
      <c r="BC15" s="356" t="str">
        <f t="shared" si="2"/>
        <v/>
      </c>
      <c r="BD15" s="356" t="str">
        <f t="shared" si="2"/>
        <v/>
      </c>
      <c r="BE15" s="356" t="str">
        <f t="shared" si="2"/>
        <v/>
      </c>
      <c r="BF15" s="356" t="str">
        <f t="shared" si="2"/>
        <v/>
      </c>
      <c r="BG15" s="356" t="str">
        <f t="shared" si="2"/>
        <v/>
      </c>
      <c r="BH15" s="356" t="str">
        <f t="shared" si="2"/>
        <v/>
      </c>
      <c r="BI15" s="356" t="str">
        <f t="shared" si="2"/>
        <v/>
      </c>
      <c r="BJ15" s="356" t="str">
        <f t="shared" si="2"/>
        <v/>
      </c>
      <c r="BK15" s="357" t="str">
        <f t="shared" si="2"/>
        <v/>
      </c>
      <c r="BL15" s="355" t="str">
        <f t="shared" si="2"/>
        <v/>
      </c>
      <c r="BM15" s="356" t="str">
        <f t="shared" si="2"/>
        <v/>
      </c>
      <c r="BN15" s="356" t="str">
        <f t="shared" si="2"/>
        <v/>
      </c>
      <c r="BO15" s="356" t="str">
        <f t="shared" si="2"/>
        <v/>
      </c>
      <c r="BP15" s="356" t="str">
        <f t="shared" si="2"/>
        <v/>
      </c>
      <c r="BQ15" s="356" t="str">
        <f t="shared" si="2"/>
        <v/>
      </c>
      <c r="BR15" s="356" t="str">
        <f t="shared" si="2"/>
        <v/>
      </c>
      <c r="BS15" s="356" t="str">
        <f t="shared" si="2"/>
        <v/>
      </c>
      <c r="BT15" s="356" t="str">
        <f t="shared" si="2"/>
        <v/>
      </c>
      <c r="BU15" s="357" t="str">
        <f t="shared" si="2"/>
        <v/>
      </c>
      <c r="BV15" s="355" t="str">
        <f t="shared" si="2"/>
        <v/>
      </c>
      <c r="BW15" s="356" t="str">
        <f t="shared" si="2"/>
        <v/>
      </c>
      <c r="BX15" s="356" t="str">
        <f t="shared" si="2"/>
        <v/>
      </c>
      <c r="BY15" s="356" t="str">
        <f t="shared" si="2"/>
        <v/>
      </c>
      <c r="BZ15" s="356" t="str">
        <f t="shared" ref="BZ15:DE15" si="3">IF(AND(BZ16="YES",COUNTIF(BZ17:BZ19,"YES")&gt;=1),"MET",IF(COUNTIF(BZ16:BZ19,"N/A")=4,"N/A", IF(COUNTA(BZ16:BZ19)=0,"","NOT MET")))</f>
        <v/>
      </c>
      <c r="CA15" s="356" t="str">
        <f t="shared" si="3"/>
        <v/>
      </c>
      <c r="CB15" s="356" t="str">
        <f t="shared" si="3"/>
        <v/>
      </c>
      <c r="CC15" s="356" t="str">
        <f t="shared" si="3"/>
        <v/>
      </c>
      <c r="CD15" s="356" t="str">
        <f t="shared" si="3"/>
        <v/>
      </c>
      <c r="CE15" s="357" t="str">
        <f t="shared" si="3"/>
        <v/>
      </c>
      <c r="CF15" s="355" t="str">
        <f t="shared" si="3"/>
        <v/>
      </c>
      <c r="CG15" s="356" t="str">
        <f t="shared" si="3"/>
        <v/>
      </c>
      <c r="CH15" s="356" t="str">
        <f t="shared" si="3"/>
        <v/>
      </c>
      <c r="CI15" s="356" t="str">
        <f t="shared" si="3"/>
        <v/>
      </c>
      <c r="CJ15" s="356" t="str">
        <f t="shared" si="3"/>
        <v/>
      </c>
      <c r="CK15" s="356" t="str">
        <f t="shared" si="3"/>
        <v/>
      </c>
      <c r="CL15" s="356" t="str">
        <f t="shared" si="3"/>
        <v/>
      </c>
      <c r="CM15" s="356" t="str">
        <f t="shared" si="3"/>
        <v/>
      </c>
      <c r="CN15" s="356" t="str">
        <f t="shared" si="3"/>
        <v/>
      </c>
      <c r="CO15" s="357" t="str">
        <f t="shared" si="3"/>
        <v/>
      </c>
      <c r="CP15" s="355" t="str">
        <f t="shared" si="3"/>
        <v/>
      </c>
      <c r="CQ15" s="356" t="str">
        <f t="shared" si="3"/>
        <v/>
      </c>
      <c r="CR15" s="356" t="str">
        <f t="shared" si="3"/>
        <v/>
      </c>
      <c r="CS15" s="356" t="str">
        <f t="shared" si="3"/>
        <v/>
      </c>
      <c r="CT15" s="356" t="str">
        <f t="shared" si="3"/>
        <v/>
      </c>
      <c r="CU15" s="356" t="str">
        <f t="shared" si="3"/>
        <v/>
      </c>
      <c r="CV15" s="356" t="str">
        <f t="shared" si="3"/>
        <v/>
      </c>
      <c r="CW15" s="356" t="str">
        <f t="shared" si="3"/>
        <v/>
      </c>
      <c r="CX15" s="356" t="str">
        <f t="shared" si="3"/>
        <v/>
      </c>
      <c r="CY15" s="357" t="str">
        <f t="shared" si="3"/>
        <v/>
      </c>
      <c r="CZ15" s="355" t="str">
        <f t="shared" si="3"/>
        <v/>
      </c>
      <c r="DA15" s="356" t="str">
        <f t="shared" si="3"/>
        <v/>
      </c>
      <c r="DB15" s="356" t="str">
        <f t="shared" si="3"/>
        <v/>
      </c>
      <c r="DC15" s="356" t="str">
        <f t="shared" si="3"/>
        <v/>
      </c>
      <c r="DD15" s="356" t="str">
        <f t="shared" si="3"/>
        <v/>
      </c>
      <c r="DE15" s="356" t="str">
        <f t="shared" si="3"/>
        <v/>
      </c>
      <c r="DF15" s="356" t="str">
        <f t="shared" ref="DF15:EK15" si="4">IF(AND(DF16="YES",COUNTIF(DF17:DF19,"YES")&gt;=1),"MET",IF(COUNTIF(DF16:DF19,"N/A")=4,"N/A", IF(COUNTA(DF16:DF19)=0,"","NOT MET")))</f>
        <v/>
      </c>
      <c r="DG15" s="356" t="str">
        <f t="shared" si="4"/>
        <v/>
      </c>
      <c r="DH15" s="356" t="str">
        <f t="shared" si="4"/>
        <v/>
      </c>
      <c r="DI15" s="357" t="str">
        <f t="shared" si="4"/>
        <v/>
      </c>
      <c r="DJ15" s="355" t="str">
        <f t="shared" si="4"/>
        <v/>
      </c>
      <c r="DK15" s="356" t="str">
        <f t="shared" si="4"/>
        <v/>
      </c>
      <c r="DL15" s="356" t="str">
        <f t="shared" si="4"/>
        <v/>
      </c>
      <c r="DM15" s="356" t="str">
        <f t="shared" si="4"/>
        <v/>
      </c>
      <c r="DN15" s="356" t="str">
        <f t="shared" si="4"/>
        <v/>
      </c>
      <c r="DO15" s="356" t="str">
        <f t="shared" si="4"/>
        <v/>
      </c>
      <c r="DP15" s="356" t="str">
        <f t="shared" si="4"/>
        <v/>
      </c>
      <c r="DQ15" s="356" t="str">
        <f t="shared" si="4"/>
        <v/>
      </c>
      <c r="DR15" s="356" t="str">
        <f t="shared" si="4"/>
        <v/>
      </c>
      <c r="DS15" s="357" t="str">
        <f t="shared" si="4"/>
        <v/>
      </c>
      <c r="DT15" s="355" t="str">
        <f t="shared" si="4"/>
        <v/>
      </c>
      <c r="DU15" s="356" t="str">
        <f t="shared" si="4"/>
        <v/>
      </c>
      <c r="DV15" s="356" t="str">
        <f t="shared" si="4"/>
        <v/>
      </c>
      <c r="DW15" s="356" t="str">
        <f t="shared" si="4"/>
        <v/>
      </c>
      <c r="DX15" s="356" t="str">
        <f t="shared" si="4"/>
        <v/>
      </c>
      <c r="DY15" s="356" t="str">
        <f t="shared" si="4"/>
        <v/>
      </c>
      <c r="DZ15" s="356" t="str">
        <f t="shared" si="4"/>
        <v/>
      </c>
      <c r="EA15" s="356" t="str">
        <f t="shared" si="4"/>
        <v/>
      </c>
      <c r="EB15" s="356" t="str">
        <f t="shared" si="4"/>
        <v/>
      </c>
      <c r="EC15" s="357" t="str">
        <f t="shared" si="4"/>
        <v/>
      </c>
      <c r="ED15" s="355" t="str">
        <f t="shared" si="4"/>
        <v/>
      </c>
      <c r="EE15" s="356" t="str">
        <f t="shared" si="4"/>
        <v/>
      </c>
      <c r="EF15" s="356" t="str">
        <f t="shared" si="4"/>
        <v/>
      </c>
      <c r="EG15" s="356" t="str">
        <f t="shared" si="4"/>
        <v/>
      </c>
      <c r="EH15" s="356" t="str">
        <f t="shared" si="4"/>
        <v/>
      </c>
      <c r="EI15" s="356" t="str">
        <f t="shared" si="4"/>
        <v/>
      </c>
      <c r="EJ15" s="356" t="str">
        <f t="shared" si="4"/>
        <v/>
      </c>
      <c r="EK15" s="356" t="str">
        <f t="shared" si="4"/>
        <v/>
      </c>
      <c r="EL15" s="356" t="str">
        <f t="shared" ref="EL15:FQ15" si="5">IF(AND(EL16="YES",COUNTIF(EL17:EL19,"YES")&gt;=1),"MET",IF(COUNTIF(EL16:EL19,"N/A")=4,"N/A", IF(COUNTA(EL16:EL19)=0,"","NOT MET")))</f>
        <v/>
      </c>
      <c r="EM15" s="357" t="str">
        <f t="shared" si="5"/>
        <v/>
      </c>
      <c r="EN15" s="355" t="str">
        <f t="shared" si="5"/>
        <v/>
      </c>
      <c r="EO15" s="356" t="str">
        <f t="shared" si="5"/>
        <v/>
      </c>
      <c r="EP15" s="356" t="str">
        <f t="shared" si="5"/>
        <v/>
      </c>
      <c r="EQ15" s="356" t="str">
        <f t="shared" si="5"/>
        <v/>
      </c>
      <c r="ER15" s="356" t="str">
        <f t="shared" si="5"/>
        <v/>
      </c>
      <c r="ES15" s="356" t="str">
        <f t="shared" si="5"/>
        <v/>
      </c>
      <c r="ET15" s="356" t="str">
        <f t="shared" si="5"/>
        <v/>
      </c>
      <c r="EU15" s="356" t="str">
        <f t="shared" si="5"/>
        <v/>
      </c>
      <c r="EV15" s="356" t="str">
        <f t="shared" si="5"/>
        <v/>
      </c>
      <c r="EW15" s="357" t="str">
        <f t="shared" si="5"/>
        <v/>
      </c>
      <c r="EX15" s="355" t="str">
        <f t="shared" si="5"/>
        <v/>
      </c>
      <c r="EY15" s="356" t="str">
        <f t="shared" si="5"/>
        <v/>
      </c>
      <c r="EZ15" s="356" t="str">
        <f t="shared" si="5"/>
        <v/>
      </c>
      <c r="FA15" s="356" t="str">
        <f t="shared" si="5"/>
        <v/>
      </c>
      <c r="FB15" s="356" t="str">
        <f t="shared" si="5"/>
        <v/>
      </c>
      <c r="FC15" s="356" t="str">
        <f t="shared" si="5"/>
        <v/>
      </c>
      <c r="FD15" s="356" t="str">
        <f t="shared" si="5"/>
        <v/>
      </c>
      <c r="FE15" s="356" t="str">
        <f t="shared" si="5"/>
        <v/>
      </c>
      <c r="FF15" s="356" t="str">
        <f t="shared" si="5"/>
        <v/>
      </c>
      <c r="FG15" s="357" t="str">
        <f t="shared" si="5"/>
        <v/>
      </c>
      <c r="FH15" s="355" t="str">
        <f t="shared" si="5"/>
        <v/>
      </c>
      <c r="FI15" s="356" t="str">
        <f t="shared" si="5"/>
        <v/>
      </c>
      <c r="FJ15" s="356" t="str">
        <f t="shared" si="5"/>
        <v/>
      </c>
      <c r="FK15" s="356" t="str">
        <f t="shared" si="5"/>
        <v/>
      </c>
      <c r="FL15" s="356" t="str">
        <f t="shared" si="5"/>
        <v/>
      </c>
      <c r="FM15" s="356" t="str">
        <f t="shared" si="5"/>
        <v/>
      </c>
      <c r="FN15" s="356" t="str">
        <f t="shared" si="5"/>
        <v/>
      </c>
      <c r="FO15" s="356" t="str">
        <f t="shared" si="5"/>
        <v/>
      </c>
      <c r="FP15" s="356" t="str">
        <f t="shared" si="5"/>
        <v/>
      </c>
      <c r="FQ15" s="357" t="str">
        <f t="shared" si="5"/>
        <v/>
      </c>
      <c r="FR15" s="355" t="str">
        <f t="shared" ref="FR15:GW15" si="6">IF(AND(FR16="YES",COUNTIF(FR17:FR19,"YES")&gt;=1),"MET",IF(COUNTIF(FR16:FR19,"N/A")=4,"N/A", IF(COUNTA(FR16:FR19)=0,"","NOT MET")))</f>
        <v/>
      </c>
      <c r="FS15" s="356" t="str">
        <f t="shared" si="6"/>
        <v/>
      </c>
      <c r="FT15" s="356" t="str">
        <f t="shared" si="6"/>
        <v/>
      </c>
      <c r="FU15" s="356" t="str">
        <f t="shared" si="6"/>
        <v/>
      </c>
      <c r="FV15" s="356" t="str">
        <f t="shared" si="6"/>
        <v/>
      </c>
      <c r="FW15" s="356" t="str">
        <f t="shared" si="6"/>
        <v/>
      </c>
      <c r="FX15" s="356" t="str">
        <f t="shared" si="6"/>
        <v/>
      </c>
      <c r="FY15" s="356" t="str">
        <f t="shared" si="6"/>
        <v/>
      </c>
      <c r="FZ15" s="356" t="str">
        <f t="shared" si="6"/>
        <v/>
      </c>
      <c r="GA15" s="357" t="str">
        <f t="shared" si="6"/>
        <v/>
      </c>
      <c r="GB15" s="355" t="str">
        <f t="shared" si="6"/>
        <v/>
      </c>
      <c r="GC15" s="356" t="str">
        <f t="shared" si="6"/>
        <v/>
      </c>
      <c r="GD15" s="356" t="str">
        <f t="shared" si="6"/>
        <v/>
      </c>
      <c r="GE15" s="356" t="str">
        <f t="shared" si="6"/>
        <v/>
      </c>
      <c r="GF15" s="356" t="str">
        <f t="shared" si="6"/>
        <v/>
      </c>
      <c r="GG15" s="356" t="str">
        <f t="shared" si="6"/>
        <v/>
      </c>
      <c r="GH15" s="356" t="str">
        <f t="shared" si="6"/>
        <v/>
      </c>
      <c r="GI15" s="356" t="str">
        <f t="shared" si="6"/>
        <v/>
      </c>
      <c r="GJ15" s="356" t="str">
        <f t="shared" si="6"/>
        <v/>
      </c>
      <c r="GK15" s="357" t="str">
        <f t="shared" si="6"/>
        <v/>
      </c>
      <c r="GL15" s="355" t="str">
        <f t="shared" si="6"/>
        <v/>
      </c>
      <c r="GM15" s="356" t="str">
        <f t="shared" si="6"/>
        <v/>
      </c>
      <c r="GN15" s="356" t="str">
        <f t="shared" si="6"/>
        <v/>
      </c>
      <c r="GO15" s="356" t="str">
        <f t="shared" si="6"/>
        <v/>
      </c>
      <c r="GP15" s="356" t="str">
        <f t="shared" si="6"/>
        <v/>
      </c>
      <c r="GQ15" s="356" t="str">
        <f t="shared" si="6"/>
        <v/>
      </c>
      <c r="GR15" s="356" t="str">
        <f t="shared" si="6"/>
        <v/>
      </c>
      <c r="GS15" s="356" t="str">
        <f t="shared" si="6"/>
        <v/>
      </c>
      <c r="GT15" s="356" t="str">
        <f t="shared" si="6"/>
        <v/>
      </c>
      <c r="GU15" s="357" t="str">
        <f t="shared" si="6"/>
        <v/>
      </c>
      <c r="GV15" s="355" t="str">
        <f t="shared" si="6"/>
        <v/>
      </c>
      <c r="GW15" s="356" t="str">
        <f t="shared" si="6"/>
        <v/>
      </c>
      <c r="GX15" s="356" t="str">
        <f t="shared" ref="GX15:HE15" si="7">IF(AND(GX16="YES",COUNTIF(GX17:GX19,"YES")&gt;=1),"MET",IF(COUNTIF(GX16:GX19,"N/A")=4,"N/A", IF(COUNTA(GX16:GX19)=0,"","NOT MET")))</f>
        <v/>
      </c>
      <c r="GY15" s="356" t="str">
        <f t="shared" si="7"/>
        <v/>
      </c>
      <c r="GZ15" s="356" t="str">
        <f t="shared" si="7"/>
        <v/>
      </c>
      <c r="HA15" s="356" t="str">
        <f t="shared" si="7"/>
        <v/>
      </c>
      <c r="HB15" s="356" t="str">
        <f t="shared" si="7"/>
        <v/>
      </c>
      <c r="HC15" s="356" t="str">
        <f t="shared" si="7"/>
        <v/>
      </c>
      <c r="HD15" s="356" t="str">
        <f t="shared" si="7"/>
        <v/>
      </c>
      <c r="HE15" s="579" t="str">
        <f t="shared" si="7"/>
        <v/>
      </c>
    </row>
    <row r="16" spans="1:213" ht="39" thickTop="1">
      <c r="A16" s="854" t="s">
        <v>266</v>
      </c>
      <c r="B16" s="85">
        <v>1</v>
      </c>
      <c r="C16" s="346" t="s">
        <v>262</v>
      </c>
      <c r="D16" s="347"/>
      <c r="E16" s="349"/>
      <c r="F16" s="349"/>
      <c r="G16" s="349"/>
      <c r="H16" s="349"/>
      <c r="I16" s="349"/>
      <c r="J16" s="349"/>
      <c r="K16" s="349"/>
      <c r="L16" s="349"/>
      <c r="M16" s="366"/>
      <c r="N16" s="347"/>
      <c r="O16" s="349"/>
      <c r="P16" s="349"/>
      <c r="Q16" s="349"/>
      <c r="R16" s="349"/>
      <c r="S16" s="349"/>
      <c r="T16" s="349"/>
      <c r="U16" s="349"/>
      <c r="V16" s="349"/>
      <c r="W16" s="367"/>
      <c r="X16" s="347"/>
      <c r="Y16" s="349"/>
      <c r="Z16" s="349"/>
      <c r="AA16" s="349"/>
      <c r="AB16" s="349"/>
      <c r="AC16" s="349"/>
      <c r="AD16" s="349"/>
      <c r="AE16" s="349"/>
      <c r="AF16" s="349"/>
      <c r="AG16" s="367"/>
      <c r="AH16" s="347"/>
      <c r="AI16" s="349"/>
      <c r="AJ16" s="349"/>
      <c r="AK16" s="349"/>
      <c r="AL16" s="349"/>
      <c r="AM16" s="349"/>
      <c r="AN16" s="349"/>
      <c r="AO16" s="349"/>
      <c r="AP16" s="349"/>
      <c r="AQ16" s="367"/>
      <c r="AR16" s="347"/>
      <c r="AS16" s="349"/>
      <c r="AT16" s="349"/>
      <c r="AU16" s="349"/>
      <c r="AV16" s="349"/>
      <c r="AW16" s="349"/>
      <c r="AX16" s="349"/>
      <c r="AY16" s="349"/>
      <c r="AZ16" s="349"/>
      <c r="BA16" s="367"/>
      <c r="BB16" s="347"/>
      <c r="BC16" s="349"/>
      <c r="BD16" s="349"/>
      <c r="BE16" s="349"/>
      <c r="BF16" s="349"/>
      <c r="BG16" s="349"/>
      <c r="BH16" s="349"/>
      <c r="BI16" s="349"/>
      <c r="BJ16" s="349"/>
      <c r="BK16" s="367"/>
      <c r="BL16" s="347"/>
      <c r="BM16" s="349"/>
      <c r="BN16" s="349"/>
      <c r="BO16" s="349"/>
      <c r="BP16" s="349"/>
      <c r="BQ16" s="349"/>
      <c r="BR16" s="349"/>
      <c r="BS16" s="349"/>
      <c r="BT16" s="349"/>
      <c r="BU16" s="367"/>
      <c r="BV16" s="347"/>
      <c r="BW16" s="349"/>
      <c r="BX16" s="349"/>
      <c r="BY16" s="349"/>
      <c r="BZ16" s="349"/>
      <c r="CA16" s="349"/>
      <c r="CB16" s="349"/>
      <c r="CC16" s="349"/>
      <c r="CD16" s="349"/>
      <c r="CE16" s="367"/>
      <c r="CF16" s="347"/>
      <c r="CG16" s="349"/>
      <c r="CH16" s="349"/>
      <c r="CI16" s="349"/>
      <c r="CJ16" s="349"/>
      <c r="CK16" s="349"/>
      <c r="CL16" s="349"/>
      <c r="CM16" s="349"/>
      <c r="CN16" s="349"/>
      <c r="CO16" s="367"/>
      <c r="CP16" s="347"/>
      <c r="CQ16" s="349"/>
      <c r="CR16" s="349"/>
      <c r="CS16" s="349"/>
      <c r="CT16" s="349"/>
      <c r="CU16" s="349"/>
      <c r="CV16" s="349"/>
      <c r="CW16" s="349"/>
      <c r="CX16" s="349"/>
      <c r="CY16" s="367"/>
      <c r="CZ16" s="347"/>
      <c r="DA16" s="349"/>
      <c r="DB16" s="349"/>
      <c r="DC16" s="349"/>
      <c r="DD16" s="349"/>
      <c r="DE16" s="349"/>
      <c r="DF16" s="349"/>
      <c r="DG16" s="349"/>
      <c r="DH16" s="349"/>
      <c r="DI16" s="367"/>
      <c r="DJ16" s="347"/>
      <c r="DK16" s="349"/>
      <c r="DL16" s="349"/>
      <c r="DM16" s="349"/>
      <c r="DN16" s="349"/>
      <c r="DO16" s="349"/>
      <c r="DP16" s="349"/>
      <c r="DQ16" s="349"/>
      <c r="DR16" s="349"/>
      <c r="DS16" s="367"/>
      <c r="DT16" s="347"/>
      <c r="DU16" s="349"/>
      <c r="DV16" s="349"/>
      <c r="DW16" s="349"/>
      <c r="DX16" s="349"/>
      <c r="DY16" s="349"/>
      <c r="DZ16" s="349"/>
      <c r="EA16" s="349"/>
      <c r="EB16" s="349"/>
      <c r="EC16" s="367"/>
      <c r="ED16" s="347"/>
      <c r="EE16" s="349"/>
      <c r="EF16" s="349"/>
      <c r="EG16" s="349"/>
      <c r="EH16" s="349"/>
      <c r="EI16" s="349"/>
      <c r="EJ16" s="349"/>
      <c r="EK16" s="349"/>
      <c r="EL16" s="349"/>
      <c r="EM16" s="367"/>
      <c r="EN16" s="347"/>
      <c r="EO16" s="349"/>
      <c r="EP16" s="349"/>
      <c r="EQ16" s="349"/>
      <c r="ER16" s="349"/>
      <c r="ES16" s="349"/>
      <c r="ET16" s="349"/>
      <c r="EU16" s="349"/>
      <c r="EV16" s="349"/>
      <c r="EW16" s="367"/>
      <c r="EX16" s="347"/>
      <c r="EY16" s="349"/>
      <c r="EZ16" s="349"/>
      <c r="FA16" s="349"/>
      <c r="FB16" s="349"/>
      <c r="FC16" s="349"/>
      <c r="FD16" s="349"/>
      <c r="FE16" s="349"/>
      <c r="FF16" s="349"/>
      <c r="FG16" s="367"/>
      <c r="FH16" s="347"/>
      <c r="FI16" s="349"/>
      <c r="FJ16" s="349"/>
      <c r="FK16" s="349"/>
      <c r="FL16" s="349"/>
      <c r="FM16" s="349"/>
      <c r="FN16" s="349"/>
      <c r="FO16" s="349"/>
      <c r="FP16" s="349"/>
      <c r="FQ16" s="367"/>
      <c r="FR16" s="347"/>
      <c r="FS16" s="349"/>
      <c r="FT16" s="349"/>
      <c r="FU16" s="349"/>
      <c r="FV16" s="349"/>
      <c r="FW16" s="349"/>
      <c r="FX16" s="349"/>
      <c r="FY16" s="349"/>
      <c r="FZ16" s="349"/>
      <c r="GA16" s="367"/>
      <c r="GB16" s="347"/>
      <c r="GC16" s="349"/>
      <c r="GD16" s="349"/>
      <c r="GE16" s="349"/>
      <c r="GF16" s="349"/>
      <c r="GG16" s="349"/>
      <c r="GH16" s="349"/>
      <c r="GI16" s="349"/>
      <c r="GJ16" s="349"/>
      <c r="GK16" s="367"/>
      <c r="GL16" s="347"/>
      <c r="GM16" s="349"/>
      <c r="GN16" s="349"/>
      <c r="GO16" s="349"/>
      <c r="GP16" s="349"/>
      <c r="GQ16" s="349"/>
      <c r="GR16" s="349"/>
      <c r="GS16" s="349"/>
      <c r="GT16" s="349"/>
      <c r="GU16" s="367"/>
      <c r="GV16" s="347"/>
      <c r="GW16" s="349"/>
      <c r="GX16" s="349"/>
      <c r="GY16" s="349"/>
      <c r="GZ16" s="349"/>
      <c r="HA16" s="349"/>
      <c r="HB16" s="349"/>
      <c r="HC16" s="349"/>
      <c r="HD16" s="349"/>
      <c r="HE16" s="367"/>
    </row>
    <row r="17" spans="1:213" ht="25.5" customHeight="1">
      <c r="A17" s="854"/>
      <c r="B17" s="85">
        <v>2</v>
      </c>
      <c r="C17" s="172" t="s">
        <v>263</v>
      </c>
      <c r="D17" s="348"/>
      <c r="E17" s="349"/>
      <c r="F17" s="349"/>
      <c r="G17" s="349"/>
      <c r="H17" s="349"/>
      <c r="I17" s="349"/>
      <c r="J17" s="349"/>
      <c r="K17" s="349"/>
      <c r="L17" s="349"/>
      <c r="M17" s="367"/>
      <c r="N17" s="348"/>
      <c r="O17" s="349"/>
      <c r="P17" s="349"/>
      <c r="Q17" s="349"/>
      <c r="R17" s="349"/>
      <c r="S17" s="349"/>
      <c r="T17" s="349"/>
      <c r="U17" s="349"/>
      <c r="V17" s="349"/>
      <c r="W17" s="367"/>
      <c r="X17" s="348"/>
      <c r="Y17" s="349"/>
      <c r="Z17" s="349"/>
      <c r="AA17" s="349"/>
      <c r="AB17" s="349"/>
      <c r="AC17" s="349"/>
      <c r="AD17" s="349"/>
      <c r="AE17" s="349"/>
      <c r="AF17" s="349"/>
      <c r="AG17" s="367"/>
      <c r="AH17" s="348"/>
      <c r="AI17" s="349"/>
      <c r="AJ17" s="349"/>
      <c r="AK17" s="349"/>
      <c r="AL17" s="349"/>
      <c r="AM17" s="349"/>
      <c r="AN17" s="349"/>
      <c r="AO17" s="349"/>
      <c r="AP17" s="349"/>
      <c r="AQ17" s="367"/>
      <c r="AR17" s="348"/>
      <c r="AS17" s="349"/>
      <c r="AT17" s="349"/>
      <c r="AU17" s="349"/>
      <c r="AV17" s="349"/>
      <c r="AW17" s="349"/>
      <c r="AX17" s="349"/>
      <c r="AY17" s="349"/>
      <c r="AZ17" s="349"/>
      <c r="BA17" s="367"/>
      <c r="BB17" s="348"/>
      <c r="BC17" s="349"/>
      <c r="BD17" s="349"/>
      <c r="BE17" s="349"/>
      <c r="BF17" s="349"/>
      <c r="BG17" s="349"/>
      <c r="BH17" s="349"/>
      <c r="BI17" s="349"/>
      <c r="BJ17" s="349"/>
      <c r="BK17" s="367"/>
      <c r="BL17" s="348"/>
      <c r="BM17" s="349"/>
      <c r="BN17" s="349"/>
      <c r="BO17" s="349"/>
      <c r="BP17" s="349"/>
      <c r="BQ17" s="349"/>
      <c r="BR17" s="349"/>
      <c r="BS17" s="349"/>
      <c r="BT17" s="349"/>
      <c r="BU17" s="367"/>
      <c r="BV17" s="348"/>
      <c r="BW17" s="349"/>
      <c r="BX17" s="349"/>
      <c r="BY17" s="349"/>
      <c r="BZ17" s="349"/>
      <c r="CA17" s="349"/>
      <c r="CB17" s="349"/>
      <c r="CC17" s="349"/>
      <c r="CD17" s="349"/>
      <c r="CE17" s="367"/>
      <c r="CF17" s="348"/>
      <c r="CG17" s="349"/>
      <c r="CH17" s="349"/>
      <c r="CI17" s="349"/>
      <c r="CJ17" s="349"/>
      <c r="CK17" s="349"/>
      <c r="CL17" s="349"/>
      <c r="CM17" s="349"/>
      <c r="CN17" s="349"/>
      <c r="CO17" s="367"/>
      <c r="CP17" s="348"/>
      <c r="CQ17" s="349"/>
      <c r="CR17" s="349"/>
      <c r="CS17" s="349"/>
      <c r="CT17" s="349"/>
      <c r="CU17" s="349"/>
      <c r="CV17" s="349"/>
      <c r="CW17" s="349"/>
      <c r="CX17" s="349"/>
      <c r="CY17" s="367"/>
      <c r="CZ17" s="348"/>
      <c r="DA17" s="349"/>
      <c r="DB17" s="349"/>
      <c r="DC17" s="349"/>
      <c r="DD17" s="349"/>
      <c r="DE17" s="349"/>
      <c r="DF17" s="349"/>
      <c r="DG17" s="349"/>
      <c r="DH17" s="349"/>
      <c r="DI17" s="367"/>
      <c r="DJ17" s="348"/>
      <c r="DK17" s="349"/>
      <c r="DL17" s="349"/>
      <c r="DM17" s="349"/>
      <c r="DN17" s="349"/>
      <c r="DO17" s="349"/>
      <c r="DP17" s="349"/>
      <c r="DQ17" s="349"/>
      <c r="DR17" s="349"/>
      <c r="DS17" s="367"/>
      <c r="DT17" s="348"/>
      <c r="DU17" s="349"/>
      <c r="DV17" s="349"/>
      <c r="DW17" s="349"/>
      <c r="DX17" s="349"/>
      <c r="DY17" s="349"/>
      <c r="DZ17" s="349"/>
      <c r="EA17" s="349"/>
      <c r="EB17" s="349"/>
      <c r="EC17" s="367"/>
      <c r="ED17" s="348"/>
      <c r="EE17" s="349"/>
      <c r="EF17" s="349"/>
      <c r="EG17" s="349"/>
      <c r="EH17" s="349"/>
      <c r="EI17" s="349"/>
      <c r="EJ17" s="349"/>
      <c r="EK17" s="349"/>
      <c r="EL17" s="349"/>
      <c r="EM17" s="367"/>
      <c r="EN17" s="348"/>
      <c r="EO17" s="349"/>
      <c r="EP17" s="349"/>
      <c r="EQ17" s="349"/>
      <c r="ER17" s="349"/>
      <c r="ES17" s="349"/>
      <c r="ET17" s="349"/>
      <c r="EU17" s="349"/>
      <c r="EV17" s="349"/>
      <c r="EW17" s="367"/>
      <c r="EX17" s="348"/>
      <c r="EY17" s="349"/>
      <c r="EZ17" s="349"/>
      <c r="FA17" s="349"/>
      <c r="FB17" s="349"/>
      <c r="FC17" s="349"/>
      <c r="FD17" s="349"/>
      <c r="FE17" s="349"/>
      <c r="FF17" s="349"/>
      <c r="FG17" s="367"/>
      <c r="FH17" s="348"/>
      <c r="FI17" s="349"/>
      <c r="FJ17" s="349"/>
      <c r="FK17" s="349"/>
      <c r="FL17" s="349"/>
      <c r="FM17" s="349"/>
      <c r="FN17" s="349"/>
      <c r="FO17" s="349"/>
      <c r="FP17" s="349"/>
      <c r="FQ17" s="367"/>
      <c r="FR17" s="348"/>
      <c r="FS17" s="349"/>
      <c r="FT17" s="349"/>
      <c r="FU17" s="349"/>
      <c r="FV17" s="349"/>
      <c r="FW17" s="349"/>
      <c r="FX17" s="349"/>
      <c r="FY17" s="349"/>
      <c r="FZ17" s="349"/>
      <c r="GA17" s="367"/>
      <c r="GB17" s="348"/>
      <c r="GC17" s="349"/>
      <c r="GD17" s="349"/>
      <c r="GE17" s="349"/>
      <c r="GF17" s="349"/>
      <c r="GG17" s="349"/>
      <c r="GH17" s="349"/>
      <c r="GI17" s="349"/>
      <c r="GJ17" s="349"/>
      <c r="GK17" s="367"/>
      <c r="GL17" s="348"/>
      <c r="GM17" s="349"/>
      <c r="GN17" s="349"/>
      <c r="GO17" s="349"/>
      <c r="GP17" s="349"/>
      <c r="GQ17" s="349"/>
      <c r="GR17" s="349"/>
      <c r="GS17" s="349"/>
      <c r="GT17" s="349"/>
      <c r="GU17" s="367"/>
      <c r="GV17" s="348"/>
      <c r="GW17" s="349"/>
      <c r="GX17" s="349"/>
      <c r="GY17" s="349"/>
      <c r="GZ17" s="349"/>
      <c r="HA17" s="349"/>
      <c r="HB17" s="349"/>
      <c r="HC17" s="349"/>
      <c r="HD17" s="349"/>
      <c r="HE17" s="367"/>
    </row>
    <row r="18" spans="1:213" ht="25.5">
      <c r="A18" s="854"/>
      <c r="B18" s="85">
        <v>3</v>
      </c>
      <c r="C18" s="172" t="s">
        <v>212</v>
      </c>
      <c r="D18" s="348"/>
      <c r="E18" s="349"/>
      <c r="F18" s="349"/>
      <c r="G18" s="349"/>
      <c r="H18" s="349"/>
      <c r="I18" s="349"/>
      <c r="J18" s="349"/>
      <c r="K18" s="349"/>
      <c r="L18" s="349"/>
      <c r="M18" s="367"/>
      <c r="N18" s="348"/>
      <c r="O18" s="349"/>
      <c r="P18" s="349"/>
      <c r="Q18" s="349"/>
      <c r="R18" s="349"/>
      <c r="S18" s="349"/>
      <c r="T18" s="349"/>
      <c r="U18" s="349"/>
      <c r="V18" s="349"/>
      <c r="W18" s="367"/>
      <c r="X18" s="348"/>
      <c r="Y18" s="349"/>
      <c r="Z18" s="349"/>
      <c r="AA18" s="349"/>
      <c r="AB18" s="349"/>
      <c r="AC18" s="349"/>
      <c r="AD18" s="349"/>
      <c r="AE18" s="349"/>
      <c r="AF18" s="349"/>
      <c r="AG18" s="367"/>
      <c r="AH18" s="348"/>
      <c r="AI18" s="349"/>
      <c r="AJ18" s="349"/>
      <c r="AK18" s="349"/>
      <c r="AL18" s="349"/>
      <c r="AM18" s="349"/>
      <c r="AN18" s="349"/>
      <c r="AO18" s="349"/>
      <c r="AP18" s="349"/>
      <c r="AQ18" s="367"/>
      <c r="AR18" s="348"/>
      <c r="AS18" s="349"/>
      <c r="AT18" s="349"/>
      <c r="AU18" s="349"/>
      <c r="AV18" s="349"/>
      <c r="AW18" s="349"/>
      <c r="AX18" s="349"/>
      <c r="AY18" s="349"/>
      <c r="AZ18" s="349"/>
      <c r="BA18" s="367"/>
      <c r="BB18" s="348"/>
      <c r="BC18" s="349"/>
      <c r="BD18" s="349"/>
      <c r="BE18" s="349"/>
      <c r="BF18" s="349"/>
      <c r="BG18" s="349"/>
      <c r="BH18" s="349"/>
      <c r="BI18" s="349"/>
      <c r="BJ18" s="349"/>
      <c r="BK18" s="367"/>
      <c r="BL18" s="348"/>
      <c r="BM18" s="349"/>
      <c r="BN18" s="349"/>
      <c r="BO18" s="349"/>
      <c r="BP18" s="349"/>
      <c r="BQ18" s="349"/>
      <c r="BR18" s="349"/>
      <c r="BS18" s="349"/>
      <c r="BT18" s="349"/>
      <c r="BU18" s="367"/>
      <c r="BV18" s="348"/>
      <c r="BW18" s="349"/>
      <c r="BX18" s="349"/>
      <c r="BY18" s="349"/>
      <c r="BZ18" s="349"/>
      <c r="CA18" s="349"/>
      <c r="CB18" s="349"/>
      <c r="CC18" s="349"/>
      <c r="CD18" s="349"/>
      <c r="CE18" s="367"/>
      <c r="CF18" s="348"/>
      <c r="CG18" s="349"/>
      <c r="CH18" s="349"/>
      <c r="CI18" s="349"/>
      <c r="CJ18" s="349"/>
      <c r="CK18" s="349"/>
      <c r="CL18" s="349"/>
      <c r="CM18" s="349"/>
      <c r="CN18" s="349"/>
      <c r="CO18" s="367"/>
      <c r="CP18" s="348"/>
      <c r="CQ18" s="349"/>
      <c r="CR18" s="349"/>
      <c r="CS18" s="349"/>
      <c r="CT18" s="349"/>
      <c r="CU18" s="349"/>
      <c r="CV18" s="349"/>
      <c r="CW18" s="349"/>
      <c r="CX18" s="349"/>
      <c r="CY18" s="367"/>
      <c r="CZ18" s="348"/>
      <c r="DA18" s="349"/>
      <c r="DB18" s="349"/>
      <c r="DC18" s="349"/>
      <c r="DD18" s="349"/>
      <c r="DE18" s="349"/>
      <c r="DF18" s="349"/>
      <c r="DG18" s="349"/>
      <c r="DH18" s="349"/>
      <c r="DI18" s="367"/>
      <c r="DJ18" s="348"/>
      <c r="DK18" s="349"/>
      <c r="DL18" s="349"/>
      <c r="DM18" s="349"/>
      <c r="DN18" s="349"/>
      <c r="DO18" s="349"/>
      <c r="DP18" s="349"/>
      <c r="DQ18" s="349"/>
      <c r="DR18" s="349"/>
      <c r="DS18" s="367"/>
      <c r="DT18" s="348"/>
      <c r="DU18" s="349"/>
      <c r="DV18" s="349"/>
      <c r="DW18" s="349"/>
      <c r="DX18" s="349"/>
      <c r="DY18" s="349"/>
      <c r="DZ18" s="349"/>
      <c r="EA18" s="349"/>
      <c r="EB18" s="349"/>
      <c r="EC18" s="367"/>
      <c r="ED18" s="348"/>
      <c r="EE18" s="349"/>
      <c r="EF18" s="349"/>
      <c r="EG18" s="349"/>
      <c r="EH18" s="349"/>
      <c r="EI18" s="349"/>
      <c r="EJ18" s="349"/>
      <c r="EK18" s="349"/>
      <c r="EL18" s="349"/>
      <c r="EM18" s="367"/>
      <c r="EN18" s="348"/>
      <c r="EO18" s="349"/>
      <c r="EP18" s="349"/>
      <c r="EQ18" s="349"/>
      <c r="ER18" s="349"/>
      <c r="ES18" s="349"/>
      <c r="ET18" s="349"/>
      <c r="EU18" s="349"/>
      <c r="EV18" s="349"/>
      <c r="EW18" s="367"/>
      <c r="EX18" s="348"/>
      <c r="EY18" s="349"/>
      <c r="EZ18" s="349"/>
      <c r="FA18" s="349"/>
      <c r="FB18" s="349"/>
      <c r="FC18" s="349"/>
      <c r="FD18" s="349"/>
      <c r="FE18" s="349"/>
      <c r="FF18" s="349"/>
      <c r="FG18" s="367"/>
      <c r="FH18" s="348"/>
      <c r="FI18" s="349"/>
      <c r="FJ18" s="349"/>
      <c r="FK18" s="349"/>
      <c r="FL18" s="349"/>
      <c r="FM18" s="349"/>
      <c r="FN18" s="349"/>
      <c r="FO18" s="349"/>
      <c r="FP18" s="349"/>
      <c r="FQ18" s="367"/>
      <c r="FR18" s="348"/>
      <c r="FS18" s="349"/>
      <c r="FT18" s="349"/>
      <c r="FU18" s="349"/>
      <c r="FV18" s="349"/>
      <c r="FW18" s="349"/>
      <c r="FX18" s="349"/>
      <c r="FY18" s="349"/>
      <c r="FZ18" s="349"/>
      <c r="GA18" s="367"/>
      <c r="GB18" s="348"/>
      <c r="GC18" s="349"/>
      <c r="GD18" s="349"/>
      <c r="GE18" s="349"/>
      <c r="GF18" s="349"/>
      <c r="GG18" s="349"/>
      <c r="GH18" s="349"/>
      <c r="GI18" s="349"/>
      <c r="GJ18" s="349"/>
      <c r="GK18" s="367"/>
      <c r="GL18" s="348"/>
      <c r="GM18" s="349"/>
      <c r="GN18" s="349"/>
      <c r="GO18" s="349"/>
      <c r="GP18" s="349"/>
      <c r="GQ18" s="349"/>
      <c r="GR18" s="349"/>
      <c r="GS18" s="349"/>
      <c r="GT18" s="349"/>
      <c r="GU18" s="367"/>
      <c r="GV18" s="348"/>
      <c r="GW18" s="349"/>
      <c r="GX18" s="349"/>
      <c r="GY18" s="349"/>
      <c r="GZ18" s="349"/>
      <c r="HA18" s="349"/>
      <c r="HB18" s="349"/>
      <c r="HC18" s="349"/>
      <c r="HD18" s="349"/>
      <c r="HE18" s="367"/>
    </row>
    <row r="19" spans="1:213" ht="39" thickBot="1">
      <c r="A19" s="855"/>
      <c r="B19" s="214">
        <v>4</v>
      </c>
      <c r="C19" s="175" t="s">
        <v>264</v>
      </c>
      <c r="D19" s="349"/>
      <c r="E19" s="349"/>
      <c r="F19" s="349"/>
      <c r="G19" s="349"/>
      <c r="H19" s="349"/>
      <c r="I19" s="349"/>
      <c r="J19" s="349"/>
      <c r="K19" s="349"/>
      <c r="L19" s="349"/>
      <c r="M19" s="368"/>
      <c r="N19" s="348"/>
      <c r="O19" s="349"/>
      <c r="P19" s="349"/>
      <c r="Q19" s="349"/>
      <c r="R19" s="349"/>
      <c r="S19" s="349"/>
      <c r="T19" s="349"/>
      <c r="U19" s="349"/>
      <c r="V19" s="349"/>
      <c r="W19" s="367"/>
      <c r="X19" s="349"/>
      <c r="Y19" s="349"/>
      <c r="Z19" s="349"/>
      <c r="AA19" s="349"/>
      <c r="AB19" s="349"/>
      <c r="AC19" s="349"/>
      <c r="AD19" s="349"/>
      <c r="AE19" s="349"/>
      <c r="AF19" s="349"/>
      <c r="AG19" s="367"/>
      <c r="AH19" s="349"/>
      <c r="AI19" s="349"/>
      <c r="AJ19" s="349"/>
      <c r="AK19" s="349"/>
      <c r="AL19" s="349"/>
      <c r="AM19" s="349"/>
      <c r="AN19" s="349"/>
      <c r="AO19" s="349"/>
      <c r="AP19" s="349"/>
      <c r="AQ19" s="367"/>
      <c r="AR19" s="349"/>
      <c r="AS19" s="349"/>
      <c r="AT19" s="349"/>
      <c r="AU19" s="349"/>
      <c r="AV19" s="349"/>
      <c r="AW19" s="349"/>
      <c r="AX19" s="349"/>
      <c r="AY19" s="349"/>
      <c r="AZ19" s="349"/>
      <c r="BA19" s="367"/>
      <c r="BB19" s="349"/>
      <c r="BC19" s="349"/>
      <c r="BD19" s="349"/>
      <c r="BE19" s="349"/>
      <c r="BF19" s="349"/>
      <c r="BG19" s="349"/>
      <c r="BH19" s="349"/>
      <c r="BI19" s="349"/>
      <c r="BJ19" s="349"/>
      <c r="BK19" s="367"/>
      <c r="BL19" s="349"/>
      <c r="BM19" s="349"/>
      <c r="BN19" s="349"/>
      <c r="BO19" s="349"/>
      <c r="BP19" s="349"/>
      <c r="BQ19" s="349"/>
      <c r="BR19" s="349"/>
      <c r="BS19" s="349"/>
      <c r="BT19" s="349"/>
      <c r="BU19" s="367"/>
      <c r="BV19" s="349"/>
      <c r="BW19" s="349"/>
      <c r="BX19" s="349"/>
      <c r="BY19" s="349"/>
      <c r="BZ19" s="349"/>
      <c r="CA19" s="349"/>
      <c r="CB19" s="349"/>
      <c r="CC19" s="349"/>
      <c r="CD19" s="349"/>
      <c r="CE19" s="367"/>
      <c r="CF19" s="349"/>
      <c r="CG19" s="349"/>
      <c r="CH19" s="349"/>
      <c r="CI19" s="349"/>
      <c r="CJ19" s="349"/>
      <c r="CK19" s="349"/>
      <c r="CL19" s="349"/>
      <c r="CM19" s="349"/>
      <c r="CN19" s="349"/>
      <c r="CO19" s="367"/>
      <c r="CP19" s="349"/>
      <c r="CQ19" s="349"/>
      <c r="CR19" s="349"/>
      <c r="CS19" s="349"/>
      <c r="CT19" s="349"/>
      <c r="CU19" s="349"/>
      <c r="CV19" s="349"/>
      <c r="CW19" s="349"/>
      <c r="CX19" s="349"/>
      <c r="CY19" s="367"/>
      <c r="CZ19" s="349"/>
      <c r="DA19" s="349"/>
      <c r="DB19" s="349"/>
      <c r="DC19" s="349"/>
      <c r="DD19" s="349"/>
      <c r="DE19" s="349"/>
      <c r="DF19" s="349"/>
      <c r="DG19" s="349"/>
      <c r="DH19" s="349"/>
      <c r="DI19" s="367"/>
      <c r="DJ19" s="349"/>
      <c r="DK19" s="349"/>
      <c r="DL19" s="349"/>
      <c r="DM19" s="349"/>
      <c r="DN19" s="349"/>
      <c r="DO19" s="349"/>
      <c r="DP19" s="349"/>
      <c r="DQ19" s="349"/>
      <c r="DR19" s="349"/>
      <c r="DS19" s="367"/>
      <c r="DT19" s="349"/>
      <c r="DU19" s="349"/>
      <c r="DV19" s="349"/>
      <c r="DW19" s="349"/>
      <c r="DX19" s="349"/>
      <c r="DY19" s="349"/>
      <c r="DZ19" s="349"/>
      <c r="EA19" s="349"/>
      <c r="EB19" s="349"/>
      <c r="EC19" s="367"/>
      <c r="ED19" s="349"/>
      <c r="EE19" s="349"/>
      <c r="EF19" s="349"/>
      <c r="EG19" s="349"/>
      <c r="EH19" s="349"/>
      <c r="EI19" s="349"/>
      <c r="EJ19" s="349"/>
      <c r="EK19" s="349"/>
      <c r="EL19" s="349"/>
      <c r="EM19" s="367"/>
      <c r="EN19" s="349"/>
      <c r="EO19" s="349"/>
      <c r="EP19" s="349"/>
      <c r="EQ19" s="349"/>
      <c r="ER19" s="349"/>
      <c r="ES19" s="349"/>
      <c r="ET19" s="349"/>
      <c r="EU19" s="349"/>
      <c r="EV19" s="349"/>
      <c r="EW19" s="367"/>
      <c r="EX19" s="349"/>
      <c r="EY19" s="349"/>
      <c r="EZ19" s="349"/>
      <c r="FA19" s="349"/>
      <c r="FB19" s="349"/>
      <c r="FC19" s="349"/>
      <c r="FD19" s="349"/>
      <c r="FE19" s="349"/>
      <c r="FF19" s="349"/>
      <c r="FG19" s="367"/>
      <c r="FH19" s="349"/>
      <c r="FI19" s="349"/>
      <c r="FJ19" s="349"/>
      <c r="FK19" s="349"/>
      <c r="FL19" s="349"/>
      <c r="FM19" s="349"/>
      <c r="FN19" s="349"/>
      <c r="FO19" s="349"/>
      <c r="FP19" s="349"/>
      <c r="FQ19" s="367"/>
      <c r="FR19" s="349"/>
      <c r="FS19" s="349"/>
      <c r="FT19" s="349"/>
      <c r="FU19" s="349"/>
      <c r="FV19" s="349"/>
      <c r="FW19" s="349"/>
      <c r="FX19" s="349"/>
      <c r="FY19" s="349"/>
      <c r="FZ19" s="349"/>
      <c r="GA19" s="367"/>
      <c r="GB19" s="349"/>
      <c r="GC19" s="349"/>
      <c r="GD19" s="349"/>
      <c r="GE19" s="349"/>
      <c r="GF19" s="349"/>
      <c r="GG19" s="349"/>
      <c r="GH19" s="349"/>
      <c r="GI19" s="349"/>
      <c r="GJ19" s="349"/>
      <c r="GK19" s="367"/>
      <c r="GL19" s="349"/>
      <c r="GM19" s="349"/>
      <c r="GN19" s="349"/>
      <c r="GO19" s="349"/>
      <c r="GP19" s="349"/>
      <c r="GQ19" s="349"/>
      <c r="GR19" s="349"/>
      <c r="GS19" s="349"/>
      <c r="GT19" s="349"/>
      <c r="GU19" s="367"/>
      <c r="GV19" s="349"/>
      <c r="GW19" s="349"/>
      <c r="GX19" s="349"/>
      <c r="GY19" s="349"/>
      <c r="GZ19" s="349"/>
      <c r="HA19" s="349"/>
      <c r="HB19" s="349"/>
      <c r="HC19" s="349"/>
      <c r="HD19" s="349"/>
      <c r="HE19" s="367"/>
    </row>
    <row r="20" spans="1:213" ht="20.100000000000001" customHeight="1" thickTop="1" thickBot="1">
      <c r="A20" s="182"/>
      <c r="B20" s="339" t="s">
        <v>548</v>
      </c>
      <c r="C20" s="338" t="s">
        <v>545</v>
      </c>
      <c r="D20" s="358" t="str">
        <f>IF(AND(D21="YES",D22="YES"),"MET",IF(COUNTIF(D21:D22,"N/A")=2,"N/A",IF(COUNTA(D21:D22)=0,"","NOT MET")))</f>
        <v/>
      </c>
      <c r="E20" s="359" t="str">
        <f t="shared" ref="E20:M20" si="8">IF(AND(E21="YES",E22="YES"),"MET",IF(COUNTIF(E21:E22,"N/A")=2,"N/A",IF(COUNTA(E21:E22)=0,"","NOT MET")))</f>
        <v/>
      </c>
      <c r="F20" s="359" t="str">
        <f t="shared" si="8"/>
        <v/>
      </c>
      <c r="G20" s="359" t="str">
        <f t="shared" si="8"/>
        <v/>
      </c>
      <c r="H20" s="359" t="str">
        <f t="shared" si="8"/>
        <v/>
      </c>
      <c r="I20" s="359" t="str">
        <f t="shared" si="8"/>
        <v/>
      </c>
      <c r="J20" s="359" t="str">
        <f t="shared" si="8"/>
        <v/>
      </c>
      <c r="K20" s="359" t="str">
        <f t="shared" si="8"/>
        <v/>
      </c>
      <c r="L20" s="359" t="str">
        <f t="shared" si="8"/>
        <v/>
      </c>
      <c r="M20" s="359" t="str">
        <f t="shared" si="8"/>
        <v/>
      </c>
      <c r="N20" s="358" t="str">
        <f t="shared" ref="N20:AS20" si="9">IF(AND(N21="YES",N22="YES"),"MET",IF(COUNTIF(N21:N22,"N/A")=2,"N/A",IF(COUNTA(N21:N22)=0,"","NOT MET")))</f>
        <v/>
      </c>
      <c r="O20" s="359" t="str">
        <f t="shared" si="9"/>
        <v/>
      </c>
      <c r="P20" s="359" t="str">
        <f t="shared" si="9"/>
        <v/>
      </c>
      <c r="Q20" s="359" t="str">
        <f t="shared" si="9"/>
        <v/>
      </c>
      <c r="R20" s="359" t="str">
        <f t="shared" si="9"/>
        <v/>
      </c>
      <c r="S20" s="359" t="str">
        <f t="shared" si="9"/>
        <v/>
      </c>
      <c r="T20" s="359" t="str">
        <f t="shared" si="9"/>
        <v/>
      </c>
      <c r="U20" s="359" t="str">
        <f t="shared" si="9"/>
        <v/>
      </c>
      <c r="V20" s="359" t="str">
        <f t="shared" si="9"/>
        <v/>
      </c>
      <c r="W20" s="359" t="str">
        <f t="shared" si="9"/>
        <v/>
      </c>
      <c r="X20" s="358" t="str">
        <f t="shared" si="9"/>
        <v/>
      </c>
      <c r="Y20" s="359" t="str">
        <f t="shared" si="9"/>
        <v/>
      </c>
      <c r="Z20" s="359" t="str">
        <f t="shared" si="9"/>
        <v/>
      </c>
      <c r="AA20" s="359" t="str">
        <f t="shared" si="9"/>
        <v/>
      </c>
      <c r="AB20" s="359" t="str">
        <f t="shared" si="9"/>
        <v/>
      </c>
      <c r="AC20" s="359" t="str">
        <f t="shared" si="9"/>
        <v/>
      </c>
      <c r="AD20" s="359" t="str">
        <f t="shared" si="9"/>
        <v/>
      </c>
      <c r="AE20" s="359" t="str">
        <f t="shared" si="9"/>
        <v/>
      </c>
      <c r="AF20" s="359" t="str">
        <f t="shared" si="9"/>
        <v/>
      </c>
      <c r="AG20" s="359" t="str">
        <f t="shared" si="9"/>
        <v/>
      </c>
      <c r="AH20" s="358" t="str">
        <f t="shared" si="9"/>
        <v/>
      </c>
      <c r="AI20" s="359" t="str">
        <f t="shared" si="9"/>
        <v/>
      </c>
      <c r="AJ20" s="359" t="str">
        <f t="shared" si="9"/>
        <v/>
      </c>
      <c r="AK20" s="359" t="str">
        <f t="shared" si="9"/>
        <v/>
      </c>
      <c r="AL20" s="359" t="str">
        <f t="shared" si="9"/>
        <v/>
      </c>
      <c r="AM20" s="359" t="str">
        <f t="shared" si="9"/>
        <v/>
      </c>
      <c r="AN20" s="359" t="str">
        <f t="shared" si="9"/>
        <v/>
      </c>
      <c r="AO20" s="359" t="str">
        <f t="shared" si="9"/>
        <v/>
      </c>
      <c r="AP20" s="359" t="str">
        <f t="shared" si="9"/>
        <v/>
      </c>
      <c r="AQ20" s="359" t="str">
        <f t="shared" si="9"/>
        <v/>
      </c>
      <c r="AR20" s="358" t="str">
        <f t="shared" si="9"/>
        <v/>
      </c>
      <c r="AS20" s="359" t="str">
        <f t="shared" si="9"/>
        <v/>
      </c>
      <c r="AT20" s="359" t="str">
        <f t="shared" ref="AT20:BY20" si="10">IF(AND(AT21="YES",AT22="YES"),"MET",IF(COUNTIF(AT21:AT22,"N/A")=2,"N/A",IF(COUNTA(AT21:AT22)=0,"","NOT MET")))</f>
        <v/>
      </c>
      <c r="AU20" s="359" t="str">
        <f t="shared" si="10"/>
        <v/>
      </c>
      <c r="AV20" s="359" t="str">
        <f t="shared" si="10"/>
        <v/>
      </c>
      <c r="AW20" s="359" t="str">
        <f t="shared" si="10"/>
        <v/>
      </c>
      <c r="AX20" s="359" t="str">
        <f t="shared" si="10"/>
        <v/>
      </c>
      <c r="AY20" s="359" t="str">
        <f t="shared" si="10"/>
        <v/>
      </c>
      <c r="AZ20" s="359" t="str">
        <f t="shared" si="10"/>
        <v/>
      </c>
      <c r="BA20" s="359" t="str">
        <f t="shared" si="10"/>
        <v/>
      </c>
      <c r="BB20" s="358" t="str">
        <f t="shared" si="10"/>
        <v/>
      </c>
      <c r="BC20" s="359" t="str">
        <f t="shared" si="10"/>
        <v/>
      </c>
      <c r="BD20" s="359" t="str">
        <f t="shared" si="10"/>
        <v/>
      </c>
      <c r="BE20" s="359" t="str">
        <f t="shared" si="10"/>
        <v/>
      </c>
      <c r="BF20" s="359" t="str">
        <f t="shared" si="10"/>
        <v/>
      </c>
      <c r="BG20" s="359" t="str">
        <f t="shared" si="10"/>
        <v/>
      </c>
      <c r="BH20" s="359" t="str">
        <f t="shared" si="10"/>
        <v/>
      </c>
      <c r="BI20" s="359" t="str">
        <f t="shared" si="10"/>
        <v/>
      </c>
      <c r="BJ20" s="359" t="str">
        <f t="shared" si="10"/>
        <v/>
      </c>
      <c r="BK20" s="359" t="str">
        <f t="shared" si="10"/>
        <v/>
      </c>
      <c r="BL20" s="358" t="str">
        <f t="shared" si="10"/>
        <v/>
      </c>
      <c r="BM20" s="359" t="str">
        <f t="shared" si="10"/>
        <v/>
      </c>
      <c r="BN20" s="359" t="str">
        <f t="shared" si="10"/>
        <v/>
      </c>
      <c r="BO20" s="359" t="str">
        <f t="shared" si="10"/>
        <v/>
      </c>
      <c r="BP20" s="359" t="str">
        <f t="shared" si="10"/>
        <v/>
      </c>
      <c r="BQ20" s="359" t="str">
        <f t="shared" si="10"/>
        <v/>
      </c>
      <c r="BR20" s="359" t="str">
        <f t="shared" si="10"/>
        <v/>
      </c>
      <c r="BS20" s="359" t="str">
        <f t="shared" si="10"/>
        <v/>
      </c>
      <c r="BT20" s="359" t="str">
        <f t="shared" si="10"/>
        <v/>
      </c>
      <c r="BU20" s="359" t="str">
        <f t="shared" si="10"/>
        <v/>
      </c>
      <c r="BV20" s="358" t="str">
        <f t="shared" si="10"/>
        <v/>
      </c>
      <c r="BW20" s="359" t="str">
        <f t="shared" si="10"/>
        <v/>
      </c>
      <c r="BX20" s="359" t="str">
        <f t="shared" si="10"/>
        <v/>
      </c>
      <c r="BY20" s="359" t="str">
        <f t="shared" si="10"/>
        <v/>
      </c>
      <c r="BZ20" s="359" t="str">
        <f t="shared" ref="BZ20:DE20" si="11">IF(AND(BZ21="YES",BZ22="YES"),"MET",IF(COUNTIF(BZ21:BZ22,"N/A")=2,"N/A",IF(COUNTA(BZ21:BZ22)=0,"","NOT MET")))</f>
        <v/>
      </c>
      <c r="CA20" s="359" t="str">
        <f t="shared" si="11"/>
        <v/>
      </c>
      <c r="CB20" s="359" t="str">
        <f t="shared" si="11"/>
        <v/>
      </c>
      <c r="CC20" s="359" t="str">
        <f t="shared" si="11"/>
        <v/>
      </c>
      <c r="CD20" s="359" t="str">
        <f t="shared" si="11"/>
        <v/>
      </c>
      <c r="CE20" s="359" t="str">
        <f t="shared" si="11"/>
        <v/>
      </c>
      <c r="CF20" s="358" t="str">
        <f t="shared" si="11"/>
        <v/>
      </c>
      <c r="CG20" s="359" t="str">
        <f t="shared" si="11"/>
        <v/>
      </c>
      <c r="CH20" s="359" t="str">
        <f t="shared" si="11"/>
        <v/>
      </c>
      <c r="CI20" s="359" t="str">
        <f t="shared" si="11"/>
        <v/>
      </c>
      <c r="CJ20" s="359" t="str">
        <f t="shared" si="11"/>
        <v/>
      </c>
      <c r="CK20" s="359" t="str">
        <f t="shared" si="11"/>
        <v/>
      </c>
      <c r="CL20" s="359" t="str">
        <f t="shared" si="11"/>
        <v/>
      </c>
      <c r="CM20" s="359" t="str">
        <f t="shared" si="11"/>
        <v/>
      </c>
      <c r="CN20" s="359" t="str">
        <f t="shared" si="11"/>
        <v/>
      </c>
      <c r="CO20" s="359" t="str">
        <f t="shared" si="11"/>
        <v/>
      </c>
      <c r="CP20" s="358" t="str">
        <f t="shared" si="11"/>
        <v/>
      </c>
      <c r="CQ20" s="359" t="str">
        <f t="shared" si="11"/>
        <v/>
      </c>
      <c r="CR20" s="359" t="str">
        <f t="shared" si="11"/>
        <v/>
      </c>
      <c r="CS20" s="359" t="str">
        <f t="shared" si="11"/>
        <v/>
      </c>
      <c r="CT20" s="359" t="str">
        <f t="shared" si="11"/>
        <v/>
      </c>
      <c r="CU20" s="359" t="str">
        <f t="shared" si="11"/>
        <v/>
      </c>
      <c r="CV20" s="359" t="str">
        <f t="shared" si="11"/>
        <v/>
      </c>
      <c r="CW20" s="359" t="str">
        <f t="shared" si="11"/>
        <v/>
      </c>
      <c r="CX20" s="359" t="str">
        <f t="shared" si="11"/>
        <v/>
      </c>
      <c r="CY20" s="359" t="str">
        <f t="shared" si="11"/>
        <v/>
      </c>
      <c r="CZ20" s="358" t="str">
        <f t="shared" si="11"/>
        <v/>
      </c>
      <c r="DA20" s="359" t="str">
        <f t="shared" si="11"/>
        <v/>
      </c>
      <c r="DB20" s="359" t="str">
        <f t="shared" si="11"/>
        <v/>
      </c>
      <c r="DC20" s="359" t="str">
        <f t="shared" si="11"/>
        <v/>
      </c>
      <c r="DD20" s="359" t="str">
        <f t="shared" si="11"/>
        <v/>
      </c>
      <c r="DE20" s="359" t="str">
        <f t="shared" si="11"/>
        <v/>
      </c>
      <c r="DF20" s="359" t="str">
        <f t="shared" ref="DF20:EK20" si="12">IF(AND(DF21="YES",DF22="YES"),"MET",IF(COUNTIF(DF21:DF22,"N/A")=2,"N/A",IF(COUNTA(DF21:DF22)=0,"","NOT MET")))</f>
        <v/>
      </c>
      <c r="DG20" s="359" t="str">
        <f t="shared" si="12"/>
        <v/>
      </c>
      <c r="DH20" s="359" t="str">
        <f t="shared" si="12"/>
        <v/>
      </c>
      <c r="DI20" s="359" t="str">
        <f t="shared" si="12"/>
        <v/>
      </c>
      <c r="DJ20" s="358" t="str">
        <f t="shared" si="12"/>
        <v/>
      </c>
      <c r="DK20" s="359" t="str">
        <f t="shared" si="12"/>
        <v/>
      </c>
      <c r="DL20" s="359" t="str">
        <f t="shared" si="12"/>
        <v/>
      </c>
      <c r="DM20" s="359" t="str">
        <f t="shared" si="12"/>
        <v/>
      </c>
      <c r="DN20" s="359" t="str">
        <f t="shared" si="12"/>
        <v/>
      </c>
      <c r="DO20" s="359" t="str">
        <f t="shared" si="12"/>
        <v/>
      </c>
      <c r="DP20" s="359" t="str">
        <f t="shared" si="12"/>
        <v/>
      </c>
      <c r="DQ20" s="359" t="str">
        <f t="shared" si="12"/>
        <v/>
      </c>
      <c r="DR20" s="359" t="str">
        <f t="shared" si="12"/>
        <v/>
      </c>
      <c r="DS20" s="359" t="str">
        <f t="shared" si="12"/>
        <v/>
      </c>
      <c r="DT20" s="358" t="str">
        <f t="shared" si="12"/>
        <v/>
      </c>
      <c r="DU20" s="359" t="str">
        <f t="shared" si="12"/>
        <v/>
      </c>
      <c r="DV20" s="359" t="str">
        <f t="shared" si="12"/>
        <v/>
      </c>
      <c r="DW20" s="359" t="str">
        <f t="shared" si="12"/>
        <v/>
      </c>
      <c r="DX20" s="359" t="str">
        <f t="shared" si="12"/>
        <v/>
      </c>
      <c r="DY20" s="359" t="str">
        <f t="shared" si="12"/>
        <v/>
      </c>
      <c r="DZ20" s="359" t="str">
        <f t="shared" si="12"/>
        <v/>
      </c>
      <c r="EA20" s="359" t="str">
        <f t="shared" si="12"/>
        <v/>
      </c>
      <c r="EB20" s="359" t="str">
        <f t="shared" si="12"/>
        <v/>
      </c>
      <c r="EC20" s="359" t="str">
        <f t="shared" si="12"/>
        <v/>
      </c>
      <c r="ED20" s="358" t="str">
        <f t="shared" si="12"/>
        <v/>
      </c>
      <c r="EE20" s="359" t="str">
        <f t="shared" si="12"/>
        <v/>
      </c>
      <c r="EF20" s="359" t="str">
        <f t="shared" si="12"/>
        <v/>
      </c>
      <c r="EG20" s="359" t="str">
        <f t="shared" si="12"/>
        <v/>
      </c>
      <c r="EH20" s="359" t="str">
        <f t="shared" si="12"/>
        <v/>
      </c>
      <c r="EI20" s="359" t="str">
        <f t="shared" si="12"/>
        <v/>
      </c>
      <c r="EJ20" s="359" t="str">
        <f t="shared" si="12"/>
        <v/>
      </c>
      <c r="EK20" s="359" t="str">
        <f t="shared" si="12"/>
        <v/>
      </c>
      <c r="EL20" s="359" t="str">
        <f t="shared" ref="EL20:FQ20" si="13">IF(AND(EL21="YES",EL22="YES"),"MET",IF(COUNTIF(EL21:EL22,"N/A")=2,"N/A",IF(COUNTA(EL21:EL22)=0,"","NOT MET")))</f>
        <v/>
      </c>
      <c r="EM20" s="359" t="str">
        <f t="shared" si="13"/>
        <v/>
      </c>
      <c r="EN20" s="358" t="str">
        <f t="shared" si="13"/>
        <v/>
      </c>
      <c r="EO20" s="359" t="str">
        <f t="shared" si="13"/>
        <v/>
      </c>
      <c r="EP20" s="359" t="str">
        <f t="shared" si="13"/>
        <v/>
      </c>
      <c r="EQ20" s="359" t="str">
        <f t="shared" si="13"/>
        <v/>
      </c>
      <c r="ER20" s="359" t="str">
        <f t="shared" si="13"/>
        <v/>
      </c>
      <c r="ES20" s="359" t="str">
        <f t="shared" si="13"/>
        <v/>
      </c>
      <c r="ET20" s="359" t="str">
        <f t="shared" si="13"/>
        <v/>
      </c>
      <c r="EU20" s="359" t="str">
        <f t="shared" si="13"/>
        <v/>
      </c>
      <c r="EV20" s="359" t="str">
        <f t="shared" si="13"/>
        <v/>
      </c>
      <c r="EW20" s="359" t="str">
        <f t="shared" si="13"/>
        <v/>
      </c>
      <c r="EX20" s="358" t="str">
        <f t="shared" si="13"/>
        <v/>
      </c>
      <c r="EY20" s="359" t="str">
        <f t="shared" si="13"/>
        <v/>
      </c>
      <c r="EZ20" s="359" t="str">
        <f t="shared" si="13"/>
        <v/>
      </c>
      <c r="FA20" s="359" t="str">
        <f t="shared" si="13"/>
        <v/>
      </c>
      <c r="FB20" s="359" t="str">
        <f t="shared" si="13"/>
        <v/>
      </c>
      <c r="FC20" s="359" t="str">
        <f t="shared" si="13"/>
        <v/>
      </c>
      <c r="FD20" s="359" t="str">
        <f t="shared" si="13"/>
        <v/>
      </c>
      <c r="FE20" s="359" t="str">
        <f t="shared" si="13"/>
        <v/>
      </c>
      <c r="FF20" s="359" t="str">
        <f t="shared" si="13"/>
        <v/>
      </c>
      <c r="FG20" s="359" t="str">
        <f t="shared" si="13"/>
        <v/>
      </c>
      <c r="FH20" s="358" t="str">
        <f t="shared" si="13"/>
        <v/>
      </c>
      <c r="FI20" s="359" t="str">
        <f t="shared" si="13"/>
        <v/>
      </c>
      <c r="FJ20" s="359" t="str">
        <f t="shared" si="13"/>
        <v/>
      </c>
      <c r="FK20" s="359" t="str">
        <f t="shared" si="13"/>
        <v/>
      </c>
      <c r="FL20" s="359" t="str">
        <f t="shared" si="13"/>
        <v/>
      </c>
      <c r="FM20" s="359" t="str">
        <f t="shared" si="13"/>
        <v/>
      </c>
      <c r="FN20" s="359" t="str">
        <f t="shared" si="13"/>
        <v/>
      </c>
      <c r="FO20" s="359" t="str">
        <f t="shared" si="13"/>
        <v/>
      </c>
      <c r="FP20" s="359" t="str">
        <f t="shared" si="13"/>
        <v/>
      </c>
      <c r="FQ20" s="359" t="str">
        <f t="shared" si="13"/>
        <v/>
      </c>
      <c r="FR20" s="358" t="str">
        <f t="shared" ref="FR20:GW20" si="14">IF(AND(FR21="YES",FR22="YES"),"MET",IF(COUNTIF(FR21:FR22,"N/A")=2,"N/A",IF(COUNTA(FR21:FR22)=0,"","NOT MET")))</f>
        <v/>
      </c>
      <c r="FS20" s="359" t="str">
        <f t="shared" si="14"/>
        <v/>
      </c>
      <c r="FT20" s="359" t="str">
        <f t="shared" si="14"/>
        <v/>
      </c>
      <c r="FU20" s="359" t="str">
        <f t="shared" si="14"/>
        <v/>
      </c>
      <c r="FV20" s="359" t="str">
        <f t="shared" si="14"/>
        <v/>
      </c>
      <c r="FW20" s="359" t="str">
        <f t="shared" si="14"/>
        <v/>
      </c>
      <c r="FX20" s="359" t="str">
        <f t="shared" si="14"/>
        <v/>
      </c>
      <c r="FY20" s="359" t="str">
        <f t="shared" si="14"/>
        <v/>
      </c>
      <c r="FZ20" s="359" t="str">
        <f t="shared" si="14"/>
        <v/>
      </c>
      <c r="GA20" s="359" t="str">
        <f t="shared" si="14"/>
        <v/>
      </c>
      <c r="GB20" s="358" t="str">
        <f t="shared" si="14"/>
        <v/>
      </c>
      <c r="GC20" s="359" t="str">
        <f t="shared" si="14"/>
        <v/>
      </c>
      <c r="GD20" s="359" t="str">
        <f t="shared" si="14"/>
        <v/>
      </c>
      <c r="GE20" s="359" t="str">
        <f t="shared" si="14"/>
        <v/>
      </c>
      <c r="GF20" s="359" t="str">
        <f t="shared" si="14"/>
        <v/>
      </c>
      <c r="GG20" s="359" t="str">
        <f t="shared" si="14"/>
        <v/>
      </c>
      <c r="GH20" s="359" t="str">
        <f t="shared" si="14"/>
        <v/>
      </c>
      <c r="GI20" s="359" t="str">
        <f t="shared" si="14"/>
        <v/>
      </c>
      <c r="GJ20" s="359" t="str">
        <f t="shared" si="14"/>
        <v/>
      </c>
      <c r="GK20" s="359" t="str">
        <f t="shared" si="14"/>
        <v/>
      </c>
      <c r="GL20" s="358" t="str">
        <f t="shared" si="14"/>
        <v/>
      </c>
      <c r="GM20" s="359" t="str">
        <f t="shared" si="14"/>
        <v/>
      </c>
      <c r="GN20" s="359" t="str">
        <f t="shared" si="14"/>
        <v/>
      </c>
      <c r="GO20" s="359" t="str">
        <f t="shared" si="14"/>
        <v/>
      </c>
      <c r="GP20" s="359" t="str">
        <f t="shared" si="14"/>
        <v/>
      </c>
      <c r="GQ20" s="359" t="str">
        <f t="shared" si="14"/>
        <v/>
      </c>
      <c r="GR20" s="359" t="str">
        <f t="shared" si="14"/>
        <v/>
      </c>
      <c r="GS20" s="359" t="str">
        <f t="shared" si="14"/>
        <v/>
      </c>
      <c r="GT20" s="359" t="str">
        <f t="shared" si="14"/>
        <v/>
      </c>
      <c r="GU20" s="359" t="str">
        <f t="shared" si="14"/>
        <v/>
      </c>
      <c r="GV20" s="358" t="str">
        <f t="shared" si="14"/>
        <v/>
      </c>
      <c r="GW20" s="359" t="str">
        <f t="shared" si="14"/>
        <v/>
      </c>
      <c r="GX20" s="359" t="str">
        <f t="shared" ref="GX20:HE20" si="15">IF(AND(GX21="YES",GX22="YES"),"MET",IF(COUNTIF(GX21:GX22,"N/A")=2,"N/A",IF(COUNTA(GX21:GX22)=0,"","NOT MET")))</f>
        <v/>
      </c>
      <c r="GY20" s="359" t="str">
        <f t="shared" si="15"/>
        <v/>
      </c>
      <c r="GZ20" s="359" t="str">
        <f t="shared" si="15"/>
        <v/>
      </c>
      <c r="HA20" s="359" t="str">
        <f t="shared" si="15"/>
        <v/>
      </c>
      <c r="HB20" s="359" t="str">
        <f t="shared" si="15"/>
        <v/>
      </c>
      <c r="HC20" s="359" t="str">
        <f t="shared" si="15"/>
        <v/>
      </c>
      <c r="HD20" s="359" t="str">
        <f t="shared" si="15"/>
        <v/>
      </c>
      <c r="HE20" s="580" t="str">
        <f t="shared" si="15"/>
        <v/>
      </c>
    </row>
    <row r="21" spans="1:213" ht="26.25" customHeight="1" thickTop="1">
      <c r="A21" s="854" t="s">
        <v>221</v>
      </c>
      <c r="B21" s="85">
        <v>1</v>
      </c>
      <c r="C21" s="172" t="s">
        <v>267</v>
      </c>
      <c r="D21" s="349"/>
      <c r="E21" s="349"/>
      <c r="F21" s="349"/>
      <c r="G21" s="349"/>
      <c r="H21" s="349"/>
      <c r="I21" s="349"/>
      <c r="J21" s="349"/>
      <c r="K21" s="349"/>
      <c r="L21" s="349"/>
      <c r="M21" s="366"/>
      <c r="N21" s="348"/>
      <c r="O21" s="349"/>
      <c r="P21" s="349"/>
      <c r="Q21" s="349"/>
      <c r="R21" s="349"/>
      <c r="S21" s="349"/>
      <c r="T21" s="349"/>
      <c r="U21" s="349"/>
      <c r="V21" s="349"/>
      <c r="W21" s="367"/>
      <c r="X21" s="349"/>
      <c r="Y21" s="349"/>
      <c r="Z21" s="349"/>
      <c r="AA21" s="349"/>
      <c r="AB21" s="349"/>
      <c r="AC21" s="349"/>
      <c r="AD21" s="349"/>
      <c r="AE21" s="349"/>
      <c r="AF21" s="349"/>
      <c r="AG21" s="367"/>
      <c r="AH21" s="349"/>
      <c r="AI21" s="349"/>
      <c r="AJ21" s="349"/>
      <c r="AK21" s="349"/>
      <c r="AL21" s="349"/>
      <c r="AM21" s="349"/>
      <c r="AN21" s="349"/>
      <c r="AO21" s="349"/>
      <c r="AP21" s="349"/>
      <c r="AQ21" s="367"/>
      <c r="AR21" s="349"/>
      <c r="AS21" s="349"/>
      <c r="AT21" s="349"/>
      <c r="AU21" s="349"/>
      <c r="AV21" s="349"/>
      <c r="AW21" s="349"/>
      <c r="AX21" s="349"/>
      <c r="AY21" s="349"/>
      <c r="AZ21" s="349"/>
      <c r="BA21" s="367"/>
      <c r="BB21" s="349"/>
      <c r="BC21" s="349"/>
      <c r="BD21" s="349"/>
      <c r="BE21" s="349"/>
      <c r="BF21" s="349"/>
      <c r="BG21" s="349"/>
      <c r="BH21" s="349"/>
      <c r="BI21" s="349"/>
      <c r="BJ21" s="349"/>
      <c r="BK21" s="367"/>
      <c r="BL21" s="349"/>
      <c r="BM21" s="349"/>
      <c r="BN21" s="349"/>
      <c r="BO21" s="349"/>
      <c r="BP21" s="349"/>
      <c r="BQ21" s="349"/>
      <c r="BR21" s="349"/>
      <c r="BS21" s="349"/>
      <c r="BT21" s="349"/>
      <c r="BU21" s="367"/>
      <c r="BV21" s="349"/>
      <c r="BW21" s="349"/>
      <c r="BX21" s="349"/>
      <c r="BY21" s="349"/>
      <c r="BZ21" s="349"/>
      <c r="CA21" s="349"/>
      <c r="CB21" s="349"/>
      <c r="CC21" s="349"/>
      <c r="CD21" s="349"/>
      <c r="CE21" s="367"/>
      <c r="CF21" s="349"/>
      <c r="CG21" s="349"/>
      <c r="CH21" s="349"/>
      <c r="CI21" s="349"/>
      <c r="CJ21" s="349"/>
      <c r="CK21" s="349"/>
      <c r="CL21" s="349"/>
      <c r="CM21" s="349"/>
      <c r="CN21" s="349"/>
      <c r="CO21" s="367"/>
      <c r="CP21" s="349"/>
      <c r="CQ21" s="349"/>
      <c r="CR21" s="349"/>
      <c r="CS21" s="349"/>
      <c r="CT21" s="349"/>
      <c r="CU21" s="349"/>
      <c r="CV21" s="349"/>
      <c r="CW21" s="349"/>
      <c r="CX21" s="349"/>
      <c r="CY21" s="367"/>
      <c r="CZ21" s="349"/>
      <c r="DA21" s="349"/>
      <c r="DB21" s="349"/>
      <c r="DC21" s="349"/>
      <c r="DD21" s="349"/>
      <c r="DE21" s="349"/>
      <c r="DF21" s="349"/>
      <c r="DG21" s="349"/>
      <c r="DH21" s="349"/>
      <c r="DI21" s="367"/>
      <c r="DJ21" s="349"/>
      <c r="DK21" s="349"/>
      <c r="DL21" s="349"/>
      <c r="DM21" s="349"/>
      <c r="DN21" s="349"/>
      <c r="DO21" s="349"/>
      <c r="DP21" s="349"/>
      <c r="DQ21" s="349"/>
      <c r="DR21" s="349"/>
      <c r="DS21" s="367"/>
      <c r="DT21" s="349"/>
      <c r="DU21" s="349"/>
      <c r="DV21" s="349"/>
      <c r="DW21" s="349"/>
      <c r="DX21" s="349"/>
      <c r="DY21" s="349"/>
      <c r="DZ21" s="349"/>
      <c r="EA21" s="349"/>
      <c r="EB21" s="349"/>
      <c r="EC21" s="367"/>
      <c r="ED21" s="349"/>
      <c r="EE21" s="349"/>
      <c r="EF21" s="349"/>
      <c r="EG21" s="349"/>
      <c r="EH21" s="349"/>
      <c r="EI21" s="349"/>
      <c r="EJ21" s="349"/>
      <c r="EK21" s="349"/>
      <c r="EL21" s="349"/>
      <c r="EM21" s="367"/>
      <c r="EN21" s="349"/>
      <c r="EO21" s="349"/>
      <c r="EP21" s="349"/>
      <c r="EQ21" s="349"/>
      <c r="ER21" s="349"/>
      <c r="ES21" s="349"/>
      <c r="ET21" s="349"/>
      <c r="EU21" s="349"/>
      <c r="EV21" s="349"/>
      <c r="EW21" s="367"/>
      <c r="EX21" s="349"/>
      <c r="EY21" s="349"/>
      <c r="EZ21" s="349"/>
      <c r="FA21" s="349"/>
      <c r="FB21" s="349"/>
      <c r="FC21" s="349"/>
      <c r="FD21" s="349"/>
      <c r="FE21" s="349"/>
      <c r="FF21" s="349"/>
      <c r="FG21" s="367"/>
      <c r="FH21" s="349"/>
      <c r="FI21" s="349"/>
      <c r="FJ21" s="349"/>
      <c r="FK21" s="349"/>
      <c r="FL21" s="349"/>
      <c r="FM21" s="349"/>
      <c r="FN21" s="349"/>
      <c r="FO21" s="349"/>
      <c r="FP21" s="349"/>
      <c r="FQ21" s="367"/>
      <c r="FR21" s="349"/>
      <c r="FS21" s="349"/>
      <c r="FT21" s="349"/>
      <c r="FU21" s="349"/>
      <c r="FV21" s="349"/>
      <c r="FW21" s="349"/>
      <c r="FX21" s="349"/>
      <c r="FY21" s="349"/>
      <c r="FZ21" s="349"/>
      <c r="GA21" s="367"/>
      <c r="GB21" s="349"/>
      <c r="GC21" s="349"/>
      <c r="GD21" s="349"/>
      <c r="GE21" s="349"/>
      <c r="GF21" s="349"/>
      <c r="GG21" s="349"/>
      <c r="GH21" s="349"/>
      <c r="GI21" s="349"/>
      <c r="GJ21" s="349"/>
      <c r="GK21" s="367"/>
      <c r="GL21" s="349"/>
      <c r="GM21" s="349"/>
      <c r="GN21" s="349"/>
      <c r="GO21" s="349"/>
      <c r="GP21" s="349"/>
      <c r="GQ21" s="349"/>
      <c r="GR21" s="349"/>
      <c r="GS21" s="349"/>
      <c r="GT21" s="349"/>
      <c r="GU21" s="367"/>
      <c r="GV21" s="349"/>
      <c r="GW21" s="349"/>
      <c r="GX21" s="349"/>
      <c r="GY21" s="349"/>
      <c r="GZ21" s="349"/>
      <c r="HA21" s="349"/>
      <c r="HB21" s="349"/>
      <c r="HC21" s="349"/>
      <c r="HD21" s="349"/>
      <c r="HE21" s="367"/>
    </row>
    <row r="22" spans="1:213" ht="38.25" customHeight="1" thickBot="1">
      <c r="A22" s="855"/>
      <c r="B22" s="173">
        <v>2</v>
      </c>
      <c r="C22" s="175" t="s">
        <v>268</v>
      </c>
      <c r="D22" s="349"/>
      <c r="E22" s="349"/>
      <c r="F22" s="349"/>
      <c r="G22" s="349"/>
      <c r="H22" s="349"/>
      <c r="I22" s="349"/>
      <c r="J22" s="349"/>
      <c r="K22" s="349"/>
      <c r="L22" s="349"/>
      <c r="M22" s="368"/>
      <c r="N22" s="348"/>
      <c r="O22" s="349"/>
      <c r="P22" s="349"/>
      <c r="Q22" s="349"/>
      <c r="R22" s="349"/>
      <c r="S22" s="349"/>
      <c r="T22" s="349"/>
      <c r="U22" s="349"/>
      <c r="V22" s="349"/>
      <c r="W22" s="367"/>
      <c r="X22" s="349"/>
      <c r="Y22" s="349"/>
      <c r="Z22" s="349"/>
      <c r="AA22" s="349"/>
      <c r="AB22" s="349"/>
      <c r="AC22" s="349"/>
      <c r="AD22" s="349"/>
      <c r="AE22" s="349"/>
      <c r="AF22" s="349"/>
      <c r="AG22" s="367"/>
      <c r="AH22" s="349"/>
      <c r="AI22" s="349"/>
      <c r="AJ22" s="349"/>
      <c r="AK22" s="349"/>
      <c r="AL22" s="349"/>
      <c r="AM22" s="349"/>
      <c r="AN22" s="349"/>
      <c r="AO22" s="349"/>
      <c r="AP22" s="349"/>
      <c r="AQ22" s="367"/>
      <c r="AR22" s="349"/>
      <c r="AS22" s="349"/>
      <c r="AT22" s="349"/>
      <c r="AU22" s="349"/>
      <c r="AV22" s="349"/>
      <c r="AW22" s="349"/>
      <c r="AX22" s="349"/>
      <c r="AY22" s="349"/>
      <c r="AZ22" s="349"/>
      <c r="BA22" s="367"/>
      <c r="BB22" s="349"/>
      <c r="BC22" s="349"/>
      <c r="BD22" s="349"/>
      <c r="BE22" s="349"/>
      <c r="BF22" s="349"/>
      <c r="BG22" s="349"/>
      <c r="BH22" s="349"/>
      <c r="BI22" s="349"/>
      <c r="BJ22" s="349"/>
      <c r="BK22" s="367"/>
      <c r="BL22" s="349"/>
      <c r="BM22" s="349"/>
      <c r="BN22" s="349"/>
      <c r="BO22" s="349"/>
      <c r="BP22" s="349"/>
      <c r="BQ22" s="349"/>
      <c r="BR22" s="349"/>
      <c r="BS22" s="349"/>
      <c r="BT22" s="349"/>
      <c r="BU22" s="367"/>
      <c r="BV22" s="349"/>
      <c r="BW22" s="349"/>
      <c r="BX22" s="349"/>
      <c r="BY22" s="349"/>
      <c r="BZ22" s="349"/>
      <c r="CA22" s="349"/>
      <c r="CB22" s="349"/>
      <c r="CC22" s="349"/>
      <c r="CD22" s="349"/>
      <c r="CE22" s="367"/>
      <c r="CF22" s="349"/>
      <c r="CG22" s="349"/>
      <c r="CH22" s="349"/>
      <c r="CI22" s="349"/>
      <c r="CJ22" s="349"/>
      <c r="CK22" s="349"/>
      <c r="CL22" s="349"/>
      <c r="CM22" s="349"/>
      <c r="CN22" s="349"/>
      <c r="CO22" s="367"/>
      <c r="CP22" s="349"/>
      <c r="CQ22" s="349"/>
      <c r="CR22" s="349"/>
      <c r="CS22" s="349"/>
      <c r="CT22" s="349"/>
      <c r="CU22" s="349"/>
      <c r="CV22" s="349"/>
      <c r="CW22" s="349"/>
      <c r="CX22" s="349"/>
      <c r="CY22" s="367"/>
      <c r="CZ22" s="349"/>
      <c r="DA22" s="349"/>
      <c r="DB22" s="349"/>
      <c r="DC22" s="349"/>
      <c r="DD22" s="349"/>
      <c r="DE22" s="349"/>
      <c r="DF22" s="349"/>
      <c r="DG22" s="349"/>
      <c r="DH22" s="349"/>
      <c r="DI22" s="367"/>
      <c r="DJ22" s="349"/>
      <c r="DK22" s="349"/>
      <c r="DL22" s="349"/>
      <c r="DM22" s="349"/>
      <c r="DN22" s="349"/>
      <c r="DO22" s="349"/>
      <c r="DP22" s="349"/>
      <c r="DQ22" s="349"/>
      <c r="DR22" s="349"/>
      <c r="DS22" s="367"/>
      <c r="DT22" s="349"/>
      <c r="DU22" s="349"/>
      <c r="DV22" s="349"/>
      <c r="DW22" s="349"/>
      <c r="DX22" s="349"/>
      <c r="DY22" s="349"/>
      <c r="DZ22" s="349"/>
      <c r="EA22" s="349"/>
      <c r="EB22" s="349"/>
      <c r="EC22" s="367"/>
      <c r="ED22" s="349"/>
      <c r="EE22" s="349"/>
      <c r="EF22" s="349"/>
      <c r="EG22" s="349"/>
      <c r="EH22" s="349"/>
      <c r="EI22" s="349"/>
      <c r="EJ22" s="349"/>
      <c r="EK22" s="349"/>
      <c r="EL22" s="349"/>
      <c r="EM22" s="367"/>
      <c r="EN22" s="349"/>
      <c r="EO22" s="349"/>
      <c r="EP22" s="349"/>
      <c r="EQ22" s="349"/>
      <c r="ER22" s="349"/>
      <c r="ES22" s="349"/>
      <c r="ET22" s="349"/>
      <c r="EU22" s="349"/>
      <c r="EV22" s="349"/>
      <c r="EW22" s="367"/>
      <c r="EX22" s="349"/>
      <c r="EY22" s="349"/>
      <c r="EZ22" s="349"/>
      <c r="FA22" s="349"/>
      <c r="FB22" s="349"/>
      <c r="FC22" s="349"/>
      <c r="FD22" s="349"/>
      <c r="FE22" s="349"/>
      <c r="FF22" s="349"/>
      <c r="FG22" s="367"/>
      <c r="FH22" s="349"/>
      <c r="FI22" s="349"/>
      <c r="FJ22" s="349"/>
      <c r="FK22" s="349"/>
      <c r="FL22" s="349"/>
      <c r="FM22" s="349"/>
      <c r="FN22" s="349"/>
      <c r="FO22" s="349"/>
      <c r="FP22" s="349"/>
      <c r="FQ22" s="367"/>
      <c r="FR22" s="349"/>
      <c r="FS22" s="349"/>
      <c r="FT22" s="349"/>
      <c r="FU22" s="349"/>
      <c r="FV22" s="349"/>
      <c r="FW22" s="349"/>
      <c r="FX22" s="349"/>
      <c r="FY22" s="349"/>
      <c r="FZ22" s="349"/>
      <c r="GA22" s="367"/>
      <c r="GB22" s="349"/>
      <c r="GC22" s="349"/>
      <c r="GD22" s="349"/>
      <c r="GE22" s="349"/>
      <c r="GF22" s="349"/>
      <c r="GG22" s="349"/>
      <c r="GH22" s="349"/>
      <c r="GI22" s="349"/>
      <c r="GJ22" s="349"/>
      <c r="GK22" s="367"/>
      <c r="GL22" s="349"/>
      <c r="GM22" s="349"/>
      <c r="GN22" s="349"/>
      <c r="GO22" s="349"/>
      <c r="GP22" s="349"/>
      <c r="GQ22" s="349"/>
      <c r="GR22" s="349"/>
      <c r="GS22" s="349"/>
      <c r="GT22" s="349"/>
      <c r="GU22" s="367"/>
      <c r="GV22" s="349"/>
      <c r="GW22" s="349"/>
      <c r="GX22" s="349"/>
      <c r="GY22" s="349"/>
      <c r="GZ22" s="349"/>
      <c r="HA22" s="349"/>
      <c r="HB22" s="349"/>
      <c r="HC22" s="349"/>
      <c r="HD22" s="349"/>
      <c r="HE22" s="367"/>
    </row>
    <row r="23" spans="1:213" ht="20.100000000000001" customHeight="1" thickTop="1" thickBot="1">
      <c r="A23" s="182"/>
      <c r="B23" s="339" t="s">
        <v>549</v>
      </c>
      <c r="C23" s="338" t="s">
        <v>545</v>
      </c>
      <c r="D23" s="360" t="str">
        <f>IF(AND(D24="YES",D25="YES",COUNTIF(D26:D28,"YES")&gt;=1),"MET",IF(COUNTIF(D24:D28,"N/A")=5,"N/A", IF(COUNTA(D24:D28)=0,"","NOT MET")))</f>
        <v/>
      </c>
      <c r="E23" s="361" t="str">
        <f>IF(AND(E24="YES",E25="YES",COUNTIF(E26:E28,"YES")&gt;=1),"MET",IF(COUNTIF(E24:E28,"N/A")=5,"N/A", IF(COUNTA(E24:E28)=0,"","NOT MET")))</f>
        <v/>
      </c>
      <c r="F23" s="361" t="str">
        <f t="shared" ref="F23:M23" si="16">IF(AND(F24="YES",F25="YES",COUNTIF(F26:F28,"YES")&gt;=1),"MET",IF(COUNTIF(F24:F28,"N/A")=5,"N/A", IF(COUNTA(F24:F28)=0,"","NOT MET")))</f>
        <v/>
      </c>
      <c r="G23" s="361" t="str">
        <f t="shared" si="16"/>
        <v/>
      </c>
      <c r="H23" s="361" t="str">
        <f t="shared" si="16"/>
        <v/>
      </c>
      <c r="I23" s="361" t="str">
        <f t="shared" si="16"/>
        <v/>
      </c>
      <c r="J23" s="361" t="str">
        <f t="shared" si="16"/>
        <v/>
      </c>
      <c r="K23" s="361" t="str">
        <f t="shared" si="16"/>
        <v/>
      </c>
      <c r="L23" s="361" t="str">
        <f t="shared" si="16"/>
        <v/>
      </c>
      <c r="M23" s="362" t="str">
        <f t="shared" si="16"/>
        <v/>
      </c>
      <c r="N23" s="360" t="str">
        <f t="shared" ref="N23:AS23" si="17">IF(AND(N24="YES",N25="YES",COUNTIF(N26:N28,"YES")&gt;=1),"MET",IF(COUNTIF(N24:N28,"N/A")=5,"N/A", IF(COUNTA(N24:N28)=0,"","NOT MET")))</f>
        <v/>
      </c>
      <c r="O23" s="361" t="str">
        <f t="shared" si="17"/>
        <v/>
      </c>
      <c r="P23" s="361" t="str">
        <f t="shared" si="17"/>
        <v/>
      </c>
      <c r="Q23" s="361" t="str">
        <f t="shared" si="17"/>
        <v/>
      </c>
      <c r="R23" s="361" t="str">
        <f t="shared" si="17"/>
        <v/>
      </c>
      <c r="S23" s="361" t="str">
        <f t="shared" si="17"/>
        <v/>
      </c>
      <c r="T23" s="361" t="str">
        <f t="shared" si="17"/>
        <v/>
      </c>
      <c r="U23" s="361" t="str">
        <f t="shared" si="17"/>
        <v/>
      </c>
      <c r="V23" s="361" t="str">
        <f t="shared" si="17"/>
        <v/>
      </c>
      <c r="W23" s="362" t="str">
        <f t="shared" si="17"/>
        <v/>
      </c>
      <c r="X23" s="360" t="str">
        <f t="shared" si="17"/>
        <v/>
      </c>
      <c r="Y23" s="361" t="str">
        <f t="shared" si="17"/>
        <v/>
      </c>
      <c r="Z23" s="361" t="str">
        <f t="shared" si="17"/>
        <v/>
      </c>
      <c r="AA23" s="361" t="str">
        <f t="shared" si="17"/>
        <v/>
      </c>
      <c r="AB23" s="361" t="str">
        <f t="shared" si="17"/>
        <v/>
      </c>
      <c r="AC23" s="361" t="str">
        <f t="shared" si="17"/>
        <v/>
      </c>
      <c r="AD23" s="361" t="str">
        <f t="shared" si="17"/>
        <v/>
      </c>
      <c r="AE23" s="361" t="str">
        <f t="shared" si="17"/>
        <v/>
      </c>
      <c r="AF23" s="361" t="str">
        <f t="shared" si="17"/>
        <v/>
      </c>
      <c r="AG23" s="362" t="str">
        <f t="shared" si="17"/>
        <v/>
      </c>
      <c r="AH23" s="360" t="str">
        <f t="shared" si="17"/>
        <v/>
      </c>
      <c r="AI23" s="361" t="str">
        <f t="shared" si="17"/>
        <v/>
      </c>
      <c r="AJ23" s="361" t="str">
        <f t="shared" si="17"/>
        <v/>
      </c>
      <c r="AK23" s="361" t="str">
        <f t="shared" si="17"/>
        <v/>
      </c>
      <c r="AL23" s="361" t="str">
        <f t="shared" si="17"/>
        <v/>
      </c>
      <c r="AM23" s="361" t="str">
        <f t="shared" si="17"/>
        <v/>
      </c>
      <c r="AN23" s="361" t="str">
        <f t="shared" si="17"/>
        <v/>
      </c>
      <c r="AO23" s="361" t="str">
        <f t="shared" si="17"/>
        <v/>
      </c>
      <c r="AP23" s="361" t="str">
        <f t="shared" si="17"/>
        <v/>
      </c>
      <c r="AQ23" s="362" t="str">
        <f t="shared" si="17"/>
        <v/>
      </c>
      <c r="AR23" s="360" t="str">
        <f t="shared" si="17"/>
        <v/>
      </c>
      <c r="AS23" s="361" t="str">
        <f t="shared" si="17"/>
        <v/>
      </c>
      <c r="AT23" s="361" t="str">
        <f t="shared" ref="AT23:BY23" si="18">IF(AND(AT24="YES",AT25="YES",COUNTIF(AT26:AT28,"YES")&gt;=1),"MET",IF(COUNTIF(AT24:AT28,"N/A")=5,"N/A", IF(COUNTA(AT24:AT28)=0,"","NOT MET")))</f>
        <v/>
      </c>
      <c r="AU23" s="361" t="str">
        <f t="shared" si="18"/>
        <v/>
      </c>
      <c r="AV23" s="361" t="str">
        <f t="shared" si="18"/>
        <v/>
      </c>
      <c r="AW23" s="361" t="str">
        <f t="shared" si="18"/>
        <v/>
      </c>
      <c r="AX23" s="361" t="str">
        <f t="shared" si="18"/>
        <v/>
      </c>
      <c r="AY23" s="361" t="str">
        <f t="shared" si="18"/>
        <v/>
      </c>
      <c r="AZ23" s="361" t="str">
        <f t="shared" si="18"/>
        <v/>
      </c>
      <c r="BA23" s="362" t="str">
        <f t="shared" si="18"/>
        <v/>
      </c>
      <c r="BB23" s="360" t="str">
        <f t="shared" si="18"/>
        <v/>
      </c>
      <c r="BC23" s="361" t="str">
        <f t="shared" si="18"/>
        <v/>
      </c>
      <c r="BD23" s="361" t="str">
        <f t="shared" si="18"/>
        <v/>
      </c>
      <c r="BE23" s="361" t="str">
        <f t="shared" si="18"/>
        <v/>
      </c>
      <c r="BF23" s="361" t="str">
        <f t="shared" si="18"/>
        <v/>
      </c>
      <c r="BG23" s="361" t="str">
        <f t="shared" si="18"/>
        <v/>
      </c>
      <c r="BH23" s="361" t="str">
        <f t="shared" si="18"/>
        <v/>
      </c>
      <c r="BI23" s="361" t="str">
        <f t="shared" si="18"/>
        <v/>
      </c>
      <c r="BJ23" s="361" t="str">
        <f t="shared" si="18"/>
        <v/>
      </c>
      <c r="BK23" s="362" t="str">
        <f t="shared" si="18"/>
        <v/>
      </c>
      <c r="BL23" s="360" t="str">
        <f t="shared" si="18"/>
        <v/>
      </c>
      <c r="BM23" s="361" t="str">
        <f t="shared" si="18"/>
        <v/>
      </c>
      <c r="BN23" s="361" t="str">
        <f t="shared" si="18"/>
        <v/>
      </c>
      <c r="BO23" s="361" t="str">
        <f t="shared" si="18"/>
        <v/>
      </c>
      <c r="BP23" s="361" t="str">
        <f t="shared" si="18"/>
        <v/>
      </c>
      <c r="BQ23" s="361" t="str">
        <f t="shared" si="18"/>
        <v/>
      </c>
      <c r="BR23" s="361" t="str">
        <f t="shared" si="18"/>
        <v/>
      </c>
      <c r="BS23" s="361" t="str">
        <f t="shared" si="18"/>
        <v/>
      </c>
      <c r="BT23" s="361" t="str">
        <f t="shared" si="18"/>
        <v/>
      </c>
      <c r="BU23" s="362" t="str">
        <f t="shared" si="18"/>
        <v/>
      </c>
      <c r="BV23" s="360" t="str">
        <f t="shared" si="18"/>
        <v/>
      </c>
      <c r="BW23" s="361" t="str">
        <f t="shared" si="18"/>
        <v/>
      </c>
      <c r="BX23" s="361" t="str">
        <f t="shared" si="18"/>
        <v/>
      </c>
      <c r="BY23" s="361" t="str">
        <f t="shared" si="18"/>
        <v/>
      </c>
      <c r="BZ23" s="361" t="str">
        <f t="shared" ref="BZ23:DE23" si="19">IF(AND(BZ24="YES",BZ25="YES",COUNTIF(BZ26:BZ28,"YES")&gt;=1),"MET",IF(COUNTIF(BZ24:BZ28,"N/A")=5,"N/A", IF(COUNTA(BZ24:BZ28)=0,"","NOT MET")))</f>
        <v/>
      </c>
      <c r="CA23" s="361" t="str">
        <f t="shared" si="19"/>
        <v/>
      </c>
      <c r="CB23" s="361" t="str">
        <f t="shared" si="19"/>
        <v/>
      </c>
      <c r="CC23" s="361" t="str">
        <f t="shared" si="19"/>
        <v/>
      </c>
      <c r="CD23" s="361" t="str">
        <f t="shared" si="19"/>
        <v/>
      </c>
      <c r="CE23" s="362" t="str">
        <f t="shared" si="19"/>
        <v/>
      </c>
      <c r="CF23" s="360" t="str">
        <f t="shared" si="19"/>
        <v/>
      </c>
      <c r="CG23" s="361" t="str">
        <f t="shared" si="19"/>
        <v/>
      </c>
      <c r="CH23" s="361" t="str">
        <f t="shared" si="19"/>
        <v/>
      </c>
      <c r="CI23" s="361" t="str">
        <f t="shared" si="19"/>
        <v/>
      </c>
      <c r="CJ23" s="361" t="str">
        <f t="shared" si="19"/>
        <v/>
      </c>
      <c r="CK23" s="361" t="str">
        <f t="shared" si="19"/>
        <v/>
      </c>
      <c r="CL23" s="361" t="str">
        <f t="shared" si="19"/>
        <v/>
      </c>
      <c r="CM23" s="361" t="str">
        <f t="shared" si="19"/>
        <v/>
      </c>
      <c r="CN23" s="361" t="str">
        <f t="shared" si="19"/>
        <v/>
      </c>
      <c r="CO23" s="362" t="str">
        <f t="shared" si="19"/>
        <v/>
      </c>
      <c r="CP23" s="360" t="str">
        <f t="shared" si="19"/>
        <v/>
      </c>
      <c r="CQ23" s="361" t="str">
        <f t="shared" si="19"/>
        <v/>
      </c>
      <c r="CR23" s="361" t="str">
        <f t="shared" si="19"/>
        <v/>
      </c>
      <c r="CS23" s="361" t="str">
        <f t="shared" si="19"/>
        <v/>
      </c>
      <c r="CT23" s="361" t="str">
        <f t="shared" si="19"/>
        <v/>
      </c>
      <c r="CU23" s="361" t="str">
        <f t="shared" si="19"/>
        <v/>
      </c>
      <c r="CV23" s="361" t="str">
        <f t="shared" si="19"/>
        <v/>
      </c>
      <c r="CW23" s="361" t="str">
        <f t="shared" si="19"/>
        <v/>
      </c>
      <c r="CX23" s="361" t="str">
        <f t="shared" si="19"/>
        <v/>
      </c>
      <c r="CY23" s="362" t="str">
        <f t="shared" si="19"/>
        <v/>
      </c>
      <c r="CZ23" s="360" t="str">
        <f t="shared" si="19"/>
        <v/>
      </c>
      <c r="DA23" s="361" t="str">
        <f t="shared" si="19"/>
        <v/>
      </c>
      <c r="DB23" s="361" t="str">
        <f t="shared" si="19"/>
        <v/>
      </c>
      <c r="DC23" s="361" t="str">
        <f t="shared" si="19"/>
        <v/>
      </c>
      <c r="DD23" s="361" t="str">
        <f t="shared" si="19"/>
        <v/>
      </c>
      <c r="DE23" s="361" t="str">
        <f t="shared" si="19"/>
        <v/>
      </c>
      <c r="DF23" s="361" t="str">
        <f t="shared" ref="DF23:EK23" si="20">IF(AND(DF24="YES",DF25="YES",COUNTIF(DF26:DF28,"YES")&gt;=1),"MET",IF(COUNTIF(DF24:DF28,"N/A")=5,"N/A", IF(COUNTA(DF24:DF28)=0,"","NOT MET")))</f>
        <v/>
      </c>
      <c r="DG23" s="361" t="str">
        <f t="shared" si="20"/>
        <v/>
      </c>
      <c r="DH23" s="361" t="str">
        <f t="shared" si="20"/>
        <v/>
      </c>
      <c r="DI23" s="362" t="str">
        <f t="shared" si="20"/>
        <v/>
      </c>
      <c r="DJ23" s="360" t="str">
        <f t="shared" si="20"/>
        <v/>
      </c>
      <c r="DK23" s="361" t="str">
        <f t="shared" si="20"/>
        <v/>
      </c>
      <c r="DL23" s="361" t="str">
        <f t="shared" si="20"/>
        <v/>
      </c>
      <c r="DM23" s="361" t="str">
        <f t="shared" si="20"/>
        <v/>
      </c>
      <c r="DN23" s="361" t="str">
        <f t="shared" si="20"/>
        <v/>
      </c>
      <c r="DO23" s="361" t="str">
        <f t="shared" si="20"/>
        <v/>
      </c>
      <c r="DP23" s="361" t="str">
        <f t="shared" si="20"/>
        <v/>
      </c>
      <c r="DQ23" s="361" t="str">
        <f t="shared" si="20"/>
        <v/>
      </c>
      <c r="DR23" s="361" t="str">
        <f t="shared" si="20"/>
        <v/>
      </c>
      <c r="DS23" s="362" t="str">
        <f t="shared" si="20"/>
        <v/>
      </c>
      <c r="DT23" s="360" t="str">
        <f t="shared" si="20"/>
        <v/>
      </c>
      <c r="DU23" s="361" t="str">
        <f t="shared" si="20"/>
        <v/>
      </c>
      <c r="DV23" s="361" t="str">
        <f t="shared" si="20"/>
        <v/>
      </c>
      <c r="DW23" s="361" t="str">
        <f t="shared" si="20"/>
        <v/>
      </c>
      <c r="DX23" s="361" t="str">
        <f t="shared" si="20"/>
        <v/>
      </c>
      <c r="DY23" s="361" t="str">
        <f t="shared" si="20"/>
        <v/>
      </c>
      <c r="DZ23" s="361" t="str">
        <f t="shared" si="20"/>
        <v/>
      </c>
      <c r="EA23" s="361" t="str">
        <f t="shared" si="20"/>
        <v/>
      </c>
      <c r="EB23" s="361" t="str">
        <f t="shared" si="20"/>
        <v/>
      </c>
      <c r="EC23" s="362" t="str">
        <f t="shared" si="20"/>
        <v/>
      </c>
      <c r="ED23" s="360" t="str">
        <f t="shared" si="20"/>
        <v/>
      </c>
      <c r="EE23" s="361" t="str">
        <f t="shared" si="20"/>
        <v/>
      </c>
      <c r="EF23" s="361" t="str">
        <f t="shared" si="20"/>
        <v/>
      </c>
      <c r="EG23" s="361" t="str">
        <f t="shared" si="20"/>
        <v/>
      </c>
      <c r="EH23" s="361" t="str">
        <f t="shared" si="20"/>
        <v/>
      </c>
      <c r="EI23" s="361" t="str">
        <f t="shared" si="20"/>
        <v/>
      </c>
      <c r="EJ23" s="361" t="str">
        <f t="shared" si="20"/>
        <v/>
      </c>
      <c r="EK23" s="361" t="str">
        <f t="shared" si="20"/>
        <v/>
      </c>
      <c r="EL23" s="361" t="str">
        <f t="shared" ref="EL23:FQ23" si="21">IF(AND(EL24="YES",EL25="YES",COUNTIF(EL26:EL28,"YES")&gt;=1),"MET",IF(COUNTIF(EL24:EL28,"N/A")=5,"N/A", IF(COUNTA(EL24:EL28)=0,"","NOT MET")))</f>
        <v/>
      </c>
      <c r="EM23" s="362" t="str">
        <f t="shared" si="21"/>
        <v/>
      </c>
      <c r="EN23" s="360" t="str">
        <f t="shared" si="21"/>
        <v/>
      </c>
      <c r="EO23" s="361" t="str">
        <f t="shared" si="21"/>
        <v/>
      </c>
      <c r="EP23" s="361" t="str">
        <f t="shared" si="21"/>
        <v/>
      </c>
      <c r="EQ23" s="361" t="str">
        <f t="shared" si="21"/>
        <v/>
      </c>
      <c r="ER23" s="361" t="str">
        <f t="shared" si="21"/>
        <v/>
      </c>
      <c r="ES23" s="361" t="str">
        <f t="shared" si="21"/>
        <v/>
      </c>
      <c r="ET23" s="361" t="str">
        <f t="shared" si="21"/>
        <v/>
      </c>
      <c r="EU23" s="361" t="str">
        <f t="shared" si="21"/>
        <v/>
      </c>
      <c r="EV23" s="361" t="str">
        <f t="shared" si="21"/>
        <v/>
      </c>
      <c r="EW23" s="362" t="str">
        <f t="shared" si="21"/>
        <v/>
      </c>
      <c r="EX23" s="360" t="str">
        <f t="shared" si="21"/>
        <v/>
      </c>
      <c r="EY23" s="361" t="str">
        <f t="shared" si="21"/>
        <v/>
      </c>
      <c r="EZ23" s="361" t="str">
        <f t="shared" si="21"/>
        <v/>
      </c>
      <c r="FA23" s="361" t="str">
        <f t="shared" si="21"/>
        <v/>
      </c>
      <c r="FB23" s="361" t="str">
        <f t="shared" si="21"/>
        <v/>
      </c>
      <c r="FC23" s="361" t="str">
        <f t="shared" si="21"/>
        <v/>
      </c>
      <c r="FD23" s="361" t="str">
        <f t="shared" si="21"/>
        <v/>
      </c>
      <c r="FE23" s="361" t="str">
        <f t="shared" si="21"/>
        <v/>
      </c>
      <c r="FF23" s="361" t="str">
        <f t="shared" si="21"/>
        <v/>
      </c>
      <c r="FG23" s="362" t="str">
        <f t="shared" si="21"/>
        <v/>
      </c>
      <c r="FH23" s="360" t="str">
        <f t="shared" si="21"/>
        <v/>
      </c>
      <c r="FI23" s="361" t="str">
        <f t="shared" si="21"/>
        <v/>
      </c>
      <c r="FJ23" s="361" t="str">
        <f t="shared" si="21"/>
        <v/>
      </c>
      <c r="FK23" s="361" t="str">
        <f t="shared" si="21"/>
        <v/>
      </c>
      <c r="FL23" s="361" t="str">
        <f t="shared" si="21"/>
        <v/>
      </c>
      <c r="FM23" s="361" t="str">
        <f t="shared" si="21"/>
        <v/>
      </c>
      <c r="FN23" s="361" t="str">
        <f t="shared" si="21"/>
        <v/>
      </c>
      <c r="FO23" s="361" t="str">
        <f t="shared" si="21"/>
        <v/>
      </c>
      <c r="FP23" s="361" t="str">
        <f t="shared" si="21"/>
        <v/>
      </c>
      <c r="FQ23" s="362" t="str">
        <f t="shared" si="21"/>
        <v/>
      </c>
      <c r="FR23" s="360" t="str">
        <f t="shared" ref="FR23:GW23" si="22">IF(AND(FR24="YES",FR25="YES",COUNTIF(FR26:FR28,"YES")&gt;=1),"MET",IF(COUNTIF(FR24:FR28,"N/A")=5,"N/A", IF(COUNTA(FR24:FR28)=0,"","NOT MET")))</f>
        <v/>
      </c>
      <c r="FS23" s="361" t="str">
        <f t="shared" si="22"/>
        <v/>
      </c>
      <c r="FT23" s="361" t="str">
        <f t="shared" si="22"/>
        <v/>
      </c>
      <c r="FU23" s="361" t="str">
        <f t="shared" si="22"/>
        <v/>
      </c>
      <c r="FV23" s="361" t="str">
        <f t="shared" si="22"/>
        <v/>
      </c>
      <c r="FW23" s="361" t="str">
        <f t="shared" si="22"/>
        <v/>
      </c>
      <c r="FX23" s="361" t="str">
        <f t="shared" si="22"/>
        <v/>
      </c>
      <c r="FY23" s="361" t="str">
        <f t="shared" si="22"/>
        <v/>
      </c>
      <c r="FZ23" s="361" t="str">
        <f t="shared" si="22"/>
        <v/>
      </c>
      <c r="GA23" s="362" t="str">
        <f t="shared" si="22"/>
        <v/>
      </c>
      <c r="GB23" s="360" t="str">
        <f t="shared" si="22"/>
        <v/>
      </c>
      <c r="GC23" s="361" t="str">
        <f t="shared" si="22"/>
        <v/>
      </c>
      <c r="GD23" s="361" t="str">
        <f t="shared" si="22"/>
        <v/>
      </c>
      <c r="GE23" s="361" t="str">
        <f t="shared" si="22"/>
        <v/>
      </c>
      <c r="GF23" s="361" t="str">
        <f t="shared" si="22"/>
        <v/>
      </c>
      <c r="GG23" s="361" t="str">
        <f t="shared" si="22"/>
        <v/>
      </c>
      <c r="GH23" s="361" t="str">
        <f t="shared" si="22"/>
        <v/>
      </c>
      <c r="GI23" s="361" t="str">
        <f t="shared" si="22"/>
        <v/>
      </c>
      <c r="GJ23" s="361" t="str">
        <f t="shared" si="22"/>
        <v/>
      </c>
      <c r="GK23" s="362" t="str">
        <f t="shared" si="22"/>
        <v/>
      </c>
      <c r="GL23" s="360" t="str">
        <f t="shared" si="22"/>
        <v/>
      </c>
      <c r="GM23" s="361" t="str">
        <f t="shared" si="22"/>
        <v/>
      </c>
      <c r="GN23" s="361" t="str">
        <f t="shared" si="22"/>
        <v/>
      </c>
      <c r="GO23" s="361" t="str">
        <f t="shared" si="22"/>
        <v/>
      </c>
      <c r="GP23" s="361" t="str">
        <f t="shared" si="22"/>
        <v/>
      </c>
      <c r="GQ23" s="361" t="str">
        <f t="shared" si="22"/>
        <v/>
      </c>
      <c r="GR23" s="361" t="str">
        <f t="shared" si="22"/>
        <v/>
      </c>
      <c r="GS23" s="361" t="str">
        <f t="shared" si="22"/>
        <v/>
      </c>
      <c r="GT23" s="361" t="str">
        <f t="shared" si="22"/>
        <v/>
      </c>
      <c r="GU23" s="362" t="str">
        <f t="shared" si="22"/>
        <v/>
      </c>
      <c r="GV23" s="360" t="str">
        <f t="shared" si="22"/>
        <v/>
      </c>
      <c r="GW23" s="361" t="str">
        <f t="shared" si="22"/>
        <v/>
      </c>
      <c r="GX23" s="361" t="str">
        <f t="shared" ref="GX23:HE23" si="23">IF(AND(GX24="YES",GX25="YES",COUNTIF(GX26:GX28,"YES")&gt;=1),"MET",IF(COUNTIF(GX24:GX28,"N/A")=5,"N/A", IF(COUNTA(GX24:GX28)=0,"","NOT MET")))</f>
        <v/>
      </c>
      <c r="GY23" s="361" t="str">
        <f t="shared" si="23"/>
        <v/>
      </c>
      <c r="GZ23" s="361" t="str">
        <f t="shared" si="23"/>
        <v/>
      </c>
      <c r="HA23" s="361" t="str">
        <f t="shared" si="23"/>
        <v/>
      </c>
      <c r="HB23" s="361" t="str">
        <f t="shared" si="23"/>
        <v/>
      </c>
      <c r="HC23" s="361" t="str">
        <f t="shared" si="23"/>
        <v/>
      </c>
      <c r="HD23" s="361" t="str">
        <f t="shared" si="23"/>
        <v/>
      </c>
      <c r="HE23" s="581" t="str">
        <f t="shared" si="23"/>
        <v/>
      </c>
    </row>
    <row r="24" spans="1:213" thickTop="1">
      <c r="A24" s="854" t="s">
        <v>222</v>
      </c>
      <c r="B24" s="85">
        <v>1</v>
      </c>
      <c r="C24" s="172" t="s">
        <v>214</v>
      </c>
      <c r="D24" s="349"/>
      <c r="E24" s="349"/>
      <c r="F24" s="349"/>
      <c r="G24" s="349"/>
      <c r="H24" s="349"/>
      <c r="I24" s="349"/>
      <c r="J24" s="349"/>
      <c r="K24" s="349"/>
      <c r="L24" s="349"/>
      <c r="M24" s="366"/>
      <c r="N24" s="348"/>
      <c r="O24" s="349"/>
      <c r="P24" s="349"/>
      <c r="Q24" s="349"/>
      <c r="R24" s="349"/>
      <c r="S24" s="349"/>
      <c r="T24" s="349"/>
      <c r="U24" s="349"/>
      <c r="V24" s="349"/>
      <c r="W24" s="367"/>
      <c r="X24" s="349"/>
      <c r="Y24" s="349"/>
      <c r="Z24" s="349"/>
      <c r="AA24" s="349"/>
      <c r="AB24" s="349"/>
      <c r="AC24" s="349"/>
      <c r="AD24" s="349"/>
      <c r="AE24" s="349"/>
      <c r="AF24" s="349"/>
      <c r="AG24" s="367"/>
      <c r="AH24" s="349"/>
      <c r="AI24" s="349"/>
      <c r="AJ24" s="349"/>
      <c r="AK24" s="349"/>
      <c r="AL24" s="349"/>
      <c r="AM24" s="349"/>
      <c r="AN24" s="349"/>
      <c r="AO24" s="349"/>
      <c r="AP24" s="349"/>
      <c r="AQ24" s="367"/>
      <c r="AR24" s="349"/>
      <c r="AS24" s="349"/>
      <c r="AT24" s="349"/>
      <c r="AU24" s="349"/>
      <c r="AV24" s="349"/>
      <c r="AW24" s="349"/>
      <c r="AX24" s="349"/>
      <c r="AY24" s="349"/>
      <c r="AZ24" s="349"/>
      <c r="BA24" s="367"/>
      <c r="BB24" s="349"/>
      <c r="BC24" s="349"/>
      <c r="BD24" s="349"/>
      <c r="BE24" s="349"/>
      <c r="BF24" s="349"/>
      <c r="BG24" s="349"/>
      <c r="BH24" s="349"/>
      <c r="BI24" s="349"/>
      <c r="BJ24" s="349"/>
      <c r="BK24" s="367"/>
      <c r="BL24" s="349"/>
      <c r="BM24" s="349"/>
      <c r="BN24" s="349"/>
      <c r="BO24" s="349"/>
      <c r="BP24" s="349"/>
      <c r="BQ24" s="349"/>
      <c r="BR24" s="349"/>
      <c r="BS24" s="349"/>
      <c r="BT24" s="349"/>
      <c r="BU24" s="367"/>
      <c r="BV24" s="349"/>
      <c r="BW24" s="349"/>
      <c r="BX24" s="349"/>
      <c r="BY24" s="349"/>
      <c r="BZ24" s="349"/>
      <c r="CA24" s="349"/>
      <c r="CB24" s="349"/>
      <c r="CC24" s="349"/>
      <c r="CD24" s="349"/>
      <c r="CE24" s="367"/>
      <c r="CF24" s="349"/>
      <c r="CG24" s="349"/>
      <c r="CH24" s="349"/>
      <c r="CI24" s="349"/>
      <c r="CJ24" s="349"/>
      <c r="CK24" s="349"/>
      <c r="CL24" s="349"/>
      <c r="CM24" s="349"/>
      <c r="CN24" s="349"/>
      <c r="CO24" s="367"/>
      <c r="CP24" s="349"/>
      <c r="CQ24" s="349"/>
      <c r="CR24" s="349"/>
      <c r="CS24" s="349"/>
      <c r="CT24" s="349"/>
      <c r="CU24" s="349"/>
      <c r="CV24" s="349"/>
      <c r="CW24" s="349"/>
      <c r="CX24" s="349"/>
      <c r="CY24" s="367"/>
      <c r="CZ24" s="349"/>
      <c r="DA24" s="349"/>
      <c r="DB24" s="349"/>
      <c r="DC24" s="349"/>
      <c r="DD24" s="349"/>
      <c r="DE24" s="349"/>
      <c r="DF24" s="349"/>
      <c r="DG24" s="349"/>
      <c r="DH24" s="349"/>
      <c r="DI24" s="367"/>
      <c r="DJ24" s="349"/>
      <c r="DK24" s="349"/>
      <c r="DL24" s="349"/>
      <c r="DM24" s="349"/>
      <c r="DN24" s="349"/>
      <c r="DO24" s="349"/>
      <c r="DP24" s="349"/>
      <c r="DQ24" s="349"/>
      <c r="DR24" s="349"/>
      <c r="DS24" s="367"/>
      <c r="DT24" s="349"/>
      <c r="DU24" s="349"/>
      <c r="DV24" s="349"/>
      <c r="DW24" s="349"/>
      <c r="DX24" s="349"/>
      <c r="DY24" s="349"/>
      <c r="DZ24" s="349"/>
      <c r="EA24" s="349"/>
      <c r="EB24" s="349"/>
      <c r="EC24" s="367"/>
      <c r="ED24" s="349"/>
      <c r="EE24" s="349"/>
      <c r="EF24" s="349"/>
      <c r="EG24" s="349"/>
      <c r="EH24" s="349"/>
      <c r="EI24" s="349"/>
      <c r="EJ24" s="349"/>
      <c r="EK24" s="349"/>
      <c r="EL24" s="349"/>
      <c r="EM24" s="367"/>
      <c r="EN24" s="349"/>
      <c r="EO24" s="349"/>
      <c r="EP24" s="349"/>
      <c r="EQ24" s="349"/>
      <c r="ER24" s="349"/>
      <c r="ES24" s="349"/>
      <c r="ET24" s="349"/>
      <c r="EU24" s="349"/>
      <c r="EV24" s="349"/>
      <c r="EW24" s="367"/>
      <c r="EX24" s="349"/>
      <c r="EY24" s="349"/>
      <c r="EZ24" s="349"/>
      <c r="FA24" s="349"/>
      <c r="FB24" s="349"/>
      <c r="FC24" s="349"/>
      <c r="FD24" s="349"/>
      <c r="FE24" s="349"/>
      <c r="FF24" s="349"/>
      <c r="FG24" s="367"/>
      <c r="FH24" s="349"/>
      <c r="FI24" s="349"/>
      <c r="FJ24" s="349"/>
      <c r="FK24" s="349"/>
      <c r="FL24" s="349"/>
      <c r="FM24" s="349"/>
      <c r="FN24" s="349"/>
      <c r="FO24" s="349"/>
      <c r="FP24" s="349"/>
      <c r="FQ24" s="367"/>
      <c r="FR24" s="349"/>
      <c r="FS24" s="349"/>
      <c r="FT24" s="349"/>
      <c r="FU24" s="349"/>
      <c r="FV24" s="349"/>
      <c r="FW24" s="349"/>
      <c r="FX24" s="349"/>
      <c r="FY24" s="349"/>
      <c r="FZ24" s="349"/>
      <c r="GA24" s="367"/>
      <c r="GB24" s="349"/>
      <c r="GC24" s="349"/>
      <c r="GD24" s="349"/>
      <c r="GE24" s="349"/>
      <c r="GF24" s="349"/>
      <c r="GG24" s="349"/>
      <c r="GH24" s="349"/>
      <c r="GI24" s="349"/>
      <c r="GJ24" s="349"/>
      <c r="GK24" s="367"/>
      <c r="GL24" s="349"/>
      <c r="GM24" s="349"/>
      <c r="GN24" s="349"/>
      <c r="GO24" s="349"/>
      <c r="GP24" s="349"/>
      <c r="GQ24" s="349"/>
      <c r="GR24" s="349"/>
      <c r="GS24" s="349"/>
      <c r="GT24" s="349"/>
      <c r="GU24" s="367"/>
      <c r="GV24" s="349"/>
      <c r="GW24" s="349"/>
      <c r="GX24" s="349"/>
      <c r="GY24" s="349"/>
      <c r="GZ24" s="349"/>
      <c r="HA24" s="349"/>
      <c r="HB24" s="349"/>
      <c r="HC24" s="349"/>
      <c r="HD24" s="349"/>
      <c r="HE24" s="367"/>
    </row>
    <row r="25" spans="1:213" ht="25.5">
      <c r="A25" s="854"/>
      <c r="B25" s="85">
        <v>2</v>
      </c>
      <c r="C25" s="172" t="s">
        <v>261</v>
      </c>
      <c r="D25" s="349"/>
      <c r="E25" s="349"/>
      <c r="F25" s="349"/>
      <c r="G25" s="349"/>
      <c r="H25" s="349"/>
      <c r="I25" s="349"/>
      <c r="J25" s="349"/>
      <c r="K25" s="349"/>
      <c r="L25" s="349"/>
      <c r="M25" s="367"/>
      <c r="N25" s="348"/>
      <c r="O25" s="349"/>
      <c r="P25" s="349"/>
      <c r="Q25" s="349"/>
      <c r="R25" s="349"/>
      <c r="S25" s="349"/>
      <c r="T25" s="349"/>
      <c r="U25" s="349"/>
      <c r="V25" s="349"/>
      <c r="W25" s="367"/>
      <c r="X25" s="349"/>
      <c r="Y25" s="349"/>
      <c r="Z25" s="349"/>
      <c r="AA25" s="349"/>
      <c r="AB25" s="349"/>
      <c r="AC25" s="349"/>
      <c r="AD25" s="349"/>
      <c r="AE25" s="349"/>
      <c r="AF25" s="349"/>
      <c r="AG25" s="367"/>
      <c r="AH25" s="349"/>
      <c r="AI25" s="349"/>
      <c r="AJ25" s="349"/>
      <c r="AK25" s="349"/>
      <c r="AL25" s="349"/>
      <c r="AM25" s="349"/>
      <c r="AN25" s="349"/>
      <c r="AO25" s="349"/>
      <c r="AP25" s="349"/>
      <c r="AQ25" s="367"/>
      <c r="AR25" s="349"/>
      <c r="AS25" s="349"/>
      <c r="AT25" s="349"/>
      <c r="AU25" s="349"/>
      <c r="AV25" s="349"/>
      <c r="AW25" s="349"/>
      <c r="AX25" s="349"/>
      <c r="AY25" s="349"/>
      <c r="AZ25" s="349"/>
      <c r="BA25" s="367"/>
      <c r="BB25" s="349"/>
      <c r="BC25" s="349"/>
      <c r="BD25" s="349"/>
      <c r="BE25" s="349"/>
      <c r="BF25" s="349"/>
      <c r="BG25" s="349"/>
      <c r="BH25" s="349"/>
      <c r="BI25" s="349"/>
      <c r="BJ25" s="349"/>
      <c r="BK25" s="367"/>
      <c r="BL25" s="349"/>
      <c r="BM25" s="349"/>
      <c r="BN25" s="349"/>
      <c r="BO25" s="349"/>
      <c r="BP25" s="349"/>
      <c r="BQ25" s="349"/>
      <c r="BR25" s="349"/>
      <c r="BS25" s="349"/>
      <c r="BT25" s="349"/>
      <c r="BU25" s="367"/>
      <c r="BV25" s="349"/>
      <c r="BW25" s="349"/>
      <c r="BX25" s="349"/>
      <c r="BY25" s="349"/>
      <c r="BZ25" s="349"/>
      <c r="CA25" s="349"/>
      <c r="CB25" s="349"/>
      <c r="CC25" s="349"/>
      <c r="CD25" s="349"/>
      <c r="CE25" s="367"/>
      <c r="CF25" s="349"/>
      <c r="CG25" s="349"/>
      <c r="CH25" s="349"/>
      <c r="CI25" s="349"/>
      <c r="CJ25" s="349"/>
      <c r="CK25" s="349"/>
      <c r="CL25" s="349"/>
      <c r="CM25" s="349"/>
      <c r="CN25" s="349"/>
      <c r="CO25" s="367"/>
      <c r="CP25" s="349"/>
      <c r="CQ25" s="349"/>
      <c r="CR25" s="349"/>
      <c r="CS25" s="349"/>
      <c r="CT25" s="349"/>
      <c r="CU25" s="349"/>
      <c r="CV25" s="349"/>
      <c r="CW25" s="349"/>
      <c r="CX25" s="349"/>
      <c r="CY25" s="367"/>
      <c r="CZ25" s="349"/>
      <c r="DA25" s="349"/>
      <c r="DB25" s="349"/>
      <c r="DC25" s="349"/>
      <c r="DD25" s="349"/>
      <c r="DE25" s="349"/>
      <c r="DF25" s="349"/>
      <c r="DG25" s="349"/>
      <c r="DH25" s="349"/>
      <c r="DI25" s="367"/>
      <c r="DJ25" s="349"/>
      <c r="DK25" s="349"/>
      <c r="DL25" s="349"/>
      <c r="DM25" s="349"/>
      <c r="DN25" s="349"/>
      <c r="DO25" s="349"/>
      <c r="DP25" s="349"/>
      <c r="DQ25" s="349"/>
      <c r="DR25" s="349"/>
      <c r="DS25" s="367"/>
      <c r="DT25" s="349"/>
      <c r="DU25" s="349"/>
      <c r="DV25" s="349"/>
      <c r="DW25" s="349"/>
      <c r="DX25" s="349"/>
      <c r="DY25" s="349"/>
      <c r="DZ25" s="349"/>
      <c r="EA25" s="349"/>
      <c r="EB25" s="349"/>
      <c r="EC25" s="367"/>
      <c r="ED25" s="349"/>
      <c r="EE25" s="349"/>
      <c r="EF25" s="349"/>
      <c r="EG25" s="349"/>
      <c r="EH25" s="349"/>
      <c r="EI25" s="349"/>
      <c r="EJ25" s="349"/>
      <c r="EK25" s="349"/>
      <c r="EL25" s="349"/>
      <c r="EM25" s="367"/>
      <c r="EN25" s="349"/>
      <c r="EO25" s="349"/>
      <c r="EP25" s="349"/>
      <c r="EQ25" s="349"/>
      <c r="ER25" s="349"/>
      <c r="ES25" s="349"/>
      <c r="ET25" s="349"/>
      <c r="EU25" s="349"/>
      <c r="EV25" s="349"/>
      <c r="EW25" s="367"/>
      <c r="EX25" s="349"/>
      <c r="EY25" s="349"/>
      <c r="EZ25" s="349"/>
      <c r="FA25" s="349"/>
      <c r="FB25" s="349"/>
      <c r="FC25" s="349"/>
      <c r="FD25" s="349"/>
      <c r="FE25" s="349"/>
      <c r="FF25" s="349"/>
      <c r="FG25" s="367"/>
      <c r="FH25" s="349"/>
      <c r="FI25" s="349"/>
      <c r="FJ25" s="349"/>
      <c r="FK25" s="349"/>
      <c r="FL25" s="349"/>
      <c r="FM25" s="349"/>
      <c r="FN25" s="349"/>
      <c r="FO25" s="349"/>
      <c r="FP25" s="349"/>
      <c r="FQ25" s="367"/>
      <c r="FR25" s="349"/>
      <c r="FS25" s="349"/>
      <c r="FT25" s="349"/>
      <c r="FU25" s="349"/>
      <c r="FV25" s="349"/>
      <c r="FW25" s="349"/>
      <c r="FX25" s="349"/>
      <c r="FY25" s="349"/>
      <c r="FZ25" s="349"/>
      <c r="GA25" s="367"/>
      <c r="GB25" s="349"/>
      <c r="GC25" s="349"/>
      <c r="GD25" s="349"/>
      <c r="GE25" s="349"/>
      <c r="GF25" s="349"/>
      <c r="GG25" s="349"/>
      <c r="GH25" s="349"/>
      <c r="GI25" s="349"/>
      <c r="GJ25" s="349"/>
      <c r="GK25" s="367"/>
      <c r="GL25" s="349"/>
      <c r="GM25" s="349"/>
      <c r="GN25" s="349"/>
      <c r="GO25" s="349"/>
      <c r="GP25" s="349"/>
      <c r="GQ25" s="349"/>
      <c r="GR25" s="349"/>
      <c r="GS25" s="349"/>
      <c r="GT25" s="349"/>
      <c r="GU25" s="367"/>
      <c r="GV25" s="349"/>
      <c r="GW25" s="349"/>
      <c r="GX25" s="349"/>
      <c r="GY25" s="349"/>
      <c r="GZ25" s="349"/>
      <c r="HA25" s="349"/>
      <c r="HB25" s="349"/>
      <c r="HC25" s="349"/>
      <c r="HD25" s="349"/>
      <c r="HE25" s="367"/>
    </row>
    <row r="26" spans="1:213" ht="12.75">
      <c r="A26" s="854"/>
      <c r="B26" s="85">
        <v>3</v>
      </c>
      <c r="C26" s="172" t="s">
        <v>215</v>
      </c>
      <c r="D26" s="349"/>
      <c r="E26" s="349"/>
      <c r="F26" s="349"/>
      <c r="G26" s="349"/>
      <c r="H26" s="349"/>
      <c r="I26" s="349"/>
      <c r="J26" s="349"/>
      <c r="K26" s="349"/>
      <c r="L26" s="349"/>
      <c r="M26" s="367"/>
      <c r="N26" s="348"/>
      <c r="O26" s="349"/>
      <c r="P26" s="349"/>
      <c r="Q26" s="349"/>
      <c r="R26" s="349"/>
      <c r="S26" s="349"/>
      <c r="T26" s="349"/>
      <c r="U26" s="349"/>
      <c r="V26" s="349"/>
      <c r="W26" s="367"/>
      <c r="X26" s="349"/>
      <c r="Y26" s="349"/>
      <c r="Z26" s="349"/>
      <c r="AA26" s="349"/>
      <c r="AB26" s="349"/>
      <c r="AC26" s="349"/>
      <c r="AD26" s="349"/>
      <c r="AE26" s="349"/>
      <c r="AF26" s="349"/>
      <c r="AG26" s="367"/>
      <c r="AH26" s="349"/>
      <c r="AI26" s="349"/>
      <c r="AJ26" s="349"/>
      <c r="AK26" s="349"/>
      <c r="AL26" s="349"/>
      <c r="AM26" s="349"/>
      <c r="AN26" s="349"/>
      <c r="AO26" s="349"/>
      <c r="AP26" s="349"/>
      <c r="AQ26" s="367"/>
      <c r="AR26" s="349"/>
      <c r="AS26" s="349"/>
      <c r="AT26" s="349"/>
      <c r="AU26" s="349"/>
      <c r="AV26" s="349"/>
      <c r="AW26" s="349"/>
      <c r="AX26" s="349"/>
      <c r="AY26" s="349"/>
      <c r="AZ26" s="349"/>
      <c r="BA26" s="367"/>
      <c r="BB26" s="349"/>
      <c r="BC26" s="349"/>
      <c r="BD26" s="349"/>
      <c r="BE26" s="349"/>
      <c r="BF26" s="349"/>
      <c r="BG26" s="349"/>
      <c r="BH26" s="349"/>
      <c r="BI26" s="349"/>
      <c r="BJ26" s="349"/>
      <c r="BK26" s="367"/>
      <c r="BL26" s="349"/>
      <c r="BM26" s="349"/>
      <c r="BN26" s="349"/>
      <c r="BO26" s="349"/>
      <c r="BP26" s="349"/>
      <c r="BQ26" s="349"/>
      <c r="BR26" s="349"/>
      <c r="BS26" s="349"/>
      <c r="BT26" s="349"/>
      <c r="BU26" s="367"/>
      <c r="BV26" s="349"/>
      <c r="BW26" s="349"/>
      <c r="BX26" s="349"/>
      <c r="BY26" s="349"/>
      <c r="BZ26" s="349"/>
      <c r="CA26" s="349"/>
      <c r="CB26" s="349"/>
      <c r="CC26" s="349"/>
      <c r="CD26" s="349"/>
      <c r="CE26" s="367"/>
      <c r="CF26" s="349"/>
      <c r="CG26" s="349"/>
      <c r="CH26" s="349"/>
      <c r="CI26" s="349"/>
      <c r="CJ26" s="349"/>
      <c r="CK26" s="349"/>
      <c r="CL26" s="349"/>
      <c r="CM26" s="349"/>
      <c r="CN26" s="349"/>
      <c r="CO26" s="367"/>
      <c r="CP26" s="349"/>
      <c r="CQ26" s="349"/>
      <c r="CR26" s="349"/>
      <c r="CS26" s="349"/>
      <c r="CT26" s="349"/>
      <c r="CU26" s="349"/>
      <c r="CV26" s="349"/>
      <c r="CW26" s="349"/>
      <c r="CX26" s="349"/>
      <c r="CY26" s="367"/>
      <c r="CZ26" s="349"/>
      <c r="DA26" s="349"/>
      <c r="DB26" s="349"/>
      <c r="DC26" s="349"/>
      <c r="DD26" s="349"/>
      <c r="DE26" s="349"/>
      <c r="DF26" s="349"/>
      <c r="DG26" s="349"/>
      <c r="DH26" s="349"/>
      <c r="DI26" s="367"/>
      <c r="DJ26" s="349"/>
      <c r="DK26" s="349"/>
      <c r="DL26" s="349"/>
      <c r="DM26" s="349"/>
      <c r="DN26" s="349"/>
      <c r="DO26" s="349"/>
      <c r="DP26" s="349"/>
      <c r="DQ26" s="349"/>
      <c r="DR26" s="349"/>
      <c r="DS26" s="367"/>
      <c r="DT26" s="349"/>
      <c r="DU26" s="349"/>
      <c r="DV26" s="349"/>
      <c r="DW26" s="349"/>
      <c r="DX26" s="349"/>
      <c r="DY26" s="349"/>
      <c r="DZ26" s="349"/>
      <c r="EA26" s="349"/>
      <c r="EB26" s="349"/>
      <c r="EC26" s="367"/>
      <c r="ED26" s="349"/>
      <c r="EE26" s="349"/>
      <c r="EF26" s="349"/>
      <c r="EG26" s="349"/>
      <c r="EH26" s="349"/>
      <c r="EI26" s="349"/>
      <c r="EJ26" s="349"/>
      <c r="EK26" s="349"/>
      <c r="EL26" s="349"/>
      <c r="EM26" s="367"/>
      <c r="EN26" s="349"/>
      <c r="EO26" s="349"/>
      <c r="EP26" s="349"/>
      <c r="EQ26" s="349"/>
      <c r="ER26" s="349"/>
      <c r="ES26" s="349"/>
      <c r="ET26" s="349"/>
      <c r="EU26" s="349"/>
      <c r="EV26" s="349"/>
      <c r="EW26" s="367"/>
      <c r="EX26" s="349"/>
      <c r="EY26" s="349"/>
      <c r="EZ26" s="349"/>
      <c r="FA26" s="349"/>
      <c r="FB26" s="349"/>
      <c r="FC26" s="349"/>
      <c r="FD26" s="349"/>
      <c r="FE26" s="349"/>
      <c r="FF26" s="349"/>
      <c r="FG26" s="367"/>
      <c r="FH26" s="349"/>
      <c r="FI26" s="349"/>
      <c r="FJ26" s="349"/>
      <c r="FK26" s="349"/>
      <c r="FL26" s="349"/>
      <c r="FM26" s="349"/>
      <c r="FN26" s="349"/>
      <c r="FO26" s="349"/>
      <c r="FP26" s="349"/>
      <c r="FQ26" s="367"/>
      <c r="FR26" s="349"/>
      <c r="FS26" s="349"/>
      <c r="FT26" s="349"/>
      <c r="FU26" s="349"/>
      <c r="FV26" s="349"/>
      <c r="FW26" s="349"/>
      <c r="FX26" s="349"/>
      <c r="FY26" s="349"/>
      <c r="FZ26" s="349"/>
      <c r="GA26" s="367"/>
      <c r="GB26" s="349"/>
      <c r="GC26" s="349"/>
      <c r="GD26" s="349"/>
      <c r="GE26" s="349"/>
      <c r="GF26" s="349"/>
      <c r="GG26" s="349"/>
      <c r="GH26" s="349"/>
      <c r="GI26" s="349"/>
      <c r="GJ26" s="349"/>
      <c r="GK26" s="367"/>
      <c r="GL26" s="349"/>
      <c r="GM26" s="349"/>
      <c r="GN26" s="349"/>
      <c r="GO26" s="349"/>
      <c r="GP26" s="349"/>
      <c r="GQ26" s="349"/>
      <c r="GR26" s="349"/>
      <c r="GS26" s="349"/>
      <c r="GT26" s="349"/>
      <c r="GU26" s="367"/>
      <c r="GV26" s="349"/>
      <c r="GW26" s="349"/>
      <c r="GX26" s="349"/>
      <c r="GY26" s="349"/>
      <c r="GZ26" s="349"/>
      <c r="HA26" s="349"/>
      <c r="HB26" s="349"/>
      <c r="HC26" s="349"/>
      <c r="HD26" s="349"/>
      <c r="HE26" s="367"/>
    </row>
    <row r="27" spans="1:213" ht="12.75">
      <c r="A27" s="854"/>
      <c r="B27" s="85">
        <v>4</v>
      </c>
      <c r="C27" s="172" t="s">
        <v>216</v>
      </c>
      <c r="D27" s="349"/>
      <c r="E27" s="349"/>
      <c r="F27" s="349"/>
      <c r="G27" s="349"/>
      <c r="H27" s="349"/>
      <c r="I27" s="349"/>
      <c r="J27" s="349"/>
      <c r="K27" s="349"/>
      <c r="L27" s="349"/>
      <c r="M27" s="367"/>
      <c r="N27" s="348"/>
      <c r="O27" s="349"/>
      <c r="P27" s="349"/>
      <c r="Q27" s="349"/>
      <c r="R27" s="349"/>
      <c r="S27" s="349"/>
      <c r="T27" s="349"/>
      <c r="U27" s="349"/>
      <c r="V27" s="349"/>
      <c r="W27" s="367"/>
      <c r="X27" s="349"/>
      <c r="Y27" s="349"/>
      <c r="Z27" s="349"/>
      <c r="AA27" s="349"/>
      <c r="AB27" s="349"/>
      <c r="AC27" s="349"/>
      <c r="AD27" s="349"/>
      <c r="AE27" s="349"/>
      <c r="AF27" s="349"/>
      <c r="AG27" s="367"/>
      <c r="AH27" s="349"/>
      <c r="AI27" s="349"/>
      <c r="AJ27" s="349"/>
      <c r="AK27" s="349"/>
      <c r="AL27" s="349"/>
      <c r="AM27" s="349"/>
      <c r="AN27" s="349"/>
      <c r="AO27" s="349"/>
      <c r="AP27" s="349"/>
      <c r="AQ27" s="367"/>
      <c r="AR27" s="349"/>
      <c r="AS27" s="349"/>
      <c r="AT27" s="349"/>
      <c r="AU27" s="349"/>
      <c r="AV27" s="349"/>
      <c r="AW27" s="349"/>
      <c r="AX27" s="349"/>
      <c r="AY27" s="349"/>
      <c r="AZ27" s="349"/>
      <c r="BA27" s="367"/>
      <c r="BB27" s="349"/>
      <c r="BC27" s="349"/>
      <c r="BD27" s="349"/>
      <c r="BE27" s="349"/>
      <c r="BF27" s="349"/>
      <c r="BG27" s="349"/>
      <c r="BH27" s="349"/>
      <c r="BI27" s="349"/>
      <c r="BJ27" s="349"/>
      <c r="BK27" s="367"/>
      <c r="BL27" s="349"/>
      <c r="BM27" s="349"/>
      <c r="BN27" s="349"/>
      <c r="BO27" s="349"/>
      <c r="BP27" s="349"/>
      <c r="BQ27" s="349"/>
      <c r="BR27" s="349"/>
      <c r="BS27" s="349"/>
      <c r="BT27" s="349"/>
      <c r="BU27" s="367"/>
      <c r="BV27" s="349"/>
      <c r="BW27" s="349"/>
      <c r="BX27" s="349"/>
      <c r="BY27" s="349"/>
      <c r="BZ27" s="349"/>
      <c r="CA27" s="349"/>
      <c r="CB27" s="349"/>
      <c r="CC27" s="349"/>
      <c r="CD27" s="349"/>
      <c r="CE27" s="367"/>
      <c r="CF27" s="349"/>
      <c r="CG27" s="349"/>
      <c r="CH27" s="349"/>
      <c r="CI27" s="349"/>
      <c r="CJ27" s="349"/>
      <c r="CK27" s="349"/>
      <c r="CL27" s="349"/>
      <c r="CM27" s="349"/>
      <c r="CN27" s="349"/>
      <c r="CO27" s="367"/>
      <c r="CP27" s="349"/>
      <c r="CQ27" s="349"/>
      <c r="CR27" s="349"/>
      <c r="CS27" s="349"/>
      <c r="CT27" s="349"/>
      <c r="CU27" s="349"/>
      <c r="CV27" s="349"/>
      <c r="CW27" s="349"/>
      <c r="CX27" s="349"/>
      <c r="CY27" s="367"/>
      <c r="CZ27" s="349"/>
      <c r="DA27" s="349"/>
      <c r="DB27" s="349"/>
      <c r="DC27" s="349"/>
      <c r="DD27" s="349"/>
      <c r="DE27" s="349"/>
      <c r="DF27" s="349"/>
      <c r="DG27" s="349"/>
      <c r="DH27" s="349"/>
      <c r="DI27" s="367"/>
      <c r="DJ27" s="349"/>
      <c r="DK27" s="349"/>
      <c r="DL27" s="349"/>
      <c r="DM27" s="349"/>
      <c r="DN27" s="349"/>
      <c r="DO27" s="349"/>
      <c r="DP27" s="349"/>
      <c r="DQ27" s="349"/>
      <c r="DR27" s="349"/>
      <c r="DS27" s="367"/>
      <c r="DT27" s="349"/>
      <c r="DU27" s="349"/>
      <c r="DV27" s="349"/>
      <c r="DW27" s="349"/>
      <c r="DX27" s="349"/>
      <c r="DY27" s="349"/>
      <c r="DZ27" s="349"/>
      <c r="EA27" s="349"/>
      <c r="EB27" s="349"/>
      <c r="EC27" s="367"/>
      <c r="ED27" s="349"/>
      <c r="EE27" s="349"/>
      <c r="EF27" s="349"/>
      <c r="EG27" s="349"/>
      <c r="EH27" s="349"/>
      <c r="EI27" s="349"/>
      <c r="EJ27" s="349"/>
      <c r="EK27" s="349"/>
      <c r="EL27" s="349"/>
      <c r="EM27" s="367"/>
      <c r="EN27" s="349"/>
      <c r="EO27" s="349"/>
      <c r="EP27" s="349"/>
      <c r="EQ27" s="349"/>
      <c r="ER27" s="349"/>
      <c r="ES27" s="349"/>
      <c r="ET27" s="349"/>
      <c r="EU27" s="349"/>
      <c r="EV27" s="349"/>
      <c r="EW27" s="367"/>
      <c r="EX27" s="349"/>
      <c r="EY27" s="349"/>
      <c r="EZ27" s="349"/>
      <c r="FA27" s="349"/>
      <c r="FB27" s="349"/>
      <c r="FC27" s="349"/>
      <c r="FD27" s="349"/>
      <c r="FE27" s="349"/>
      <c r="FF27" s="349"/>
      <c r="FG27" s="367"/>
      <c r="FH27" s="349"/>
      <c r="FI27" s="349"/>
      <c r="FJ27" s="349"/>
      <c r="FK27" s="349"/>
      <c r="FL27" s="349"/>
      <c r="FM27" s="349"/>
      <c r="FN27" s="349"/>
      <c r="FO27" s="349"/>
      <c r="FP27" s="349"/>
      <c r="FQ27" s="367"/>
      <c r="FR27" s="349"/>
      <c r="FS27" s="349"/>
      <c r="FT27" s="349"/>
      <c r="FU27" s="349"/>
      <c r="FV27" s="349"/>
      <c r="FW27" s="349"/>
      <c r="FX27" s="349"/>
      <c r="FY27" s="349"/>
      <c r="FZ27" s="349"/>
      <c r="GA27" s="367"/>
      <c r="GB27" s="349"/>
      <c r="GC27" s="349"/>
      <c r="GD27" s="349"/>
      <c r="GE27" s="349"/>
      <c r="GF27" s="349"/>
      <c r="GG27" s="349"/>
      <c r="GH27" s="349"/>
      <c r="GI27" s="349"/>
      <c r="GJ27" s="349"/>
      <c r="GK27" s="367"/>
      <c r="GL27" s="349"/>
      <c r="GM27" s="349"/>
      <c r="GN27" s="349"/>
      <c r="GO27" s="349"/>
      <c r="GP27" s="349"/>
      <c r="GQ27" s="349"/>
      <c r="GR27" s="349"/>
      <c r="GS27" s="349"/>
      <c r="GT27" s="349"/>
      <c r="GU27" s="367"/>
      <c r="GV27" s="349"/>
      <c r="GW27" s="349"/>
      <c r="GX27" s="349"/>
      <c r="GY27" s="349"/>
      <c r="GZ27" s="349"/>
      <c r="HA27" s="349"/>
      <c r="HB27" s="349"/>
      <c r="HC27" s="349"/>
      <c r="HD27" s="349"/>
      <c r="HE27" s="367"/>
    </row>
    <row r="28" spans="1:213" thickBot="1">
      <c r="A28" s="855"/>
      <c r="B28" s="173">
        <v>5</v>
      </c>
      <c r="C28" s="175" t="s">
        <v>213</v>
      </c>
      <c r="D28" s="349"/>
      <c r="E28" s="349"/>
      <c r="F28" s="349"/>
      <c r="G28" s="349"/>
      <c r="H28" s="349"/>
      <c r="I28" s="349"/>
      <c r="J28" s="349"/>
      <c r="K28" s="349"/>
      <c r="L28" s="349"/>
      <c r="M28" s="368"/>
      <c r="N28" s="348"/>
      <c r="O28" s="349"/>
      <c r="P28" s="349"/>
      <c r="Q28" s="349"/>
      <c r="R28" s="349"/>
      <c r="S28" s="349"/>
      <c r="T28" s="349"/>
      <c r="U28" s="349"/>
      <c r="V28" s="349"/>
      <c r="W28" s="367"/>
      <c r="X28" s="349"/>
      <c r="Y28" s="349"/>
      <c r="Z28" s="349"/>
      <c r="AA28" s="349"/>
      <c r="AB28" s="349"/>
      <c r="AC28" s="349"/>
      <c r="AD28" s="349"/>
      <c r="AE28" s="349"/>
      <c r="AF28" s="349"/>
      <c r="AG28" s="367"/>
      <c r="AH28" s="349"/>
      <c r="AI28" s="349"/>
      <c r="AJ28" s="349"/>
      <c r="AK28" s="349"/>
      <c r="AL28" s="349"/>
      <c r="AM28" s="349"/>
      <c r="AN28" s="349"/>
      <c r="AO28" s="349"/>
      <c r="AP28" s="349"/>
      <c r="AQ28" s="367"/>
      <c r="AR28" s="349"/>
      <c r="AS28" s="349"/>
      <c r="AT28" s="349"/>
      <c r="AU28" s="349"/>
      <c r="AV28" s="349"/>
      <c r="AW28" s="349"/>
      <c r="AX28" s="349"/>
      <c r="AY28" s="349"/>
      <c r="AZ28" s="349"/>
      <c r="BA28" s="367"/>
      <c r="BB28" s="349"/>
      <c r="BC28" s="349"/>
      <c r="BD28" s="349"/>
      <c r="BE28" s="349"/>
      <c r="BF28" s="349"/>
      <c r="BG28" s="349"/>
      <c r="BH28" s="349"/>
      <c r="BI28" s="349"/>
      <c r="BJ28" s="349"/>
      <c r="BK28" s="367"/>
      <c r="BL28" s="349"/>
      <c r="BM28" s="349"/>
      <c r="BN28" s="349"/>
      <c r="BO28" s="349"/>
      <c r="BP28" s="349"/>
      <c r="BQ28" s="349"/>
      <c r="BR28" s="349"/>
      <c r="BS28" s="349"/>
      <c r="BT28" s="349"/>
      <c r="BU28" s="367"/>
      <c r="BV28" s="349"/>
      <c r="BW28" s="349"/>
      <c r="BX28" s="349"/>
      <c r="BY28" s="349"/>
      <c r="BZ28" s="349"/>
      <c r="CA28" s="349"/>
      <c r="CB28" s="349"/>
      <c r="CC28" s="349"/>
      <c r="CD28" s="349"/>
      <c r="CE28" s="367"/>
      <c r="CF28" s="349"/>
      <c r="CG28" s="349"/>
      <c r="CH28" s="349"/>
      <c r="CI28" s="349"/>
      <c r="CJ28" s="349"/>
      <c r="CK28" s="349"/>
      <c r="CL28" s="349"/>
      <c r="CM28" s="349"/>
      <c r="CN28" s="349"/>
      <c r="CO28" s="367"/>
      <c r="CP28" s="349"/>
      <c r="CQ28" s="349"/>
      <c r="CR28" s="349"/>
      <c r="CS28" s="349"/>
      <c r="CT28" s="349"/>
      <c r="CU28" s="349"/>
      <c r="CV28" s="349"/>
      <c r="CW28" s="349"/>
      <c r="CX28" s="349"/>
      <c r="CY28" s="367"/>
      <c r="CZ28" s="349"/>
      <c r="DA28" s="349"/>
      <c r="DB28" s="349"/>
      <c r="DC28" s="349"/>
      <c r="DD28" s="349"/>
      <c r="DE28" s="349"/>
      <c r="DF28" s="349"/>
      <c r="DG28" s="349"/>
      <c r="DH28" s="349"/>
      <c r="DI28" s="367"/>
      <c r="DJ28" s="349"/>
      <c r="DK28" s="349"/>
      <c r="DL28" s="349"/>
      <c r="DM28" s="349"/>
      <c r="DN28" s="349"/>
      <c r="DO28" s="349"/>
      <c r="DP28" s="349"/>
      <c r="DQ28" s="349"/>
      <c r="DR28" s="349"/>
      <c r="DS28" s="367"/>
      <c r="DT28" s="349"/>
      <c r="DU28" s="349"/>
      <c r="DV28" s="349"/>
      <c r="DW28" s="349"/>
      <c r="DX28" s="349"/>
      <c r="DY28" s="349"/>
      <c r="DZ28" s="349"/>
      <c r="EA28" s="349"/>
      <c r="EB28" s="349"/>
      <c r="EC28" s="367"/>
      <c r="ED28" s="349"/>
      <c r="EE28" s="349"/>
      <c r="EF28" s="349"/>
      <c r="EG28" s="349"/>
      <c r="EH28" s="349"/>
      <c r="EI28" s="349"/>
      <c r="EJ28" s="349"/>
      <c r="EK28" s="349"/>
      <c r="EL28" s="349"/>
      <c r="EM28" s="367"/>
      <c r="EN28" s="349"/>
      <c r="EO28" s="349"/>
      <c r="EP28" s="349"/>
      <c r="EQ28" s="349"/>
      <c r="ER28" s="349"/>
      <c r="ES28" s="349"/>
      <c r="ET28" s="349"/>
      <c r="EU28" s="349"/>
      <c r="EV28" s="349"/>
      <c r="EW28" s="367"/>
      <c r="EX28" s="349"/>
      <c r="EY28" s="349"/>
      <c r="EZ28" s="349"/>
      <c r="FA28" s="349"/>
      <c r="FB28" s="349"/>
      <c r="FC28" s="349"/>
      <c r="FD28" s="349"/>
      <c r="FE28" s="349"/>
      <c r="FF28" s="349"/>
      <c r="FG28" s="367"/>
      <c r="FH28" s="349"/>
      <c r="FI28" s="349"/>
      <c r="FJ28" s="349"/>
      <c r="FK28" s="349"/>
      <c r="FL28" s="349"/>
      <c r="FM28" s="349"/>
      <c r="FN28" s="349"/>
      <c r="FO28" s="349"/>
      <c r="FP28" s="349"/>
      <c r="FQ28" s="367"/>
      <c r="FR28" s="349"/>
      <c r="FS28" s="349"/>
      <c r="FT28" s="349"/>
      <c r="FU28" s="349"/>
      <c r="FV28" s="349"/>
      <c r="FW28" s="349"/>
      <c r="FX28" s="349"/>
      <c r="FY28" s="349"/>
      <c r="FZ28" s="349"/>
      <c r="GA28" s="367"/>
      <c r="GB28" s="349"/>
      <c r="GC28" s="349"/>
      <c r="GD28" s="349"/>
      <c r="GE28" s="349"/>
      <c r="GF28" s="349"/>
      <c r="GG28" s="349"/>
      <c r="GH28" s="349"/>
      <c r="GI28" s="349"/>
      <c r="GJ28" s="349"/>
      <c r="GK28" s="367"/>
      <c r="GL28" s="349"/>
      <c r="GM28" s="349"/>
      <c r="GN28" s="349"/>
      <c r="GO28" s="349"/>
      <c r="GP28" s="349"/>
      <c r="GQ28" s="349"/>
      <c r="GR28" s="349"/>
      <c r="GS28" s="349"/>
      <c r="GT28" s="349"/>
      <c r="GU28" s="367"/>
      <c r="GV28" s="349"/>
      <c r="GW28" s="349"/>
      <c r="GX28" s="349"/>
      <c r="GY28" s="349"/>
      <c r="GZ28" s="349"/>
      <c r="HA28" s="349"/>
      <c r="HB28" s="349"/>
      <c r="HC28" s="349"/>
      <c r="HD28" s="349"/>
      <c r="HE28" s="367"/>
    </row>
    <row r="29" spans="1:213" ht="20.100000000000001" customHeight="1" thickTop="1" thickBot="1">
      <c r="A29" s="182"/>
      <c r="B29" s="339" t="s">
        <v>550</v>
      </c>
      <c r="C29" s="338" t="s">
        <v>545</v>
      </c>
      <c r="D29" s="350" t="str">
        <f>IF(AND(D30="YES",D31="YES"),"MET",IF(COUNTIF(D30:D31,"N/A")=2,"N/A", IF(COUNTA(D30:D31)=0,"","NOT MET")))</f>
        <v/>
      </c>
      <c r="E29" s="361" t="str">
        <f t="shared" ref="E29:BP29" si="24">IF(AND(E30="YES",E31="YES"),"MET",IF(COUNTIF(E30:E31,"N/A")=2,"N/A", IF(COUNTA(E30:E31)=0,"","NOT MET")))</f>
        <v/>
      </c>
      <c r="F29" s="361" t="str">
        <f t="shared" si="24"/>
        <v/>
      </c>
      <c r="G29" s="361" t="str">
        <f t="shared" si="24"/>
        <v/>
      </c>
      <c r="H29" s="361" t="str">
        <f t="shared" si="24"/>
        <v/>
      </c>
      <c r="I29" s="361" t="str">
        <f t="shared" si="24"/>
        <v/>
      </c>
      <c r="J29" s="361" t="str">
        <f t="shared" si="24"/>
        <v/>
      </c>
      <c r="K29" s="361" t="str">
        <f t="shared" si="24"/>
        <v/>
      </c>
      <c r="L29" s="361" t="str">
        <f t="shared" si="24"/>
        <v/>
      </c>
      <c r="M29" s="362" t="str">
        <f t="shared" si="24"/>
        <v/>
      </c>
      <c r="N29" s="360" t="str">
        <f t="shared" si="24"/>
        <v/>
      </c>
      <c r="O29" s="361" t="str">
        <f t="shared" si="24"/>
        <v/>
      </c>
      <c r="P29" s="361" t="str">
        <f t="shared" si="24"/>
        <v/>
      </c>
      <c r="Q29" s="361" t="str">
        <f t="shared" si="24"/>
        <v/>
      </c>
      <c r="R29" s="361" t="str">
        <f t="shared" si="24"/>
        <v/>
      </c>
      <c r="S29" s="361" t="str">
        <f t="shared" si="24"/>
        <v/>
      </c>
      <c r="T29" s="361" t="str">
        <f t="shared" si="24"/>
        <v/>
      </c>
      <c r="U29" s="361" t="str">
        <f t="shared" si="24"/>
        <v/>
      </c>
      <c r="V29" s="361" t="str">
        <f t="shared" si="24"/>
        <v/>
      </c>
      <c r="W29" s="362" t="str">
        <f t="shared" si="24"/>
        <v/>
      </c>
      <c r="X29" s="360" t="str">
        <f t="shared" si="24"/>
        <v/>
      </c>
      <c r="Y29" s="361" t="str">
        <f t="shared" si="24"/>
        <v/>
      </c>
      <c r="Z29" s="361" t="str">
        <f t="shared" si="24"/>
        <v/>
      </c>
      <c r="AA29" s="361" t="str">
        <f t="shared" si="24"/>
        <v/>
      </c>
      <c r="AB29" s="361" t="str">
        <f t="shared" si="24"/>
        <v/>
      </c>
      <c r="AC29" s="361" t="str">
        <f t="shared" si="24"/>
        <v/>
      </c>
      <c r="AD29" s="361" t="str">
        <f t="shared" si="24"/>
        <v/>
      </c>
      <c r="AE29" s="361" t="str">
        <f t="shared" si="24"/>
        <v/>
      </c>
      <c r="AF29" s="361" t="str">
        <f t="shared" si="24"/>
        <v/>
      </c>
      <c r="AG29" s="362" t="str">
        <f t="shared" si="24"/>
        <v/>
      </c>
      <c r="AH29" s="360" t="str">
        <f t="shared" si="24"/>
        <v/>
      </c>
      <c r="AI29" s="361" t="str">
        <f t="shared" si="24"/>
        <v/>
      </c>
      <c r="AJ29" s="361" t="str">
        <f t="shared" si="24"/>
        <v/>
      </c>
      <c r="AK29" s="361" t="str">
        <f t="shared" si="24"/>
        <v/>
      </c>
      <c r="AL29" s="361" t="str">
        <f t="shared" si="24"/>
        <v/>
      </c>
      <c r="AM29" s="361" t="str">
        <f t="shared" si="24"/>
        <v/>
      </c>
      <c r="AN29" s="361" t="str">
        <f t="shared" si="24"/>
        <v/>
      </c>
      <c r="AO29" s="361" t="str">
        <f t="shared" si="24"/>
        <v/>
      </c>
      <c r="AP29" s="361" t="str">
        <f t="shared" si="24"/>
        <v/>
      </c>
      <c r="AQ29" s="362" t="str">
        <f t="shared" si="24"/>
        <v/>
      </c>
      <c r="AR29" s="360" t="str">
        <f t="shared" si="24"/>
        <v/>
      </c>
      <c r="AS29" s="361" t="str">
        <f t="shared" si="24"/>
        <v/>
      </c>
      <c r="AT29" s="361" t="str">
        <f t="shared" si="24"/>
        <v/>
      </c>
      <c r="AU29" s="361" t="str">
        <f t="shared" si="24"/>
        <v/>
      </c>
      <c r="AV29" s="361" t="str">
        <f t="shared" si="24"/>
        <v/>
      </c>
      <c r="AW29" s="361" t="str">
        <f t="shared" si="24"/>
        <v/>
      </c>
      <c r="AX29" s="361" t="str">
        <f t="shared" si="24"/>
        <v/>
      </c>
      <c r="AY29" s="361" t="str">
        <f t="shared" si="24"/>
        <v/>
      </c>
      <c r="AZ29" s="361" t="str">
        <f t="shared" si="24"/>
        <v/>
      </c>
      <c r="BA29" s="362" t="str">
        <f t="shared" si="24"/>
        <v/>
      </c>
      <c r="BB29" s="360" t="str">
        <f t="shared" si="24"/>
        <v/>
      </c>
      <c r="BC29" s="361" t="str">
        <f t="shared" si="24"/>
        <v/>
      </c>
      <c r="BD29" s="361" t="str">
        <f t="shared" si="24"/>
        <v/>
      </c>
      <c r="BE29" s="361" t="str">
        <f t="shared" si="24"/>
        <v/>
      </c>
      <c r="BF29" s="361" t="str">
        <f t="shared" si="24"/>
        <v/>
      </c>
      <c r="BG29" s="361" t="str">
        <f t="shared" si="24"/>
        <v/>
      </c>
      <c r="BH29" s="361" t="str">
        <f t="shared" si="24"/>
        <v/>
      </c>
      <c r="BI29" s="361" t="str">
        <f t="shared" si="24"/>
        <v/>
      </c>
      <c r="BJ29" s="361" t="str">
        <f t="shared" si="24"/>
        <v/>
      </c>
      <c r="BK29" s="362" t="str">
        <f t="shared" si="24"/>
        <v/>
      </c>
      <c r="BL29" s="360" t="str">
        <f t="shared" si="24"/>
        <v/>
      </c>
      <c r="BM29" s="361" t="str">
        <f t="shared" si="24"/>
        <v/>
      </c>
      <c r="BN29" s="361" t="str">
        <f t="shared" si="24"/>
        <v/>
      </c>
      <c r="BO29" s="361" t="str">
        <f t="shared" si="24"/>
        <v/>
      </c>
      <c r="BP29" s="361" t="str">
        <f t="shared" si="24"/>
        <v/>
      </c>
      <c r="BQ29" s="361" t="str">
        <f t="shared" ref="BQ29:EB29" si="25">IF(AND(BQ30="YES",BQ31="YES"),"MET",IF(COUNTIF(BQ30:BQ31,"N/A")=2,"N/A", IF(COUNTA(BQ30:BQ31)=0,"","NOT MET")))</f>
        <v/>
      </c>
      <c r="BR29" s="361" t="str">
        <f t="shared" si="25"/>
        <v/>
      </c>
      <c r="BS29" s="361" t="str">
        <f t="shared" si="25"/>
        <v/>
      </c>
      <c r="BT29" s="361" t="str">
        <f t="shared" si="25"/>
        <v/>
      </c>
      <c r="BU29" s="362" t="str">
        <f t="shared" si="25"/>
        <v/>
      </c>
      <c r="BV29" s="360" t="str">
        <f t="shared" si="25"/>
        <v/>
      </c>
      <c r="BW29" s="361" t="str">
        <f t="shared" si="25"/>
        <v/>
      </c>
      <c r="BX29" s="361" t="str">
        <f t="shared" si="25"/>
        <v/>
      </c>
      <c r="BY29" s="361" t="str">
        <f t="shared" si="25"/>
        <v/>
      </c>
      <c r="BZ29" s="361" t="str">
        <f t="shared" si="25"/>
        <v/>
      </c>
      <c r="CA29" s="361" t="str">
        <f t="shared" si="25"/>
        <v/>
      </c>
      <c r="CB29" s="361" t="str">
        <f t="shared" si="25"/>
        <v/>
      </c>
      <c r="CC29" s="361" t="str">
        <f t="shared" si="25"/>
        <v/>
      </c>
      <c r="CD29" s="361" t="str">
        <f t="shared" si="25"/>
        <v/>
      </c>
      <c r="CE29" s="362" t="str">
        <f t="shared" si="25"/>
        <v/>
      </c>
      <c r="CF29" s="360" t="str">
        <f t="shared" si="25"/>
        <v/>
      </c>
      <c r="CG29" s="361" t="str">
        <f t="shared" si="25"/>
        <v/>
      </c>
      <c r="CH29" s="361" t="str">
        <f t="shared" si="25"/>
        <v/>
      </c>
      <c r="CI29" s="361" t="str">
        <f t="shared" si="25"/>
        <v/>
      </c>
      <c r="CJ29" s="361" t="str">
        <f t="shared" si="25"/>
        <v/>
      </c>
      <c r="CK29" s="361" t="str">
        <f t="shared" si="25"/>
        <v/>
      </c>
      <c r="CL29" s="361" t="str">
        <f t="shared" si="25"/>
        <v/>
      </c>
      <c r="CM29" s="361" t="str">
        <f t="shared" si="25"/>
        <v/>
      </c>
      <c r="CN29" s="361" t="str">
        <f t="shared" si="25"/>
        <v/>
      </c>
      <c r="CO29" s="362" t="str">
        <f t="shared" si="25"/>
        <v/>
      </c>
      <c r="CP29" s="360" t="str">
        <f t="shared" si="25"/>
        <v/>
      </c>
      <c r="CQ29" s="361" t="str">
        <f t="shared" si="25"/>
        <v/>
      </c>
      <c r="CR29" s="361" t="str">
        <f t="shared" si="25"/>
        <v/>
      </c>
      <c r="CS29" s="361" t="str">
        <f t="shared" si="25"/>
        <v/>
      </c>
      <c r="CT29" s="361" t="str">
        <f t="shared" si="25"/>
        <v/>
      </c>
      <c r="CU29" s="361" t="str">
        <f t="shared" si="25"/>
        <v/>
      </c>
      <c r="CV29" s="361" t="str">
        <f t="shared" si="25"/>
        <v/>
      </c>
      <c r="CW29" s="361" t="str">
        <f t="shared" si="25"/>
        <v/>
      </c>
      <c r="CX29" s="361" t="str">
        <f t="shared" si="25"/>
        <v/>
      </c>
      <c r="CY29" s="362" t="str">
        <f t="shared" si="25"/>
        <v/>
      </c>
      <c r="CZ29" s="360" t="str">
        <f t="shared" si="25"/>
        <v/>
      </c>
      <c r="DA29" s="361" t="str">
        <f t="shared" si="25"/>
        <v/>
      </c>
      <c r="DB29" s="361" t="str">
        <f t="shared" si="25"/>
        <v/>
      </c>
      <c r="DC29" s="361" t="str">
        <f t="shared" si="25"/>
        <v/>
      </c>
      <c r="DD29" s="361" t="str">
        <f t="shared" si="25"/>
        <v/>
      </c>
      <c r="DE29" s="361" t="str">
        <f t="shared" si="25"/>
        <v/>
      </c>
      <c r="DF29" s="361" t="str">
        <f t="shared" si="25"/>
        <v/>
      </c>
      <c r="DG29" s="361" t="str">
        <f t="shared" si="25"/>
        <v/>
      </c>
      <c r="DH29" s="361" t="str">
        <f t="shared" si="25"/>
        <v/>
      </c>
      <c r="DI29" s="362" t="str">
        <f t="shared" si="25"/>
        <v/>
      </c>
      <c r="DJ29" s="360" t="str">
        <f t="shared" si="25"/>
        <v/>
      </c>
      <c r="DK29" s="361" t="str">
        <f t="shared" si="25"/>
        <v/>
      </c>
      <c r="DL29" s="361" t="str">
        <f t="shared" si="25"/>
        <v/>
      </c>
      <c r="DM29" s="361" t="str">
        <f t="shared" si="25"/>
        <v/>
      </c>
      <c r="DN29" s="361" t="str">
        <f t="shared" si="25"/>
        <v/>
      </c>
      <c r="DO29" s="361" t="str">
        <f t="shared" si="25"/>
        <v/>
      </c>
      <c r="DP29" s="361" t="str">
        <f t="shared" si="25"/>
        <v/>
      </c>
      <c r="DQ29" s="361" t="str">
        <f t="shared" si="25"/>
        <v/>
      </c>
      <c r="DR29" s="361" t="str">
        <f t="shared" si="25"/>
        <v/>
      </c>
      <c r="DS29" s="362" t="str">
        <f t="shared" si="25"/>
        <v/>
      </c>
      <c r="DT29" s="360" t="str">
        <f t="shared" si="25"/>
        <v/>
      </c>
      <c r="DU29" s="361" t="str">
        <f t="shared" si="25"/>
        <v/>
      </c>
      <c r="DV29" s="361" t="str">
        <f t="shared" si="25"/>
        <v/>
      </c>
      <c r="DW29" s="361" t="str">
        <f t="shared" si="25"/>
        <v/>
      </c>
      <c r="DX29" s="361" t="str">
        <f t="shared" si="25"/>
        <v/>
      </c>
      <c r="DY29" s="361" t="str">
        <f t="shared" si="25"/>
        <v/>
      </c>
      <c r="DZ29" s="361" t="str">
        <f t="shared" si="25"/>
        <v/>
      </c>
      <c r="EA29" s="361" t="str">
        <f t="shared" si="25"/>
        <v/>
      </c>
      <c r="EB29" s="361" t="str">
        <f t="shared" si="25"/>
        <v/>
      </c>
      <c r="EC29" s="362" t="str">
        <f t="shared" ref="EC29:GN29" si="26">IF(AND(EC30="YES",EC31="YES"),"MET",IF(COUNTIF(EC30:EC31,"N/A")=2,"N/A", IF(COUNTA(EC30:EC31)=0,"","NOT MET")))</f>
        <v/>
      </c>
      <c r="ED29" s="360" t="str">
        <f t="shared" si="26"/>
        <v/>
      </c>
      <c r="EE29" s="361" t="str">
        <f t="shared" si="26"/>
        <v/>
      </c>
      <c r="EF29" s="361" t="str">
        <f t="shared" si="26"/>
        <v/>
      </c>
      <c r="EG29" s="361" t="str">
        <f t="shared" si="26"/>
        <v/>
      </c>
      <c r="EH29" s="361" t="str">
        <f t="shared" si="26"/>
        <v/>
      </c>
      <c r="EI29" s="361" t="str">
        <f t="shared" si="26"/>
        <v/>
      </c>
      <c r="EJ29" s="361" t="str">
        <f t="shared" si="26"/>
        <v/>
      </c>
      <c r="EK29" s="361" t="str">
        <f t="shared" si="26"/>
        <v/>
      </c>
      <c r="EL29" s="361" t="str">
        <f t="shared" si="26"/>
        <v/>
      </c>
      <c r="EM29" s="362" t="str">
        <f t="shared" si="26"/>
        <v/>
      </c>
      <c r="EN29" s="360" t="str">
        <f t="shared" si="26"/>
        <v/>
      </c>
      <c r="EO29" s="361" t="str">
        <f t="shared" si="26"/>
        <v/>
      </c>
      <c r="EP29" s="361" t="str">
        <f t="shared" si="26"/>
        <v/>
      </c>
      <c r="EQ29" s="361" t="str">
        <f t="shared" si="26"/>
        <v/>
      </c>
      <c r="ER29" s="361" t="str">
        <f t="shared" si="26"/>
        <v/>
      </c>
      <c r="ES29" s="361" t="str">
        <f t="shared" si="26"/>
        <v/>
      </c>
      <c r="ET29" s="361" t="str">
        <f t="shared" si="26"/>
        <v/>
      </c>
      <c r="EU29" s="361" t="str">
        <f t="shared" si="26"/>
        <v/>
      </c>
      <c r="EV29" s="361" t="str">
        <f t="shared" si="26"/>
        <v/>
      </c>
      <c r="EW29" s="641" t="str">
        <f t="shared" si="26"/>
        <v/>
      </c>
      <c r="EX29" s="529" t="str">
        <f t="shared" si="26"/>
        <v/>
      </c>
      <c r="EY29" s="361" t="str">
        <f t="shared" si="26"/>
        <v/>
      </c>
      <c r="EZ29" s="361" t="str">
        <f t="shared" si="26"/>
        <v/>
      </c>
      <c r="FA29" s="361" t="str">
        <f t="shared" si="26"/>
        <v/>
      </c>
      <c r="FB29" s="361" t="str">
        <f t="shared" si="26"/>
        <v/>
      </c>
      <c r="FC29" s="361" t="str">
        <f t="shared" si="26"/>
        <v/>
      </c>
      <c r="FD29" s="361" t="str">
        <f t="shared" si="26"/>
        <v/>
      </c>
      <c r="FE29" s="361" t="str">
        <f t="shared" si="26"/>
        <v/>
      </c>
      <c r="FF29" s="361" t="str">
        <f t="shared" si="26"/>
        <v/>
      </c>
      <c r="FG29" s="362" t="str">
        <f t="shared" si="26"/>
        <v/>
      </c>
      <c r="FH29" s="360" t="str">
        <f t="shared" si="26"/>
        <v/>
      </c>
      <c r="FI29" s="361" t="str">
        <f t="shared" si="26"/>
        <v/>
      </c>
      <c r="FJ29" s="361" t="str">
        <f t="shared" si="26"/>
        <v/>
      </c>
      <c r="FK29" s="361" t="str">
        <f t="shared" si="26"/>
        <v/>
      </c>
      <c r="FL29" s="361" t="str">
        <f t="shared" si="26"/>
        <v/>
      </c>
      <c r="FM29" s="361" t="str">
        <f t="shared" si="26"/>
        <v/>
      </c>
      <c r="FN29" s="361" t="str">
        <f t="shared" si="26"/>
        <v/>
      </c>
      <c r="FO29" s="361" t="str">
        <f t="shared" si="26"/>
        <v/>
      </c>
      <c r="FP29" s="361" t="str">
        <f t="shared" si="26"/>
        <v/>
      </c>
      <c r="FQ29" s="362" t="str">
        <f t="shared" si="26"/>
        <v/>
      </c>
      <c r="FR29" s="360" t="str">
        <f t="shared" si="26"/>
        <v/>
      </c>
      <c r="FS29" s="361" t="str">
        <f t="shared" si="26"/>
        <v/>
      </c>
      <c r="FT29" s="361" t="str">
        <f t="shared" si="26"/>
        <v/>
      </c>
      <c r="FU29" s="361" t="str">
        <f t="shared" si="26"/>
        <v/>
      </c>
      <c r="FV29" s="361" t="str">
        <f t="shared" si="26"/>
        <v/>
      </c>
      <c r="FW29" s="361" t="str">
        <f t="shared" si="26"/>
        <v/>
      </c>
      <c r="FX29" s="361" t="str">
        <f t="shared" si="26"/>
        <v/>
      </c>
      <c r="FY29" s="361" t="str">
        <f t="shared" si="26"/>
        <v/>
      </c>
      <c r="FZ29" s="361" t="str">
        <f t="shared" si="26"/>
        <v/>
      </c>
      <c r="GA29" s="362" t="str">
        <f t="shared" si="26"/>
        <v/>
      </c>
      <c r="GB29" s="360" t="str">
        <f t="shared" si="26"/>
        <v/>
      </c>
      <c r="GC29" s="361" t="str">
        <f t="shared" si="26"/>
        <v/>
      </c>
      <c r="GD29" s="361" t="str">
        <f t="shared" si="26"/>
        <v/>
      </c>
      <c r="GE29" s="361" t="str">
        <f t="shared" si="26"/>
        <v/>
      </c>
      <c r="GF29" s="361" t="str">
        <f t="shared" si="26"/>
        <v/>
      </c>
      <c r="GG29" s="361" t="str">
        <f t="shared" si="26"/>
        <v/>
      </c>
      <c r="GH29" s="361" t="str">
        <f t="shared" si="26"/>
        <v/>
      </c>
      <c r="GI29" s="361" t="str">
        <f t="shared" si="26"/>
        <v/>
      </c>
      <c r="GJ29" s="361" t="str">
        <f t="shared" si="26"/>
        <v/>
      </c>
      <c r="GK29" s="362" t="str">
        <f t="shared" si="26"/>
        <v/>
      </c>
      <c r="GL29" s="360" t="str">
        <f t="shared" si="26"/>
        <v/>
      </c>
      <c r="GM29" s="361" t="str">
        <f t="shared" si="26"/>
        <v/>
      </c>
      <c r="GN29" s="361" t="str">
        <f t="shared" si="26"/>
        <v/>
      </c>
      <c r="GO29" s="361" t="str">
        <f t="shared" ref="GO29:HE29" si="27">IF(AND(GO30="YES",GO31="YES"),"MET",IF(COUNTIF(GO30:GO31,"N/A")=2,"N/A", IF(COUNTA(GO30:GO31)=0,"","NOT MET")))</f>
        <v/>
      </c>
      <c r="GP29" s="361" t="str">
        <f t="shared" si="27"/>
        <v/>
      </c>
      <c r="GQ29" s="361" t="str">
        <f t="shared" si="27"/>
        <v/>
      </c>
      <c r="GR29" s="361" t="str">
        <f t="shared" si="27"/>
        <v/>
      </c>
      <c r="GS29" s="361" t="str">
        <f t="shared" si="27"/>
        <v/>
      </c>
      <c r="GT29" s="361" t="str">
        <f t="shared" si="27"/>
        <v/>
      </c>
      <c r="GU29" s="362" t="str">
        <f t="shared" si="27"/>
        <v/>
      </c>
      <c r="GV29" s="360" t="str">
        <f t="shared" si="27"/>
        <v/>
      </c>
      <c r="GW29" s="361" t="str">
        <f t="shared" si="27"/>
        <v/>
      </c>
      <c r="GX29" s="361" t="str">
        <f t="shared" si="27"/>
        <v/>
      </c>
      <c r="GY29" s="361" t="str">
        <f t="shared" si="27"/>
        <v/>
      </c>
      <c r="GZ29" s="361" t="str">
        <f t="shared" si="27"/>
        <v/>
      </c>
      <c r="HA29" s="361" t="str">
        <f t="shared" si="27"/>
        <v/>
      </c>
      <c r="HB29" s="361" t="str">
        <f t="shared" si="27"/>
        <v/>
      </c>
      <c r="HC29" s="361" t="str">
        <f t="shared" si="27"/>
        <v/>
      </c>
      <c r="HD29" s="361" t="str">
        <f t="shared" si="27"/>
        <v/>
      </c>
      <c r="HE29" s="581" t="str">
        <f t="shared" si="27"/>
        <v/>
      </c>
    </row>
    <row r="30" spans="1:213" ht="26.25" thickTop="1">
      <c r="A30" s="854" t="s">
        <v>269</v>
      </c>
      <c r="B30" s="85">
        <v>1</v>
      </c>
      <c r="C30" s="172" t="s">
        <v>271</v>
      </c>
      <c r="D30" s="349"/>
      <c r="E30" s="349"/>
      <c r="F30" s="349"/>
      <c r="G30" s="349"/>
      <c r="H30" s="349"/>
      <c r="I30" s="349"/>
      <c r="J30" s="349"/>
      <c r="K30" s="349"/>
      <c r="L30" s="349"/>
      <c r="M30" s="366"/>
      <c r="N30" s="348"/>
      <c r="O30" s="349"/>
      <c r="P30" s="349"/>
      <c r="Q30" s="349"/>
      <c r="R30" s="349"/>
      <c r="S30" s="349"/>
      <c r="T30" s="349"/>
      <c r="U30" s="349"/>
      <c r="V30" s="349"/>
      <c r="W30" s="367"/>
      <c r="X30" s="349"/>
      <c r="Y30" s="349"/>
      <c r="Z30" s="349"/>
      <c r="AA30" s="349"/>
      <c r="AB30" s="349"/>
      <c r="AC30" s="349"/>
      <c r="AD30" s="349"/>
      <c r="AE30" s="349"/>
      <c r="AF30" s="349"/>
      <c r="AG30" s="367"/>
      <c r="AH30" s="349"/>
      <c r="AI30" s="349"/>
      <c r="AJ30" s="349"/>
      <c r="AK30" s="349"/>
      <c r="AL30" s="349"/>
      <c r="AM30" s="349"/>
      <c r="AN30" s="349"/>
      <c r="AO30" s="349"/>
      <c r="AP30" s="349"/>
      <c r="AQ30" s="367"/>
      <c r="AR30" s="349"/>
      <c r="AS30" s="349"/>
      <c r="AT30" s="349"/>
      <c r="AU30" s="349"/>
      <c r="AV30" s="349"/>
      <c r="AW30" s="349"/>
      <c r="AX30" s="349"/>
      <c r="AY30" s="349"/>
      <c r="AZ30" s="349"/>
      <c r="BA30" s="367"/>
      <c r="BB30" s="349"/>
      <c r="BC30" s="349"/>
      <c r="BD30" s="349"/>
      <c r="BE30" s="349"/>
      <c r="BF30" s="349"/>
      <c r="BG30" s="349"/>
      <c r="BH30" s="349"/>
      <c r="BI30" s="349"/>
      <c r="BJ30" s="349"/>
      <c r="BK30" s="367"/>
      <c r="BL30" s="349"/>
      <c r="BM30" s="349"/>
      <c r="BN30" s="349"/>
      <c r="BO30" s="349"/>
      <c r="BP30" s="349"/>
      <c r="BQ30" s="349"/>
      <c r="BR30" s="349"/>
      <c r="BS30" s="349"/>
      <c r="BT30" s="349"/>
      <c r="BU30" s="367"/>
      <c r="BV30" s="349"/>
      <c r="BW30" s="349"/>
      <c r="BX30" s="349"/>
      <c r="BY30" s="349"/>
      <c r="BZ30" s="349"/>
      <c r="CA30" s="349"/>
      <c r="CB30" s="349"/>
      <c r="CC30" s="349"/>
      <c r="CD30" s="349"/>
      <c r="CE30" s="367"/>
      <c r="CF30" s="349"/>
      <c r="CG30" s="349"/>
      <c r="CH30" s="349"/>
      <c r="CI30" s="349"/>
      <c r="CJ30" s="349"/>
      <c r="CK30" s="349"/>
      <c r="CL30" s="349"/>
      <c r="CM30" s="349"/>
      <c r="CN30" s="349"/>
      <c r="CO30" s="367"/>
      <c r="CP30" s="349"/>
      <c r="CQ30" s="349"/>
      <c r="CR30" s="349"/>
      <c r="CS30" s="349"/>
      <c r="CT30" s="349"/>
      <c r="CU30" s="349"/>
      <c r="CV30" s="349"/>
      <c r="CW30" s="349"/>
      <c r="CX30" s="349"/>
      <c r="CY30" s="367"/>
      <c r="CZ30" s="349"/>
      <c r="DA30" s="349"/>
      <c r="DB30" s="349"/>
      <c r="DC30" s="349"/>
      <c r="DD30" s="349"/>
      <c r="DE30" s="349"/>
      <c r="DF30" s="349"/>
      <c r="DG30" s="349"/>
      <c r="DH30" s="349"/>
      <c r="DI30" s="367"/>
      <c r="DJ30" s="349"/>
      <c r="DK30" s="349"/>
      <c r="DL30" s="349"/>
      <c r="DM30" s="349"/>
      <c r="DN30" s="349"/>
      <c r="DO30" s="349"/>
      <c r="DP30" s="349"/>
      <c r="DQ30" s="349"/>
      <c r="DR30" s="349"/>
      <c r="DS30" s="367"/>
      <c r="DT30" s="349"/>
      <c r="DU30" s="349"/>
      <c r="DV30" s="349"/>
      <c r="DW30" s="349"/>
      <c r="DX30" s="349"/>
      <c r="DY30" s="349"/>
      <c r="DZ30" s="349"/>
      <c r="EA30" s="349"/>
      <c r="EB30" s="349"/>
      <c r="EC30" s="367"/>
      <c r="ED30" s="349"/>
      <c r="EE30" s="349"/>
      <c r="EF30" s="349"/>
      <c r="EG30" s="349"/>
      <c r="EH30" s="349"/>
      <c r="EI30" s="349"/>
      <c r="EJ30" s="349"/>
      <c r="EK30" s="349"/>
      <c r="EL30" s="349"/>
      <c r="EM30" s="366"/>
      <c r="EN30" s="348"/>
      <c r="EO30" s="349"/>
      <c r="EP30" s="349"/>
      <c r="EQ30" s="349"/>
      <c r="ER30" s="349"/>
      <c r="ES30" s="349"/>
      <c r="ET30" s="349"/>
      <c r="EU30" s="349"/>
      <c r="EV30" s="349"/>
      <c r="EW30" s="576"/>
      <c r="EX30" s="348"/>
      <c r="EY30" s="349"/>
      <c r="EZ30" s="349"/>
      <c r="FA30" s="349"/>
      <c r="FB30" s="349"/>
      <c r="FC30" s="349"/>
      <c r="FD30" s="349"/>
      <c r="FE30" s="349"/>
      <c r="FF30" s="349"/>
      <c r="FG30" s="367"/>
      <c r="FH30" s="349"/>
      <c r="FI30" s="349"/>
      <c r="FJ30" s="349"/>
      <c r="FK30" s="349"/>
      <c r="FL30" s="349"/>
      <c r="FM30" s="349"/>
      <c r="FN30" s="349"/>
      <c r="FO30" s="349"/>
      <c r="FP30" s="349"/>
      <c r="FQ30" s="367"/>
      <c r="FR30" s="349"/>
      <c r="FS30" s="349"/>
      <c r="FT30" s="349"/>
      <c r="FU30" s="349"/>
      <c r="FV30" s="349"/>
      <c r="FW30" s="349"/>
      <c r="FX30" s="349"/>
      <c r="FY30" s="349"/>
      <c r="FZ30" s="349"/>
      <c r="GA30" s="367"/>
      <c r="GB30" s="349"/>
      <c r="GC30" s="349"/>
      <c r="GD30" s="349"/>
      <c r="GE30" s="349"/>
      <c r="GF30" s="349"/>
      <c r="GG30" s="349"/>
      <c r="GH30" s="349"/>
      <c r="GI30" s="349"/>
      <c r="GJ30" s="349"/>
      <c r="GK30" s="367"/>
      <c r="GL30" s="349"/>
      <c r="GM30" s="349"/>
      <c r="GN30" s="349"/>
      <c r="GO30" s="349"/>
      <c r="GP30" s="349"/>
      <c r="GQ30" s="349"/>
      <c r="GR30" s="349"/>
      <c r="GS30" s="349"/>
      <c r="GT30" s="349"/>
      <c r="GU30" s="367"/>
      <c r="GV30" s="349"/>
      <c r="GW30" s="349"/>
      <c r="GX30" s="349"/>
      <c r="GY30" s="349"/>
      <c r="GZ30" s="349"/>
      <c r="HA30" s="349"/>
      <c r="HB30" s="349"/>
      <c r="HC30" s="349"/>
      <c r="HD30" s="349"/>
      <c r="HE30" s="367"/>
    </row>
    <row r="31" spans="1:213" ht="39" thickBot="1">
      <c r="A31" s="855"/>
      <c r="B31" s="173">
        <v>2</v>
      </c>
      <c r="C31" s="175" t="s">
        <v>270</v>
      </c>
      <c r="D31" s="351"/>
      <c r="E31" s="352"/>
      <c r="F31" s="352"/>
      <c r="G31" s="352"/>
      <c r="H31" s="352"/>
      <c r="I31" s="352"/>
      <c r="J31" s="352"/>
      <c r="K31" s="352"/>
      <c r="L31" s="352"/>
      <c r="M31" s="353"/>
      <c r="N31" s="351"/>
      <c r="O31" s="352"/>
      <c r="P31" s="352"/>
      <c r="Q31" s="352"/>
      <c r="R31" s="352"/>
      <c r="S31" s="352"/>
      <c r="T31" s="352"/>
      <c r="U31" s="352"/>
      <c r="V31" s="352"/>
      <c r="W31" s="353"/>
      <c r="X31" s="351"/>
      <c r="Y31" s="352"/>
      <c r="Z31" s="352"/>
      <c r="AA31" s="352"/>
      <c r="AB31" s="352"/>
      <c r="AC31" s="352"/>
      <c r="AD31" s="352"/>
      <c r="AE31" s="352"/>
      <c r="AF31" s="352"/>
      <c r="AG31" s="353"/>
      <c r="AH31" s="351"/>
      <c r="AI31" s="352"/>
      <c r="AJ31" s="352"/>
      <c r="AK31" s="352"/>
      <c r="AL31" s="352"/>
      <c r="AM31" s="352"/>
      <c r="AN31" s="352"/>
      <c r="AO31" s="352"/>
      <c r="AP31" s="352"/>
      <c r="AQ31" s="353"/>
      <c r="AR31" s="351"/>
      <c r="AS31" s="352"/>
      <c r="AT31" s="352"/>
      <c r="AU31" s="352"/>
      <c r="AV31" s="352"/>
      <c r="AW31" s="352"/>
      <c r="AX31" s="352"/>
      <c r="AY31" s="352"/>
      <c r="AZ31" s="352"/>
      <c r="BA31" s="353"/>
      <c r="BB31" s="351"/>
      <c r="BC31" s="352"/>
      <c r="BD31" s="352"/>
      <c r="BE31" s="352"/>
      <c r="BF31" s="352"/>
      <c r="BG31" s="352"/>
      <c r="BH31" s="352"/>
      <c r="BI31" s="352"/>
      <c r="BJ31" s="352"/>
      <c r="BK31" s="353"/>
      <c r="BL31" s="351"/>
      <c r="BM31" s="352"/>
      <c r="BN31" s="352"/>
      <c r="BO31" s="352"/>
      <c r="BP31" s="352"/>
      <c r="BQ31" s="352"/>
      <c r="BR31" s="352"/>
      <c r="BS31" s="352"/>
      <c r="BT31" s="352"/>
      <c r="BU31" s="353"/>
      <c r="BV31" s="351"/>
      <c r="BW31" s="352"/>
      <c r="BX31" s="352"/>
      <c r="BY31" s="352"/>
      <c r="BZ31" s="352"/>
      <c r="CA31" s="352"/>
      <c r="CB31" s="352"/>
      <c r="CC31" s="352"/>
      <c r="CD31" s="352"/>
      <c r="CE31" s="353"/>
      <c r="CF31" s="351"/>
      <c r="CG31" s="352"/>
      <c r="CH31" s="352"/>
      <c r="CI31" s="352"/>
      <c r="CJ31" s="352"/>
      <c r="CK31" s="352"/>
      <c r="CL31" s="352"/>
      <c r="CM31" s="352"/>
      <c r="CN31" s="352"/>
      <c r="CO31" s="353"/>
      <c r="CP31" s="351"/>
      <c r="CQ31" s="352"/>
      <c r="CR31" s="352"/>
      <c r="CS31" s="352"/>
      <c r="CT31" s="352"/>
      <c r="CU31" s="352"/>
      <c r="CV31" s="352"/>
      <c r="CW31" s="352"/>
      <c r="CX31" s="352"/>
      <c r="CY31" s="353"/>
      <c r="CZ31" s="351"/>
      <c r="DA31" s="352"/>
      <c r="DB31" s="352"/>
      <c r="DC31" s="352"/>
      <c r="DD31" s="352"/>
      <c r="DE31" s="352"/>
      <c r="DF31" s="352"/>
      <c r="DG31" s="352"/>
      <c r="DH31" s="352"/>
      <c r="DI31" s="353"/>
      <c r="DJ31" s="351"/>
      <c r="DK31" s="352"/>
      <c r="DL31" s="352"/>
      <c r="DM31" s="352"/>
      <c r="DN31" s="352"/>
      <c r="DO31" s="352"/>
      <c r="DP31" s="352"/>
      <c r="DQ31" s="352"/>
      <c r="DR31" s="352"/>
      <c r="DS31" s="353"/>
      <c r="DT31" s="351"/>
      <c r="DU31" s="352"/>
      <c r="DV31" s="352"/>
      <c r="DW31" s="352"/>
      <c r="DX31" s="352"/>
      <c r="DY31" s="352"/>
      <c r="DZ31" s="352"/>
      <c r="EA31" s="352"/>
      <c r="EB31" s="352"/>
      <c r="EC31" s="353"/>
      <c r="ED31" s="351"/>
      <c r="EE31" s="352"/>
      <c r="EF31" s="352"/>
      <c r="EG31" s="352"/>
      <c r="EH31" s="352"/>
      <c r="EI31" s="352"/>
      <c r="EJ31" s="352"/>
      <c r="EK31" s="352"/>
      <c r="EL31" s="352"/>
      <c r="EM31" s="353"/>
      <c r="EN31" s="351"/>
      <c r="EO31" s="352"/>
      <c r="EP31" s="352"/>
      <c r="EQ31" s="352"/>
      <c r="ER31" s="352"/>
      <c r="ES31" s="352"/>
      <c r="ET31" s="352"/>
      <c r="EU31" s="352"/>
      <c r="EV31" s="352"/>
      <c r="EW31" s="353"/>
      <c r="EX31" s="351"/>
      <c r="EY31" s="352"/>
      <c r="EZ31" s="352"/>
      <c r="FA31" s="352"/>
      <c r="FB31" s="352"/>
      <c r="FC31" s="352"/>
      <c r="FD31" s="352"/>
      <c r="FE31" s="352"/>
      <c r="FF31" s="352"/>
      <c r="FG31" s="353"/>
      <c r="FH31" s="351"/>
      <c r="FI31" s="352"/>
      <c r="FJ31" s="352"/>
      <c r="FK31" s="352"/>
      <c r="FL31" s="352"/>
      <c r="FM31" s="352"/>
      <c r="FN31" s="352"/>
      <c r="FO31" s="352"/>
      <c r="FP31" s="352"/>
      <c r="FQ31" s="353"/>
      <c r="FR31" s="351"/>
      <c r="FS31" s="352"/>
      <c r="FT31" s="352"/>
      <c r="FU31" s="352"/>
      <c r="FV31" s="352"/>
      <c r="FW31" s="352"/>
      <c r="FX31" s="352"/>
      <c r="FY31" s="352"/>
      <c r="FZ31" s="352"/>
      <c r="GA31" s="353"/>
      <c r="GB31" s="351"/>
      <c r="GC31" s="352"/>
      <c r="GD31" s="352"/>
      <c r="GE31" s="352"/>
      <c r="GF31" s="352"/>
      <c r="GG31" s="352"/>
      <c r="GH31" s="352"/>
      <c r="GI31" s="352"/>
      <c r="GJ31" s="352"/>
      <c r="GK31" s="353"/>
      <c r="GL31" s="351"/>
      <c r="GM31" s="352"/>
      <c r="GN31" s="352"/>
      <c r="GO31" s="352"/>
      <c r="GP31" s="352"/>
      <c r="GQ31" s="352"/>
      <c r="GR31" s="352"/>
      <c r="GS31" s="352"/>
      <c r="GT31" s="352"/>
      <c r="GU31" s="353"/>
      <c r="GV31" s="351"/>
      <c r="GW31" s="352"/>
      <c r="GX31" s="352"/>
      <c r="GY31" s="352"/>
      <c r="GZ31" s="352"/>
      <c r="HA31" s="352"/>
      <c r="HB31" s="352"/>
      <c r="HC31" s="352"/>
      <c r="HD31" s="352"/>
      <c r="HE31" s="353"/>
    </row>
    <row r="33" spans="2:213">
      <c r="B33" s="344" t="s">
        <v>546</v>
      </c>
      <c r="D33" s="344"/>
      <c r="E33" s="344"/>
      <c r="F33" s="344"/>
      <c r="N33" s="344"/>
      <c r="O33" s="344"/>
      <c r="P33" s="344"/>
      <c r="X33" s="344"/>
      <c r="Y33" s="344"/>
      <c r="Z33" s="344"/>
      <c r="AH33" s="344"/>
      <c r="AI33" s="344"/>
      <c r="AJ33" s="344"/>
      <c r="AR33" s="344"/>
      <c r="AS33" s="344"/>
      <c r="AT33" s="344"/>
      <c r="BB33" s="344"/>
      <c r="BC33" s="344"/>
      <c r="BD33" s="344"/>
      <c r="BL33" s="344"/>
      <c r="BM33" s="344"/>
      <c r="BN33" s="344"/>
      <c r="BV33" s="344"/>
      <c r="BW33" s="344"/>
      <c r="BX33" s="344"/>
      <c r="CF33" s="344"/>
      <c r="CG33" s="344"/>
      <c r="CH33" s="344"/>
      <c r="CP33" s="344"/>
      <c r="CQ33" s="344"/>
      <c r="CR33" s="344"/>
      <c r="CZ33" s="344"/>
      <c r="DA33" s="344"/>
      <c r="DB33" s="344"/>
      <c r="DJ33" s="344"/>
      <c r="DK33" s="344"/>
      <c r="DL33" s="344"/>
      <c r="DT33" s="344"/>
      <c r="DU33" s="344"/>
      <c r="DV33" s="344"/>
      <c r="ED33" s="344"/>
      <c r="EE33" s="344"/>
      <c r="EF33" s="344"/>
      <c r="EN33" s="344"/>
      <c r="EO33" s="344"/>
      <c r="EP33" s="344"/>
      <c r="EX33" s="344"/>
      <c r="EY33" s="344"/>
      <c r="EZ33" s="344"/>
      <c r="FH33" s="344"/>
      <c r="FI33" s="344"/>
      <c r="FJ33" s="344"/>
      <c r="FR33" s="344"/>
      <c r="FS33" s="344"/>
      <c r="FT33" s="344"/>
      <c r="GB33" s="344"/>
      <c r="GC33" s="344"/>
      <c r="GD33" s="344"/>
      <c r="GL33" s="344"/>
      <c r="GM33" s="344"/>
      <c r="GN33" s="344"/>
      <c r="GV33" s="344"/>
      <c r="GW33" s="344"/>
      <c r="GX33" s="344"/>
    </row>
    <row r="34" spans="2:213" ht="20.25" customHeight="1" thickBot="1">
      <c r="B34" s="343" t="s">
        <v>551</v>
      </c>
    </row>
    <row r="35" spans="2:213" ht="26.25" customHeight="1" thickBot="1">
      <c r="C35" s="345" t="s">
        <v>547</v>
      </c>
      <c r="D35" s="363" t="str">
        <f>IF(AND(D15="",D20="",D23="",D29=""),"",IF(AND(D15="N/A",D20="N/A",D23="N/A",D29="N/A"),"N/A",IF(OR(D15="Met",D20="Met",D23="Met",D29="Met"),"Met","Not Met")))</f>
        <v/>
      </c>
      <c r="E35" s="363" t="str">
        <f t="shared" ref="E35:M35" si="28">IF(AND(E15="",E20="",E23="",E29=""),"",IF(AND(E15="N/A",E20="N/A",E23="N/A",E29="N/A"),"N/A",IF(OR(E15="Met",E20="Met",E23="Met",E29="Met"),"Met","Not Met")))</f>
        <v/>
      </c>
      <c r="F35" s="363" t="str">
        <f t="shared" si="28"/>
        <v/>
      </c>
      <c r="G35" s="363" t="str">
        <f t="shared" si="28"/>
        <v/>
      </c>
      <c r="H35" s="363" t="str">
        <f t="shared" si="28"/>
        <v/>
      </c>
      <c r="I35" s="363" t="str">
        <f t="shared" si="28"/>
        <v/>
      </c>
      <c r="J35" s="363" t="str">
        <f t="shared" si="28"/>
        <v/>
      </c>
      <c r="K35" s="363" t="str">
        <f t="shared" si="28"/>
        <v/>
      </c>
      <c r="L35" s="363" t="str">
        <f t="shared" si="28"/>
        <v/>
      </c>
      <c r="M35" s="363" t="str">
        <f t="shared" si="28"/>
        <v/>
      </c>
      <c r="N35" s="363" t="str">
        <f>IF(AND(N15="",N20="",N23="",N29=""),"",IF(AND(N15="N/A",N20="N/A",N23="N/A",N29="N/A"),"N/A",IF(OR(N15="Met",N20="Met",N23="Met",N29="Met"),"Met","Not Met")))</f>
        <v/>
      </c>
      <c r="O35" s="363" t="str">
        <f t="shared" ref="O35:W35" si="29">IF(AND(O15="",O20="",O23="",O29=""),"",IF(AND(O15="N/A",O20="N/A",O23="N/A",O29="N/A"),"N/A",IF(OR(O15="Met",O20="Met",O23="Met",O29="Met"),"Met","Not Met")))</f>
        <v/>
      </c>
      <c r="P35" s="363" t="str">
        <f t="shared" si="29"/>
        <v/>
      </c>
      <c r="Q35" s="363" t="str">
        <f t="shared" si="29"/>
        <v/>
      </c>
      <c r="R35" s="363" t="str">
        <f t="shared" si="29"/>
        <v/>
      </c>
      <c r="S35" s="363" t="str">
        <f t="shared" si="29"/>
        <v/>
      </c>
      <c r="T35" s="363" t="str">
        <f t="shared" si="29"/>
        <v/>
      </c>
      <c r="U35" s="363" t="str">
        <f t="shared" si="29"/>
        <v/>
      </c>
      <c r="V35" s="363" t="str">
        <f t="shared" si="29"/>
        <v/>
      </c>
      <c r="W35" s="363" t="str">
        <f t="shared" si="29"/>
        <v/>
      </c>
      <c r="X35" s="363" t="str">
        <f>IF(AND(X15="",X20="",X23="",X29=""),"",IF(AND(X15="N/A",X20="N/A",X23="N/A",X29="N/A"),"N/A",IF(OR(X15="Met",X20="Met",X23="Met",X29="Met"),"Met","Not Met")))</f>
        <v/>
      </c>
      <c r="Y35" s="363" t="str">
        <f t="shared" ref="Y35:AG35" si="30">IF(AND(Y15="",Y20="",Y23="",Y29=""),"",IF(AND(Y15="N/A",Y20="N/A",Y23="N/A",Y29="N/A"),"N/A",IF(OR(Y15="Met",Y20="Met",Y23="Met",Y29="Met"),"Met","Not Met")))</f>
        <v/>
      </c>
      <c r="Z35" s="363" t="str">
        <f t="shared" si="30"/>
        <v/>
      </c>
      <c r="AA35" s="363" t="str">
        <f t="shared" si="30"/>
        <v/>
      </c>
      <c r="AB35" s="363" t="str">
        <f t="shared" si="30"/>
        <v/>
      </c>
      <c r="AC35" s="363" t="str">
        <f t="shared" si="30"/>
        <v/>
      </c>
      <c r="AD35" s="363" t="str">
        <f t="shared" si="30"/>
        <v/>
      </c>
      <c r="AE35" s="363" t="str">
        <f t="shared" si="30"/>
        <v/>
      </c>
      <c r="AF35" s="363" t="str">
        <f t="shared" si="30"/>
        <v/>
      </c>
      <c r="AG35" s="363" t="str">
        <f t="shared" si="30"/>
        <v/>
      </c>
      <c r="AH35" s="363" t="str">
        <f>IF(AND(AH15="",AH20="",AH23="",AH29=""),"",IF(AND(AH15="N/A",AH20="N/A",AH23="N/A",AH29="N/A"),"N/A",IF(OR(AH15="Met",AH20="Met",AH23="Met",AH29="Met"),"Met","Not Met")))</f>
        <v/>
      </c>
      <c r="AI35" s="363" t="str">
        <f t="shared" ref="AI35:AQ35" si="31">IF(AND(AI15="",AI20="",AI23="",AI29=""),"",IF(AND(AI15="N/A",AI20="N/A",AI23="N/A",AI29="N/A"),"N/A",IF(OR(AI15="Met",AI20="Met",AI23="Met",AI29="Met"),"Met","Not Met")))</f>
        <v/>
      </c>
      <c r="AJ35" s="363" t="str">
        <f t="shared" si="31"/>
        <v/>
      </c>
      <c r="AK35" s="363" t="str">
        <f t="shared" si="31"/>
        <v/>
      </c>
      <c r="AL35" s="363" t="str">
        <f t="shared" si="31"/>
        <v/>
      </c>
      <c r="AM35" s="363" t="str">
        <f t="shared" si="31"/>
        <v/>
      </c>
      <c r="AN35" s="363" t="str">
        <f t="shared" si="31"/>
        <v/>
      </c>
      <c r="AO35" s="363" t="str">
        <f t="shared" si="31"/>
        <v/>
      </c>
      <c r="AP35" s="363" t="str">
        <f t="shared" si="31"/>
        <v/>
      </c>
      <c r="AQ35" s="363" t="str">
        <f t="shared" si="31"/>
        <v/>
      </c>
      <c r="AR35" s="363" t="str">
        <f>IF(AND(AR15="",AR20="",AR23="",AR29=""),"",IF(AND(AR15="N/A",AR20="N/A",AR23="N/A",AR29="N/A"),"N/A",IF(OR(AR15="Met",AR20="Met",AR23="Met",AR29="Met"),"Met","Not Met")))</f>
        <v/>
      </c>
      <c r="AS35" s="363" t="str">
        <f t="shared" ref="AS35:BA35" si="32">IF(AND(AS15="",AS20="",AS23="",AS29=""),"",IF(AND(AS15="N/A",AS20="N/A",AS23="N/A",AS29="N/A"),"N/A",IF(OR(AS15="Met",AS20="Met",AS23="Met",AS29="Met"),"Met","Not Met")))</f>
        <v/>
      </c>
      <c r="AT35" s="363" t="str">
        <f t="shared" si="32"/>
        <v/>
      </c>
      <c r="AU35" s="363" t="str">
        <f t="shared" si="32"/>
        <v/>
      </c>
      <c r="AV35" s="363" t="str">
        <f t="shared" si="32"/>
        <v/>
      </c>
      <c r="AW35" s="363" t="str">
        <f t="shared" si="32"/>
        <v/>
      </c>
      <c r="AX35" s="363" t="str">
        <f t="shared" si="32"/>
        <v/>
      </c>
      <c r="AY35" s="363" t="str">
        <f t="shared" si="32"/>
        <v/>
      </c>
      <c r="AZ35" s="363" t="str">
        <f t="shared" si="32"/>
        <v/>
      </c>
      <c r="BA35" s="363" t="str">
        <f t="shared" si="32"/>
        <v/>
      </c>
      <c r="BB35" s="363" t="str">
        <f>IF(AND(BB15="",BB20="",BB23="",BB29=""),"",IF(AND(BB15="N/A",BB20="N/A",BB23="N/A",BB29="N/A"),"N/A",IF(OR(BB15="Met",BB20="Met",BB23="Met",BB29="Met"),"Met","Not Met")))</f>
        <v/>
      </c>
      <c r="BC35" s="363" t="str">
        <f t="shared" ref="BC35:BK35" si="33">IF(AND(BC15="",BC20="",BC23="",BC29=""),"",IF(AND(BC15="N/A",BC20="N/A",BC23="N/A",BC29="N/A"),"N/A",IF(OR(BC15="Met",BC20="Met",BC23="Met",BC29="Met"),"Met","Not Met")))</f>
        <v/>
      </c>
      <c r="BD35" s="363" t="str">
        <f t="shared" si="33"/>
        <v/>
      </c>
      <c r="BE35" s="363" t="str">
        <f t="shared" si="33"/>
        <v/>
      </c>
      <c r="BF35" s="363" t="str">
        <f t="shared" si="33"/>
        <v/>
      </c>
      <c r="BG35" s="363" t="str">
        <f t="shared" si="33"/>
        <v/>
      </c>
      <c r="BH35" s="363" t="str">
        <f t="shared" si="33"/>
        <v/>
      </c>
      <c r="BI35" s="363" t="str">
        <f t="shared" si="33"/>
        <v/>
      </c>
      <c r="BJ35" s="363" t="str">
        <f t="shared" si="33"/>
        <v/>
      </c>
      <c r="BK35" s="363" t="str">
        <f t="shared" si="33"/>
        <v/>
      </c>
      <c r="BL35" s="363" t="str">
        <f>IF(AND(BL15="",BL20="",BL23="",BL29=""),"",IF(AND(BL15="N/A",BL20="N/A",BL23="N/A",BL29="N/A"),"N/A",IF(OR(BL15="Met",BL20="Met",BL23="Met",BL29="Met"),"Met","Not Met")))</f>
        <v/>
      </c>
      <c r="BM35" s="363" t="str">
        <f t="shared" ref="BM35:BU35" si="34">IF(AND(BM15="",BM20="",BM23="",BM29=""),"",IF(AND(BM15="N/A",BM20="N/A",BM23="N/A",BM29="N/A"),"N/A",IF(OR(BM15="Met",BM20="Met",BM23="Met",BM29="Met"),"Met","Not Met")))</f>
        <v/>
      </c>
      <c r="BN35" s="363" t="str">
        <f t="shared" si="34"/>
        <v/>
      </c>
      <c r="BO35" s="363" t="str">
        <f t="shared" si="34"/>
        <v/>
      </c>
      <c r="BP35" s="363" t="str">
        <f t="shared" si="34"/>
        <v/>
      </c>
      <c r="BQ35" s="363" t="str">
        <f t="shared" si="34"/>
        <v/>
      </c>
      <c r="BR35" s="363" t="str">
        <f t="shared" si="34"/>
        <v/>
      </c>
      <c r="BS35" s="363" t="str">
        <f t="shared" si="34"/>
        <v/>
      </c>
      <c r="BT35" s="363" t="str">
        <f t="shared" si="34"/>
        <v/>
      </c>
      <c r="BU35" s="363" t="str">
        <f t="shared" si="34"/>
        <v/>
      </c>
      <c r="BV35" s="363" t="str">
        <f>IF(AND(BV15="",BV20="",BV23="",BV29=""),"",IF(AND(BV15="N/A",BV20="N/A",BV23="N/A",BV29="N/A"),"N/A",IF(OR(BV15="Met",BV20="Met",BV23="Met",BV29="Met"),"Met","Not Met")))</f>
        <v/>
      </c>
      <c r="BW35" s="363" t="str">
        <f t="shared" ref="BW35:CE35" si="35">IF(AND(BW15="",BW20="",BW23="",BW29=""),"",IF(AND(BW15="N/A",BW20="N/A",BW23="N/A",BW29="N/A"),"N/A",IF(OR(BW15="Met",BW20="Met",BW23="Met",BW29="Met"),"Met","Not Met")))</f>
        <v/>
      </c>
      <c r="BX35" s="363" t="str">
        <f t="shared" si="35"/>
        <v/>
      </c>
      <c r="BY35" s="363" t="str">
        <f t="shared" si="35"/>
        <v/>
      </c>
      <c r="BZ35" s="363" t="str">
        <f t="shared" si="35"/>
        <v/>
      </c>
      <c r="CA35" s="363" t="str">
        <f t="shared" si="35"/>
        <v/>
      </c>
      <c r="CB35" s="363" t="str">
        <f t="shared" si="35"/>
        <v/>
      </c>
      <c r="CC35" s="363" t="str">
        <f t="shared" si="35"/>
        <v/>
      </c>
      <c r="CD35" s="363" t="str">
        <f t="shared" si="35"/>
        <v/>
      </c>
      <c r="CE35" s="363" t="str">
        <f t="shared" si="35"/>
        <v/>
      </c>
      <c r="CF35" s="363" t="str">
        <f>IF(AND(CF15="",CF20="",CF23="",CF29=""),"",IF(AND(CF15="N/A",CF20="N/A",CF23="N/A",CF29="N/A"),"N/A",IF(OR(CF15="Met",CF20="Met",CF23="Met",CF29="Met"),"Met","Not Met")))</f>
        <v/>
      </c>
      <c r="CG35" s="363" t="str">
        <f t="shared" ref="CG35:CO35" si="36">IF(AND(CG15="",CG20="",CG23="",CG29=""),"",IF(AND(CG15="N/A",CG20="N/A",CG23="N/A",CG29="N/A"),"N/A",IF(OR(CG15="Met",CG20="Met",CG23="Met",CG29="Met"),"Met","Not Met")))</f>
        <v/>
      </c>
      <c r="CH35" s="363" t="str">
        <f t="shared" si="36"/>
        <v/>
      </c>
      <c r="CI35" s="363" t="str">
        <f t="shared" si="36"/>
        <v/>
      </c>
      <c r="CJ35" s="363" t="str">
        <f t="shared" si="36"/>
        <v/>
      </c>
      <c r="CK35" s="363" t="str">
        <f t="shared" si="36"/>
        <v/>
      </c>
      <c r="CL35" s="363" t="str">
        <f t="shared" si="36"/>
        <v/>
      </c>
      <c r="CM35" s="363" t="str">
        <f t="shared" si="36"/>
        <v/>
      </c>
      <c r="CN35" s="363" t="str">
        <f t="shared" si="36"/>
        <v/>
      </c>
      <c r="CO35" s="363" t="str">
        <f t="shared" si="36"/>
        <v/>
      </c>
      <c r="CP35" s="363" t="str">
        <f>IF(AND(CP15="",CP20="",CP23="",CP29=""),"",IF(AND(CP15="N/A",CP20="N/A",CP23="N/A",CP29="N/A"),"N/A",IF(OR(CP15="Met",CP20="Met",CP23="Met",CP29="Met"),"Met","Not Met")))</f>
        <v/>
      </c>
      <c r="CQ35" s="363" t="str">
        <f t="shared" ref="CQ35:CY35" si="37">IF(AND(CQ15="",CQ20="",CQ23="",CQ29=""),"",IF(AND(CQ15="N/A",CQ20="N/A",CQ23="N/A",CQ29="N/A"),"N/A",IF(OR(CQ15="Met",CQ20="Met",CQ23="Met",CQ29="Met"),"Met","Not Met")))</f>
        <v/>
      </c>
      <c r="CR35" s="363" t="str">
        <f t="shared" si="37"/>
        <v/>
      </c>
      <c r="CS35" s="363" t="str">
        <f t="shared" si="37"/>
        <v/>
      </c>
      <c r="CT35" s="363" t="str">
        <f t="shared" si="37"/>
        <v/>
      </c>
      <c r="CU35" s="363" t="str">
        <f t="shared" si="37"/>
        <v/>
      </c>
      <c r="CV35" s="363" t="str">
        <f t="shared" si="37"/>
        <v/>
      </c>
      <c r="CW35" s="363" t="str">
        <f t="shared" si="37"/>
        <v/>
      </c>
      <c r="CX35" s="363" t="str">
        <f t="shared" si="37"/>
        <v/>
      </c>
      <c r="CY35" s="363" t="str">
        <f t="shared" si="37"/>
        <v/>
      </c>
      <c r="CZ35" s="363" t="str">
        <f>IF(AND(CZ15="",CZ20="",CZ23="",CZ29=""),"",IF(AND(CZ15="N/A",CZ20="N/A",CZ23="N/A",CZ29="N/A"),"N/A",IF(OR(CZ15="Met",CZ20="Met",CZ23="Met",CZ29="Met"),"Met","Not Met")))</f>
        <v/>
      </c>
      <c r="DA35" s="363" t="str">
        <f t="shared" ref="DA35:DI35" si="38">IF(AND(DA15="",DA20="",DA23="",DA29=""),"",IF(AND(DA15="N/A",DA20="N/A",DA23="N/A",DA29="N/A"),"N/A",IF(OR(DA15="Met",DA20="Met",DA23="Met",DA29="Met"),"Met","Not Met")))</f>
        <v/>
      </c>
      <c r="DB35" s="363" t="str">
        <f t="shared" si="38"/>
        <v/>
      </c>
      <c r="DC35" s="363" t="str">
        <f t="shared" si="38"/>
        <v/>
      </c>
      <c r="DD35" s="363" t="str">
        <f t="shared" si="38"/>
        <v/>
      </c>
      <c r="DE35" s="363" t="str">
        <f t="shared" si="38"/>
        <v/>
      </c>
      <c r="DF35" s="363" t="str">
        <f t="shared" si="38"/>
        <v/>
      </c>
      <c r="DG35" s="363" t="str">
        <f t="shared" si="38"/>
        <v/>
      </c>
      <c r="DH35" s="363" t="str">
        <f t="shared" si="38"/>
        <v/>
      </c>
      <c r="DI35" s="363" t="str">
        <f t="shared" si="38"/>
        <v/>
      </c>
      <c r="DJ35" s="363" t="str">
        <f>IF(AND(DJ15="",DJ20="",DJ23="",DJ29=""),"",IF(AND(DJ15="N/A",DJ20="N/A",DJ23="N/A",DJ29="N/A"),"N/A",IF(OR(DJ15="Met",DJ20="Met",DJ23="Met",DJ29="Met"),"Met","Not Met")))</f>
        <v/>
      </c>
      <c r="DK35" s="363" t="str">
        <f t="shared" ref="DK35:DS35" si="39">IF(AND(DK15="",DK20="",DK23="",DK29=""),"",IF(AND(DK15="N/A",DK20="N/A",DK23="N/A",DK29="N/A"),"N/A",IF(OR(DK15="Met",DK20="Met",DK23="Met",DK29="Met"),"Met","Not Met")))</f>
        <v/>
      </c>
      <c r="DL35" s="363" t="str">
        <f t="shared" si="39"/>
        <v/>
      </c>
      <c r="DM35" s="363" t="str">
        <f t="shared" si="39"/>
        <v/>
      </c>
      <c r="DN35" s="363" t="str">
        <f t="shared" si="39"/>
        <v/>
      </c>
      <c r="DO35" s="363" t="str">
        <f t="shared" si="39"/>
        <v/>
      </c>
      <c r="DP35" s="363" t="str">
        <f t="shared" si="39"/>
        <v/>
      </c>
      <c r="DQ35" s="363" t="str">
        <f t="shared" si="39"/>
        <v/>
      </c>
      <c r="DR35" s="363" t="str">
        <f t="shared" si="39"/>
        <v/>
      </c>
      <c r="DS35" s="363" t="str">
        <f t="shared" si="39"/>
        <v/>
      </c>
      <c r="DT35" s="363" t="str">
        <f>IF(AND(DT15="",DT20="",DT23="",DT29=""),"",IF(AND(DT15="N/A",DT20="N/A",DT23="N/A",DT29="N/A"),"N/A",IF(OR(DT15="Met",DT20="Met",DT23="Met",DT29="Met"),"Met","Not Met")))</f>
        <v/>
      </c>
      <c r="DU35" s="363" t="str">
        <f t="shared" ref="DU35:EC35" si="40">IF(AND(DU15="",DU20="",DU23="",DU29=""),"",IF(AND(DU15="N/A",DU20="N/A",DU23="N/A",DU29="N/A"),"N/A",IF(OR(DU15="Met",DU20="Met",DU23="Met",DU29="Met"),"Met","Not Met")))</f>
        <v/>
      </c>
      <c r="DV35" s="363" t="str">
        <f t="shared" si="40"/>
        <v/>
      </c>
      <c r="DW35" s="363" t="str">
        <f t="shared" si="40"/>
        <v/>
      </c>
      <c r="DX35" s="363" t="str">
        <f t="shared" si="40"/>
        <v/>
      </c>
      <c r="DY35" s="363" t="str">
        <f t="shared" si="40"/>
        <v/>
      </c>
      <c r="DZ35" s="363" t="str">
        <f t="shared" si="40"/>
        <v/>
      </c>
      <c r="EA35" s="363" t="str">
        <f t="shared" si="40"/>
        <v/>
      </c>
      <c r="EB35" s="363" t="str">
        <f t="shared" si="40"/>
        <v/>
      </c>
      <c r="EC35" s="363" t="str">
        <f t="shared" si="40"/>
        <v/>
      </c>
      <c r="ED35" s="363" t="str">
        <f>IF(AND(ED15="",ED20="",ED23="",ED29=""),"",IF(AND(ED15="N/A",ED20="N/A",ED23="N/A",ED29="N/A"),"N/A",IF(OR(ED15="Met",ED20="Met",ED23="Met",ED29="Met"),"Met","Not Met")))</f>
        <v/>
      </c>
      <c r="EE35" s="363" t="str">
        <f t="shared" ref="EE35:EM35" si="41">IF(AND(EE15="",EE20="",EE23="",EE29=""),"",IF(AND(EE15="N/A",EE20="N/A",EE23="N/A",EE29="N/A"),"N/A",IF(OR(EE15="Met",EE20="Met",EE23="Met",EE29="Met"),"Met","Not Met")))</f>
        <v/>
      </c>
      <c r="EF35" s="363" t="str">
        <f t="shared" si="41"/>
        <v/>
      </c>
      <c r="EG35" s="363" t="str">
        <f t="shared" si="41"/>
        <v/>
      </c>
      <c r="EH35" s="363" t="str">
        <f t="shared" si="41"/>
        <v/>
      </c>
      <c r="EI35" s="363" t="str">
        <f t="shared" si="41"/>
        <v/>
      </c>
      <c r="EJ35" s="363" t="str">
        <f t="shared" si="41"/>
        <v/>
      </c>
      <c r="EK35" s="363" t="str">
        <f t="shared" si="41"/>
        <v/>
      </c>
      <c r="EL35" s="363" t="str">
        <f t="shared" si="41"/>
        <v/>
      </c>
      <c r="EM35" s="363" t="str">
        <f t="shared" si="41"/>
        <v/>
      </c>
      <c r="EN35" s="363" t="str">
        <f>IF(AND(EN15="",EN20="",EN23="",EN29=""),"",IF(AND(EN15="N/A",EN20="N/A",EN23="N/A",EN29="N/A"),"N/A",IF(OR(EN15="Met",EN20="Met",EN23="Met",EN29="Met"),"Met","Not Met")))</f>
        <v/>
      </c>
      <c r="EO35" s="363" t="str">
        <f t="shared" ref="EO35:EW35" si="42">IF(AND(EO15="",EO20="",EO23="",EO29=""),"",IF(AND(EO15="N/A",EO20="N/A",EO23="N/A",EO29="N/A"),"N/A",IF(OR(EO15="Met",EO20="Met",EO23="Met",EO29="Met"),"Met","Not Met")))</f>
        <v/>
      </c>
      <c r="EP35" s="363" t="str">
        <f t="shared" si="42"/>
        <v/>
      </c>
      <c r="EQ35" s="363" t="str">
        <f t="shared" si="42"/>
        <v/>
      </c>
      <c r="ER35" s="363" t="str">
        <f t="shared" si="42"/>
        <v/>
      </c>
      <c r="ES35" s="363" t="str">
        <f t="shared" si="42"/>
        <v/>
      </c>
      <c r="ET35" s="363" t="str">
        <f t="shared" si="42"/>
        <v/>
      </c>
      <c r="EU35" s="363" t="str">
        <f t="shared" si="42"/>
        <v/>
      </c>
      <c r="EV35" s="363" t="str">
        <f t="shared" si="42"/>
        <v/>
      </c>
      <c r="EW35" s="363" t="str">
        <f t="shared" si="42"/>
        <v/>
      </c>
      <c r="EX35" s="363" t="str">
        <f>IF(AND(EX15="",EX20="",EX23="",EX29=""),"",IF(AND(EX15="N/A",EX20="N/A",EX23="N/A",EX29="N/A"),"N/A",IF(OR(EX15="Met",EX20="Met",EX23="Met",EX29="Met"),"Met","Not Met")))</f>
        <v/>
      </c>
      <c r="EY35" s="363" t="str">
        <f t="shared" ref="EY35:FG35" si="43">IF(AND(EY15="",EY20="",EY23="",EY29=""),"",IF(AND(EY15="N/A",EY20="N/A",EY23="N/A",EY29="N/A"),"N/A",IF(OR(EY15="Met",EY20="Met",EY23="Met",EY29="Met"),"Met","Not Met")))</f>
        <v/>
      </c>
      <c r="EZ35" s="363" t="str">
        <f t="shared" si="43"/>
        <v/>
      </c>
      <c r="FA35" s="363" t="str">
        <f t="shared" si="43"/>
        <v/>
      </c>
      <c r="FB35" s="363" t="str">
        <f t="shared" si="43"/>
        <v/>
      </c>
      <c r="FC35" s="363" t="str">
        <f t="shared" si="43"/>
        <v/>
      </c>
      <c r="FD35" s="363" t="str">
        <f t="shared" si="43"/>
        <v/>
      </c>
      <c r="FE35" s="363" t="str">
        <f t="shared" si="43"/>
        <v/>
      </c>
      <c r="FF35" s="363" t="str">
        <f t="shared" si="43"/>
        <v/>
      </c>
      <c r="FG35" s="363" t="str">
        <f t="shared" si="43"/>
        <v/>
      </c>
      <c r="FH35" s="363" t="str">
        <f>IF(AND(FH15="",FH20="",FH23="",FH29=""),"",IF(AND(FH15="N/A",FH20="N/A",FH23="N/A",FH29="N/A"),"N/A",IF(OR(FH15="Met",FH20="Met",FH23="Met",FH29="Met"),"Met","Not Met")))</f>
        <v/>
      </c>
      <c r="FI35" s="363" t="str">
        <f t="shared" ref="FI35:FQ35" si="44">IF(AND(FI15="",FI20="",FI23="",FI29=""),"",IF(AND(FI15="N/A",FI20="N/A",FI23="N/A",FI29="N/A"),"N/A",IF(OR(FI15="Met",FI20="Met",FI23="Met",FI29="Met"),"Met","Not Met")))</f>
        <v/>
      </c>
      <c r="FJ35" s="363" t="str">
        <f t="shared" si="44"/>
        <v/>
      </c>
      <c r="FK35" s="363" t="str">
        <f t="shared" si="44"/>
        <v/>
      </c>
      <c r="FL35" s="363" t="str">
        <f t="shared" si="44"/>
        <v/>
      </c>
      <c r="FM35" s="363" t="str">
        <f t="shared" si="44"/>
        <v/>
      </c>
      <c r="FN35" s="363" t="str">
        <f t="shared" si="44"/>
        <v/>
      </c>
      <c r="FO35" s="363" t="str">
        <f t="shared" si="44"/>
        <v/>
      </c>
      <c r="FP35" s="363" t="str">
        <f t="shared" si="44"/>
        <v/>
      </c>
      <c r="FQ35" s="363" t="str">
        <f t="shared" si="44"/>
        <v/>
      </c>
      <c r="FR35" s="363" t="str">
        <f>IF(AND(FR15="",FR20="",FR23="",FR29=""),"",IF(AND(FR15="N/A",FR20="N/A",FR23="N/A",FR29="N/A"),"N/A",IF(OR(FR15="Met",FR20="Met",FR23="Met",FR29="Met"),"Met","Not Met")))</f>
        <v/>
      </c>
      <c r="FS35" s="363" t="str">
        <f t="shared" ref="FS35:GA35" si="45">IF(AND(FS15="",FS20="",FS23="",FS29=""),"",IF(AND(FS15="N/A",FS20="N/A",FS23="N/A",FS29="N/A"),"N/A",IF(OR(FS15="Met",FS20="Met",FS23="Met",FS29="Met"),"Met","Not Met")))</f>
        <v/>
      </c>
      <c r="FT35" s="363" t="str">
        <f t="shared" si="45"/>
        <v/>
      </c>
      <c r="FU35" s="363" t="str">
        <f t="shared" si="45"/>
        <v/>
      </c>
      <c r="FV35" s="363" t="str">
        <f t="shared" si="45"/>
        <v/>
      </c>
      <c r="FW35" s="363" t="str">
        <f t="shared" si="45"/>
        <v/>
      </c>
      <c r="FX35" s="363" t="str">
        <f t="shared" si="45"/>
        <v/>
      </c>
      <c r="FY35" s="363" t="str">
        <f t="shared" si="45"/>
        <v/>
      </c>
      <c r="FZ35" s="363" t="str">
        <f t="shared" si="45"/>
        <v/>
      </c>
      <c r="GA35" s="363" t="str">
        <f t="shared" si="45"/>
        <v/>
      </c>
      <c r="GB35" s="363" t="str">
        <f>IF(AND(GB15="",GB20="",GB23="",GB29=""),"",IF(AND(GB15="N/A",GB20="N/A",GB23="N/A",GB29="N/A"),"N/A",IF(OR(GB15="Met",GB20="Met",GB23="Met",GB29="Met"),"Met","Not Met")))</f>
        <v/>
      </c>
      <c r="GC35" s="363" t="str">
        <f t="shared" ref="GC35:GK35" si="46">IF(AND(GC15="",GC20="",GC23="",GC29=""),"",IF(AND(GC15="N/A",GC20="N/A",GC23="N/A",GC29="N/A"),"N/A",IF(OR(GC15="Met",GC20="Met",GC23="Met",GC29="Met"),"Met","Not Met")))</f>
        <v/>
      </c>
      <c r="GD35" s="363" t="str">
        <f t="shared" si="46"/>
        <v/>
      </c>
      <c r="GE35" s="363" t="str">
        <f t="shared" si="46"/>
        <v/>
      </c>
      <c r="GF35" s="363" t="str">
        <f t="shared" si="46"/>
        <v/>
      </c>
      <c r="GG35" s="363" t="str">
        <f t="shared" si="46"/>
        <v/>
      </c>
      <c r="GH35" s="363" t="str">
        <f t="shared" si="46"/>
        <v/>
      </c>
      <c r="GI35" s="363" t="str">
        <f t="shared" si="46"/>
        <v/>
      </c>
      <c r="GJ35" s="363" t="str">
        <f t="shared" si="46"/>
        <v/>
      </c>
      <c r="GK35" s="363" t="str">
        <f t="shared" si="46"/>
        <v/>
      </c>
      <c r="GL35" s="363" t="str">
        <f>IF(AND(GL15="",GL20="",GL23="",GL29=""),"",IF(AND(GL15="N/A",GL20="N/A",GL23="N/A",GL29="N/A"),"N/A",IF(OR(GL15="Met",GL20="Met",GL23="Met",GL29="Met"),"Met","Not Met")))</f>
        <v/>
      </c>
      <c r="GM35" s="363" t="str">
        <f t="shared" ref="GM35:GU35" si="47">IF(AND(GM15="",GM20="",GM23="",GM29=""),"",IF(AND(GM15="N/A",GM20="N/A",GM23="N/A",GM29="N/A"),"N/A",IF(OR(GM15="Met",GM20="Met",GM23="Met",GM29="Met"),"Met","Not Met")))</f>
        <v/>
      </c>
      <c r="GN35" s="363" t="str">
        <f t="shared" si="47"/>
        <v/>
      </c>
      <c r="GO35" s="363" t="str">
        <f t="shared" si="47"/>
        <v/>
      </c>
      <c r="GP35" s="363" t="str">
        <f t="shared" si="47"/>
        <v/>
      </c>
      <c r="GQ35" s="363" t="str">
        <f t="shared" si="47"/>
        <v/>
      </c>
      <c r="GR35" s="363" t="str">
        <f t="shared" si="47"/>
        <v/>
      </c>
      <c r="GS35" s="363" t="str">
        <f t="shared" si="47"/>
        <v/>
      </c>
      <c r="GT35" s="363" t="str">
        <f t="shared" si="47"/>
        <v/>
      </c>
      <c r="GU35" s="363" t="str">
        <f t="shared" si="47"/>
        <v/>
      </c>
      <c r="GV35" s="363" t="str">
        <f>IF(AND(GV15="",GV20="",GV23="",GV29=""),"",IF(AND(GV15="N/A",GV20="N/A",GV23="N/A",GV29="N/A"),"N/A",IF(OR(GV15="Met",GV20="Met",GV23="Met",GV29="Met"),"Met","Not Met")))</f>
        <v/>
      </c>
      <c r="GW35" s="363" t="str">
        <f t="shared" ref="GW35:HE35" si="48">IF(AND(GW15="",GW20="",GW23="",GW29=""),"",IF(AND(GW15="N/A",GW20="N/A",GW23="N/A",GW29="N/A"),"N/A",IF(OR(GW15="Met",GW20="Met",GW23="Met",GW29="Met"),"Met","Not Met")))</f>
        <v/>
      </c>
      <c r="GX35" s="363" t="str">
        <f t="shared" si="48"/>
        <v/>
      </c>
      <c r="GY35" s="363" t="str">
        <f t="shared" si="48"/>
        <v/>
      </c>
      <c r="GZ35" s="363" t="str">
        <f t="shared" si="48"/>
        <v/>
      </c>
      <c r="HA35" s="363" t="str">
        <f t="shared" si="48"/>
        <v/>
      </c>
      <c r="HB35" s="363" t="str">
        <f t="shared" si="48"/>
        <v/>
      </c>
      <c r="HC35" s="363" t="str">
        <f t="shared" si="48"/>
        <v/>
      </c>
      <c r="HD35" s="363" t="str">
        <f t="shared" si="48"/>
        <v/>
      </c>
      <c r="HE35" s="363" t="str">
        <f t="shared" si="48"/>
        <v/>
      </c>
    </row>
  </sheetData>
  <sheetProtection sheet="1" objects="1" scenarios="1"/>
  <customSheetViews>
    <customSheetView guid="{801CCF84-17C4-4B0D-9367-AFC96EC2FF57}" showPageBreaks="1" printArea="1">
      <pane xSplit="3" ySplit="14" topLeftCell="D15" activePane="bottomRight" state="frozen"/>
      <selection pane="bottomRight" activeCell="D6" sqref="D6:M6"/>
      <colBreaks count="10" manualBreakCount="10">
        <brk id="23" max="1048575" man="1"/>
        <brk id="43" max="1048575" man="1"/>
        <brk id="63" max="1048575" man="1"/>
        <brk id="83" max="1048575" man="1"/>
        <brk id="103" max="1048575" man="1"/>
        <brk id="123" max="1048575" man="1"/>
        <brk id="143" max="1048575" man="1"/>
        <brk id="163" max="1048575" man="1"/>
        <brk id="183" max="1048575" man="1"/>
        <brk id="203" max="1048575" man="1"/>
      </colBreaks>
      <pageMargins left="0.2" right="0.2" top="0.3" bottom="0.35" header="0" footer="0"/>
      <printOptions horizontalCentered="1"/>
      <pageSetup paperSize="5" scale="75" fitToWidth="2" orientation="landscape" r:id="rId1"/>
      <headerFooter alignWithMargins="0">
        <oddFooter>&amp;C&amp;P of &amp;N</oddFooter>
      </headerFooter>
    </customSheetView>
  </customSheetViews>
  <mergeCells count="97">
    <mergeCell ref="GV2:HE2"/>
    <mergeCell ref="GV3:HE3"/>
    <mergeCell ref="ED2:EM2"/>
    <mergeCell ref="ED3:EM3"/>
    <mergeCell ref="EN2:EW2"/>
    <mergeCell ref="EN3:EW3"/>
    <mergeCell ref="EX2:FG2"/>
    <mergeCell ref="EX3:FG3"/>
    <mergeCell ref="GL2:GU2"/>
    <mergeCell ref="GL3:GU3"/>
    <mergeCell ref="FH2:FQ2"/>
    <mergeCell ref="FH3:FQ3"/>
    <mergeCell ref="FR2:GA2"/>
    <mergeCell ref="FR3:GA3"/>
    <mergeCell ref="GB2:GK2"/>
    <mergeCell ref="GB3:GK3"/>
    <mergeCell ref="AH6:AQ6"/>
    <mergeCell ref="AR6:BA6"/>
    <mergeCell ref="BB6:BK6"/>
    <mergeCell ref="BL6:BU6"/>
    <mergeCell ref="N3:W3"/>
    <mergeCell ref="X3:AG3"/>
    <mergeCell ref="AH3:AQ3"/>
    <mergeCell ref="AR3:BA3"/>
    <mergeCell ref="BB3:BK3"/>
    <mergeCell ref="BL3:BU3"/>
    <mergeCell ref="GV6:HE6"/>
    <mergeCell ref="EN6:EW6"/>
    <mergeCell ref="EX6:FG6"/>
    <mergeCell ref="FH6:FQ6"/>
    <mergeCell ref="FR6:GA6"/>
    <mergeCell ref="GB6:GK6"/>
    <mergeCell ref="GL6:GU6"/>
    <mergeCell ref="A30:A31"/>
    <mergeCell ref="A24:A28"/>
    <mergeCell ref="D6:M6"/>
    <mergeCell ref="N6:W6"/>
    <mergeCell ref="X6:AG6"/>
    <mergeCell ref="A21:A22"/>
    <mergeCell ref="A16:A19"/>
    <mergeCell ref="D7:M7"/>
    <mergeCell ref="N7:W7"/>
    <mergeCell ref="X7:AG7"/>
    <mergeCell ref="BV6:CE6"/>
    <mergeCell ref="CF6:CO6"/>
    <mergeCell ref="CP6:CY6"/>
    <mergeCell ref="CZ6:DI6"/>
    <mergeCell ref="DJ6:DS6"/>
    <mergeCell ref="DT6:EC6"/>
    <mergeCell ref="ED6:EM6"/>
    <mergeCell ref="CP2:CY2"/>
    <mergeCell ref="CP3:CY3"/>
    <mergeCell ref="CZ2:DI2"/>
    <mergeCell ref="CZ3:DI3"/>
    <mergeCell ref="DJ2:DS2"/>
    <mergeCell ref="DJ3:DS3"/>
    <mergeCell ref="DT2:EC2"/>
    <mergeCell ref="DT3:EC3"/>
    <mergeCell ref="BL1:CE1"/>
    <mergeCell ref="CF1:CY1"/>
    <mergeCell ref="CZ1:DS1"/>
    <mergeCell ref="GB1:GU1"/>
    <mergeCell ref="EN1:FG1"/>
    <mergeCell ref="FH1:GA1"/>
    <mergeCell ref="DT1:EM1"/>
    <mergeCell ref="BL2:BU2"/>
    <mergeCell ref="BV2:CE2"/>
    <mergeCell ref="BV3:CE3"/>
    <mergeCell ref="CF2:CO2"/>
    <mergeCell ref="CF3:CO3"/>
    <mergeCell ref="D3:M3"/>
    <mergeCell ref="D2:M2"/>
    <mergeCell ref="N2:W2"/>
    <mergeCell ref="X1:AQ1"/>
    <mergeCell ref="AR1:BK1"/>
    <mergeCell ref="X2:AG2"/>
    <mergeCell ref="AH2:AQ2"/>
    <mergeCell ref="AR2:BA2"/>
    <mergeCell ref="BB2:BK2"/>
    <mergeCell ref="AH7:AQ7"/>
    <mergeCell ref="AR7:BA7"/>
    <mergeCell ref="BB7:BK7"/>
    <mergeCell ref="BL7:BU7"/>
    <mergeCell ref="BV7:CE7"/>
    <mergeCell ref="CF7:CO7"/>
    <mergeCell ref="CP7:CY7"/>
    <mergeCell ref="CZ7:DI7"/>
    <mergeCell ref="DJ7:DS7"/>
    <mergeCell ref="DT7:EC7"/>
    <mergeCell ref="GB7:GK7"/>
    <mergeCell ref="GL7:GU7"/>
    <mergeCell ref="GV7:HE7"/>
    <mergeCell ref="ED7:EM7"/>
    <mergeCell ref="EN7:EW7"/>
    <mergeCell ref="EX7:FG7"/>
    <mergeCell ref="FH7:FQ7"/>
    <mergeCell ref="FR7:GA7"/>
  </mergeCells>
  <conditionalFormatting sqref="D15:M15">
    <cfRule type="cellIs" dxfId="6622" priority="1541" stopIfTrue="1" operator="equal">
      <formula>"Not Met"</formula>
    </cfRule>
    <cfRule type="cellIs" dxfId="6621" priority="1542" stopIfTrue="1" operator="equal">
      <formula>"N/A"</formula>
    </cfRule>
  </conditionalFormatting>
  <conditionalFormatting sqref="AR24:AZ25">
    <cfRule type="cellIs" dxfId="6620" priority="759" stopIfTrue="1" operator="equal">
      <formula>"Not Met"</formula>
    </cfRule>
    <cfRule type="cellIs" dxfId="6619" priority="760" stopIfTrue="1" operator="equal">
      <formula>"N/A"</formula>
    </cfRule>
  </conditionalFormatting>
  <conditionalFormatting sqref="X31:AG31 X30:AF30">
    <cfRule type="cellIs" dxfId="6618" priority="801" stopIfTrue="1" operator="equal">
      <formula>"Not Met"</formula>
    </cfRule>
    <cfRule type="cellIs" dxfId="6617" priority="802" stopIfTrue="1" operator="equal">
      <formula>"N/A"</formula>
    </cfRule>
  </conditionalFormatting>
  <conditionalFormatting sqref="BL31:BU31 BL30:BT30">
    <cfRule type="cellIs" dxfId="6616" priority="713" stopIfTrue="1" operator="equal">
      <formula>"Not Met"</formula>
    </cfRule>
    <cfRule type="cellIs" dxfId="6615" priority="714" stopIfTrue="1" operator="equal">
      <formula>"N/A"</formula>
    </cfRule>
  </conditionalFormatting>
  <conditionalFormatting sqref="CP29:CY29">
    <cfRule type="cellIs" dxfId="6614" priority="657" stopIfTrue="1" operator="equal">
      <formula>"Not Met"</formula>
    </cfRule>
    <cfRule type="cellIs" dxfId="6613" priority="658" stopIfTrue="1" operator="equal">
      <formula>"N/A"</formula>
    </cfRule>
  </conditionalFormatting>
  <conditionalFormatting sqref="BB21:BJ22">
    <cfRule type="cellIs" dxfId="6612" priority="741" stopIfTrue="1" operator="equal">
      <formula>"Not Met"</formula>
    </cfRule>
    <cfRule type="cellIs" dxfId="6611" priority="742" stopIfTrue="1" operator="equal">
      <formula>"N/A"</formula>
    </cfRule>
  </conditionalFormatting>
  <conditionalFormatting sqref="N24:V25">
    <cfRule type="cellIs" dxfId="6610" priority="825" stopIfTrue="1" operator="equal">
      <formula>"Not Met"</formula>
    </cfRule>
    <cfRule type="cellIs" dxfId="6609" priority="826" stopIfTrue="1" operator="equal">
      <formula>"N/A"</formula>
    </cfRule>
  </conditionalFormatting>
  <conditionalFormatting sqref="CF24:CN25">
    <cfRule type="cellIs" dxfId="6608" priority="671" stopIfTrue="1" operator="equal">
      <formula>"Not Met"</formula>
    </cfRule>
    <cfRule type="cellIs" dxfId="6607" priority="672" stopIfTrue="1" operator="equal">
      <formula>"N/A"</formula>
    </cfRule>
  </conditionalFormatting>
  <conditionalFormatting sqref="N15:W15">
    <cfRule type="cellIs" dxfId="6606" priority="839" stopIfTrue="1" operator="equal">
      <formula>"Not Met"</formula>
    </cfRule>
    <cfRule type="cellIs" dxfId="6605" priority="840" stopIfTrue="1" operator="equal">
      <formula>"N/A"</formula>
    </cfRule>
  </conditionalFormatting>
  <conditionalFormatting sqref="BV16:CD19">
    <cfRule type="cellIs" dxfId="6604" priority="699" stopIfTrue="1" operator="equal">
      <formula>"Not Met"</formula>
    </cfRule>
    <cfRule type="cellIs" dxfId="6603" priority="700" stopIfTrue="1" operator="equal">
      <formula>"N/A"</formula>
    </cfRule>
  </conditionalFormatting>
  <conditionalFormatting sqref="AH26:AP28">
    <cfRule type="cellIs" dxfId="6602" priority="783" stopIfTrue="1" operator="equal">
      <formula>"Not Met"</formula>
    </cfRule>
    <cfRule type="cellIs" dxfId="6601" priority="784" stopIfTrue="1" operator="equal">
      <formula>"N/A"</formula>
    </cfRule>
  </conditionalFormatting>
  <conditionalFormatting sqref="DJ31:DS31 DJ30:DR30">
    <cfRule type="cellIs" dxfId="6600" priority="603" stopIfTrue="1" operator="equal">
      <formula>"Not Met"</formula>
    </cfRule>
    <cfRule type="cellIs" dxfId="6599" priority="604" stopIfTrue="1" operator="equal">
      <formula>"N/A"</formula>
    </cfRule>
  </conditionalFormatting>
  <conditionalFormatting sqref="DJ24:DR25">
    <cfRule type="cellIs" dxfId="6598" priority="605" stopIfTrue="1" operator="equal">
      <formula>"Not Met"</formula>
    </cfRule>
    <cfRule type="cellIs" dxfId="6597" priority="606" stopIfTrue="1" operator="equal">
      <formula>"N/A"</formula>
    </cfRule>
  </conditionalFormatting>
  <conditionalFormatting sqref="CF20:CO20">
    <cfRule type="cellIs" dxfId="6596" priority="683" stopIfTrue="1" operator="equal">
      <formula>"Not Met"</formula>
    </cfRule>
    <cfRule type="cellIs" dxfId="6595" priority="684" stopIfTrue="1" operator="equal">
      <formula>"N/A"</formula>
    </cfRule>
  </conditionalFormatting>
  <conditionalFormatting sqref="CF15:CO15">
    <cfRule type="cellIs" dxfId="6594" priority="685" stopIfTrue="1" operator="equal">
      <formula>"Not Met"</formula>
    </cfRule>
    <cfRule type="cellIs" dxfId="6593" priority="686" stopIfTrue="1" operator="equal">
      <formula>"N/A"</formula>
    </cfRule>
  </conditionalFormatting>
  <conditionalFormatting sqref="BL29:BU29">
    <cfRule type="cellIs" dxfId="6592" priority="723" stopIfTrue="1" operator="equal">
      <formula>"Not Met"</formula>
    </cfRule>
    <cfRule type="cellIs" dxfId="6591" priority="724" stopIfTrue="1" operator="equal">
      <formula>"N/A"</formula>
    </cfRule>
  </conditionalFormatting>
  <conditionalFormatting sqref="BL23:BU23">
    <cfRule type="cellIs" dxfId="6590" priority="725" stopIfTrue="1" operator="equal">
      <formula>"Not Met"</formula>
    </cfRule>
    <cfRule type="cellIs" dxfId="6589" priority="726" stopIfTrue="1" operator="equal">
      <formula>"N/A"</formula>
    </cfRule>
  </conditionalFormatting>
  <conditionalFormatting sqref="AR21:AZ22">
    <cfRule type="cellIs" dxfId="6588" priority="763" stopIfTrue="1" operator="equal">
      <formula>"Not Met"</formula>
    </cfRule>
    <cfRule type="cellIs" dxfId="6587" priority="764" stopIfTrue="1" operator="equal">
      <formula>"N/A"</formula>
    </cfRule>
  </conditionalFormatting>
  <conditionalFormatting sqref="AR16:AZ19">
    <cfRule type="cellIs" dxfId="6586" priority="765" stopIfTrue="1" operator="equal">
      <formula>"Not Met"</formula>
    </cfRule>
    <cfRule type="cellIs" dxfId="6585" priority="766" stopIfTrue="1" operator="equal">
      <formula>"N/A"</formula>
    </cfRule>
  </conditionalFormatting>
  <conditionalFormatting sqref="GL26:GT28">
    <cfRule type="cellIs" dxfId="6584" priority="431" stopIfTrue="1" operator="equal">
      <formula>"Not Met"</formula>
    </cfRule>
    <cfRule type="cellIs" dxfId="6583" priority="432" stopIfTrue="1" operator="equal">
      <formula>"N/A"</formula>
    </cfRule>
  </conditionalFormatting>
  <conditionalFormatting sqref="FR24:FZ25">
    <cfRule type="cellIs" dxfId="6582" priority="473" stopIfTrue="1" operator="equal">
      <formula>"Not Met"</formula>
    </cfRule>
    <cfRule type="cellIs" dxfId="6581" priority="474" stopIfTrue="1" operator="equal">
      <formula>"N/A"</formula>
    </cfRule>
  </conditionalFormatting>
  <conditionalFormatting sqref="EX31:FG31 EX30:FF30">
    <cfRule type="cellIs" dxfId="6580" priority="515" stopIfTrue="1" operator="equal">
      <formula>"Not Met"</formula>
    </cfRule>
    <cfRule type="cellIs" dxfId="6579" priority="516" stopIfTrue="1" operator="equal">
      <formula>"N/A"</formula>
    </cfRule>
  </conditionalFormatting>
  <conditionalFormatting sqref="BB15:BK15">
    <cfRule type="cellIs" dxfId="6578" priority="751" stopIfTrue="1" operator="equal">
      <formula>"Not Met"</formula>
    </cfRule>
    <cfRule type="cellIs" dxfId="6577" priority="752" stopIfTrue="1" operator="equal">
      <formula>"N/A"</formula>
    </cfRule>
  </conditionalFormatting>
  <conditionalFormatting sqref="ED16:EL19">
    <cfRule type="cellIs" dxfId="6576" priority="567" stopIfTrue="1" operator="equal">
      <formula>"Not Met"</formula>
    </cfRule>
    <cfRule type="cellIs" dxfId="6575" priority="568" stopIfTrue="1" operator="equal">
      <formula>"N/A"</formula>
    </cfRule>
  </conditionalFormatting>
  <conditionalFormatting sqref="ED29:EM29">
    <cfRule type="cellIs" dxfId="6574" priority="569" stopIfTrue="1" operator="equal">
      <formula>"Not Met"</formula>
    </cfRule>
    <cfRule type="cellIs" dxfId="6573" priority="570" stopIfTrue="1" operator="equal">
      <formula>"N/A"</formula>
    </cfRule>
  </conditionalFormatting>
  <conditionalFormatting sqref="ED23:EM23">
    <cfRule type="cellIs" dxfId="6572" priority="571" stopIfTrue="1" operator="equal">
      <formula>"Not Met"</formula>
    </cfRule>
    <cfRule type="cellIs" dxfId="6571" priority="572" stopIfTrue="1" operator="equal">
      <formula>"N/A"</formula>
    </cfRule>
  </conditionalFormatting>
  <conditionalFormatting sqref="ED20:EM20">
    <cfRule type="cellIs" dxfId="6570" priority="573" stopIfTrue="1" operator="equal">
      <formula>"Not Met"</formula>
    </cfRule>
    <cfRule type="cellIs" dxfId="6569" priority="574" stopIfTrue="1" operator="equal">
      <formula>"N/A"</formula>
    </cfRule>
  </conditionalFormatting>
  <conditionalFormatting sqref="DT20:EC20">
    <cfRule type="cellIs" dxfId="6568" priority="595" stopIfTrue="1" operator="equal">
      <formula>"Not Met"</formula>
    </cfRule>
    <cfRule type="cellIs" dxfId="6567" priority="596" stopIfTrue="1" operator="equal">
      <formula>"N/A"</formula>
    </cfRule>
  </conditionalFormatting>
  <conditionalFormatting sqref="DT15:EC15">
    <cfRule type="cellIs" dxfId="6566" priority="597" stopIfTrue="1" operator="equal">
      <formula>"Not Met"</formula>
    </cfRule>
    <cfRule type="cellIs" dxfId="6565" priority="598" stopIfTrue="1" operator="equal">
      <formula>"N/A"</formula>
    </cfRule>
  </conditionalFormatting>
  <conditionalFormatting sqref="EN16:EV19">
    <cfRule type="cellIs" dxfId="6564" priority="545" stopIfTrue="1" operator="equal">
      <formula>"Not Met"</formula>
    </cfRule>
    <cfRule type="cellIs" dxfId="6563" priority="546" stopIfTrue="1" operator="equal">
      <formula>"N/A"</formula>
    </cfRule>
  </conditionalFormatting>
  <conditionalFormatting sqref="DT21:EB22">
    <cfRule type="cellIs" dxfId="6562" priority="587" stopIfTrue="1" operator="equal">
      <formula>"Not Met"</formula>
    </cfRule>
    <cfRule type="cellIs" dxfId="6561" priority="588" stopIfTrue="1" operator="equal">
      <formula>"N/A"</formula>
    </cfRule>
  </conditionalFormatting>
  <conditionalFormatting sqref="ED26:EL28">
    <cfRule type="cellIs" dxfId="6560" priority="563" stopIfTrue="1" operator="equal">
      <formula>"Not Met"</formula>
    </cfRule>
    <cfRule type="cellIs" dxfId="6559" priority="564" stopIfTrue="1" operator="equal">
      <formula>"N/A"</formula>
    </cfRule>
  </conditionalFormatting>
  <conditionalFormatting sqref="EX24:FF25">
    <cfRule type="cellIs" dxfId="6558" priority="517" stopIfTrue="1" operator="equal">
      <formula>"Not Met"</formula>
    </cfRule>
    <cfRule type="cellIs" dxfId="6557" priority="518" stopIfTrue="1" operator="equal">
      <formula>"N/A"</formula>
    </cfRule>
  </conditionalFormatting>
  <conditionalFormatting sqref="EX21:FF22">
    <cfRule type="cellIs" dxfId="6556" priority="521" stopIfTrue="1" operator="equal">
      <formula>"Not Met"</formula>
    </cfRule>
    <cfRule type="cellIs" dxfId="6555" priority="522" stopIfTrue="1" operator="equal">
      <formula>"N/A"</formula>
    </cfRule>
  </conditionalFormatting>
  <conditionalFormatting sqref="ED30:EM31">
    <cfRule type="cellIs" dxfId="6554" priority="559" stopIfTrue="1" operator="equal">
      <formula>"Not Met"</formula>
    </cfRule>
    <cfRule type="cellIs" dxfId="6553" priority="560" stopIfTrue="1" operator="equal">
      <formula>"N/A"</formula>
    </cfRule>
  </conditionalFormatting>
  <conditionalFormatting sqref="FH29:FQ29">
    <cfRule type="cellIs" dxfId="6552" priority="503" stopIfTrue="1" operator="equal">
      <formula>"Not Met"</formula>
    </cfRule>
    <cfRule type="cellIs" dxfId="6551" priority="504" stopIfTrue="1" operator="equal">
      <formula>"N/A"</formula>
    </cfRule>
  </conditionalFormatting>
  <conditionalFormatting sqref="FH23:FQ23">
    <cfRule type="cellIs" dxfId="6550" priority="505" stopIfTrue="1" operator="equal">
      <formula>"Not Met"</formula>
    </cfRule>
    <cfRule type="cellIs" dxfId="6549" priority="506" stopIfTrue="1" operator="equal">
      <formula>"N/A"</formula>
    </cfRule>
  </conditionalFormatting>
  <conditionalFormatting sqref="EN21:EV22">
    <cfRule type="cellIs" dxfId="6548" priority="543" stopIfTrue="1" operator="equal">
      <formula>"Not Met"</formula>
    </cfRule>
    <cfRule type="cellIs" dxfId="6547" priority="544" stopIfTrue="1" operator="equal">
      <formula>"N/A"</formula>
    </cfRule>
  </conditionalFormatting>
  <conditionalFormatting sqref="D20:M20">
    <cfRule type="cellIs" dxfId="6546" priority="861" stopIfTrue="1" operator="equal">
      <formula>"Not Met"</formula>
    </cfRule>
    <cfRule type="cellIs" dxfId="6545" priority="862" stopIfTrue="1" operator="equal">
      <formula>"N/A"</formula>
    </cfRule>
  </conditionalFormatting>
  <conditionalFormatting sqref="D23:M23">
    <cfRule type="cellIs" dxfId="6544" priority="859" stopIfTrue="1" operator="equal">
      <formula>"Not Met"</formula>
    </cfRule>
    <cfRule type="cellIs" dxfId="6543" priority="860" stopIfTrue="1" operator="equal">
      <formula>"N/A"</formula>
    </cfRule>
  </conditionalFormatting>
  <conditionalFormatting sqref="D29:M29">
    <cfRule type="cellIs" dxfId="6542" priority="857" stopIfTrue="1" operator="equal">
      <formula>"Not Met"</formula>
    </cfRule>
    <cfRule type="cellIs" dxfId="6541" priority="858" stopIfTrue="1" operator="equal">
      <formula>"N/A"</formula>
    </cfRule>
  </conditionalFormatting>
  <conditionalFormatting sqref="D16:M19">
    <cfRule type="cellIs" dxfId="6540" priority="855" stopIfTrue="1" operator="equal">
      <formula>"Not Met"</formula>
    </cfRule>
    <cfRule type="cellIs" dxfId="6539" priority="856" stopIfTrue="1" operator="equal">
      <formula>"N/A"</formula>
    </cfRule>
  </conditionalFormatting>
  <conditionalFormatting sqref="D21:M22">
    <cfRule type="cellIs" dxfId="6538" priority="853" stopIfTrue="1" operator="equal">
      <formula>"Not Met"</formula>
    </cfRule>
    <cfRule type="cellIs" dxfId="6537" priority="854" stopIfTrue="1" operator="equal">
      <formula>"N/A"</formula>
    </cfRule>
  </conditionalFormatting>
  <conditionalFormatting sqref="D26:M28">
    <cfRule type="cellIs" dxfId="6536" priority="851" stopIfTrue="1" operator="equal">
      <formula>"Not Met"</formula>
    </cfRule>
    <cfRule type="cellIs" dxfId="6535" priority="852" stopIfTrue="1" operator="equal">
      <formula>"N/A"</formula>
    </cfRule>
  </conditionalFormatting>
  <conditionalFormatting sqref="D24:M25">
    <cfRule type="cellIs" dxfId="6534" priority="849" stopIfTrue="1" operator="equal">
      <formula>"Not Met"</formula>
    </cfRule>
    <cfRule type="cellIs" dxfId="6533" priority="850" stopIfTrue="1" operator="equal">
      <formula>"N/A"</formula>
    </cfRule>
  </conditionalFormatting>
  <conditionalFormatting sqref="D30:M31">
    <cfRule type="cellIs" dxfId="6532" priority="847" stopIfTrue="1" operator="equal">
      <formula>"Not Met"</formula>
    </cfRule>
    <cfRule type="cellIs" dxfId="6531" priority="848" stopIfTrue="1" operator="equal">
      <formula>"N/A"</formula>
    </cfRule>
  </conditionalFormatting>
  <conditionalFormatting sqref="D1:M1 D2:D3 D13:M1048576 D12:L12 D4:M6 D8:M11 D7">
    <cfRule type="cellIs" dxfId="6530" priority="843" operator="equal">
      <formula>"NO"</formula>
    </cfRule>
    <cfRule type="cellIs" dxfId="6529" priority="844" operator="equal">
      <formula>"MET"</formula>
    </cfRule>
  </conditionalFormatting>
  <conditionalFormatting sqref="D35:M35">
    <cfRule type="cellIs" dxfId="6528" priority="841" operator="equal">
      <formula>"N/A"</formula>
    </cfRule>
    <cfRule type="cellIs" dxfId="6527" priority="842" operator="equal">
      <formula>"NOT MET"</formula>
    </cfRule>
  </conditionalFormatting>
  <conditionalFormatting sqref="N20:W20">
    <cfRule type="cellIs" dxfId="6526" priority="837" stopIfTrue="1" operator="equal">
      <formula>"Not Met"</formula>
    </cfRule>
    <cfRule type="cellIs" dxfId="6525" priority="838" stopIfTrue="1" operator="equal">
      <formula>"N/A"</formula>
    </cfRule>
  </conditionalFormatting>
  <conditionalFormatting sqref="N23:W23">
    <cfRule type="cellIs" dxfId="6524" priority="835" stopIfTrue="1" operator="equal">
      <formula>"Not Met"</formula>
    </cfRule>
    <cfRule type="cellIs" dxfId="6523" priority="836" stopIfTrue="1" operator="equal">
      <formula>"N/A"</formula>
    </cfRule>
  </conditionalFormatting>
  <conditionalFormatting sqref="N29:W29">
    <cfRule type="cellIs" dxfId="6522" priority="833" stopIfTrue="1" operator="equal">
      <formula>"Not Met"</formula>
    </cfRule>
    <cfRule type="cellIs" dxfId="6521" priority="834" stopIfTrue="1" operator="equal">
      <formula>"N/A"</formula>
    </cfRule>
  </conditionalFormatting>
  <conditionalFormatting sqref="N16:V19">
    <cfRule type="cellIs" dxfId="6520" priority="831" stopIfTrue="1" operator="equal">
      <formula>"Not Met"</formula>
    </cfRule>
    <cfRule type="cellIs" dxfId="6519" priority="832" stopIfTrue="1" operator="equal">
      <formula>"N/A"</formula>
    </cfRule>
  </conditionalFormatting>
  <conditionalFormatting sqref="N21:V22">
    <cfRule type="cellIs" dxfId="6518" priority="829" stopIfTrue="1" operator="equal">
      <formula>"Not Met"</formula>
    </cfRule>
    <cfRule type="cellIs" dxfId="6517" priority="830" stopIfTrue="1" operator="equal">
      <formula>"N/A"</formula>
    </cfRule>
  </conditionalFormatting>
  <conditionalFormatting sqref="N26:V28">
    <cfRule type="cellIs" dxfId="6516" priority="827" stopIfTrue="1" operator="equal">
      <formula>"Not Met"</formula>
    </cfRule>
    <cfRule type="cellIs" dxfId="6515" priority="828" stopIfTrue="1" operator="equal">
      <formula>"N/A"</formula>
    </cfRule>
  </conditionalFormatting>
  <conditionalFormatting sqref="N31:W31 N30:V30">
    <cfRule type="cellIs" dxfId="6514" priority="823" stopIfTrue="1" operator="equal">
      <formula>"Not Met"</formula>
    </cfRule>
    <cfRule type="cellIs" dxfId="6513" priority="824" stopIfTrue="1" operator="equal">
      <formula>"N/A"</formula>
    </cfRule>
  </conditionalFormatting>
  <conditionalFormatting sqref="N1:W1 N4:W6 N2:N3 N20:W20 N16:V19 N23:W23 N21:V22 N29:W29 N24:V28 N31:W1048576 N30:V30 N13:W15 N11:V12 N8:W9">
    <cfRule type="cellIs" dxfId="6512" priority="821" operator="equal">
      <formula>"NO"</formula>
    </cfRule>
    <cfRule type="cellIs" dxfId="6511" priority="822" operator="equal">
      <formula>"MET"</formula>
    </cfRule>
  </conditionalFormatting>
  <conditionalFormatting sqref="N35:W35">
    <cfRule type="cellIs" dxfId="6510" priority="819" operator="equal">
      <formula>"N/A"</formula>
    </cfRule>
    <cfRule type="cellIs" dxfId="6509" priority="820" operator="equal">
      <formula>"NOT MET"</formula>
    </cfRule>
  </conditionalFormatting>
  <conditionalFormatting sqref="X15:AG15">
    <cfRule type="cellIs" dxfId="6508" priority="817" stopIfTrue="1" operator="equal">
      <formula>"Not Met"</formula>
    </cfRule>
    <cfRule type="cellIs" dxfId="6507" priority="818" stopIfTrue="1" operator="equal">
      <formula>"N/A"</formula>
    </cfRule>
  </conditionalFormatting>
  <conditionalFormatting sqref="X20:AG20">
    <cfRule type="cellIs" dxfId="6506" priority="815" stopIfTrue="1" operator="equal">
      <formula>"Not Met"</formula>
    </cfRule>
    <cfRule type="cellIs" dxfId="6505" priority="816" stopIfTrue="1" operator="equal">
      <formula>"N/A"</formula>
    </cfRule>
  </conditionalFormatting>
  <conditionalFormatting sqref="X23:AG23">
    <cfRule type="cellIs" dxfId="6504" priority="813" stopIfTrue="1" operator="equal">
      <formula>"Not Met"</formula>
    </cfRule>
    <cfRule type="cellIs" dxfId="6503" priority="814" stopIfTrue="1" operator="equal">
      <formula>"N/A"</formula>
    </cfRule>
  </conditionalFormatting>
  <conditionalFormatting sqref="X29:AG29">
    <cfRule type="cellIs" dxfId="6502" priority="811" stopIfTrue="1" operator="equal">
      <formula>"Not Met"</formula>
    </cfRule>
    <cfRule type="cellIs" dxfId="6501" priority="812" stopIfTrue="1" operator="equal">
      <formula>"N/A"</formula>
    </cfRule>
  </conditionalFormatting>
  <conditionalFormatting sqref="X16:AF19">
    <cfRule type="cellIs" dxfId="6500" priority="809" stopIfTrue="1" operator="equal">
      <formula>"Not Met"</formula>
    </cfRule>
    <cfRule type="cellIs" dxfId="6499" priority="810" stopIfTrue="1" operator="equal">
      <formula>"N/A"</formula>
    </cfRule>
  </conditionalFormatting>
  <conditionalFormatting sqref="X21:AF22">
    <cfRule type="cellIs" dxfId="6498" priority="807" stopIfTrue="1" operator="equal">
      <formula>"Not Met"</formula>
    </cfRule>
    <cfRule type="cellIs" dxfId="6497" priority="808" stopIfTrue="1" operator="equal">
      <formula>"N/A"</formula>
    </cfRule>
  </conditionalFormatting>
  <conditionalFormatting sqref="X26:AF28">
    <cfRule type="cellIs" dxfId="6496" priority="805" stopIfTrue="1" operator="equal">
      <formula>"Not Met"</formula>
    </cfRule>
    <cfRule type="cellIs" dxfId="6495" priority="806" stopIfTrue="1" operator="equal">
      <formula>"N/A"</formula>
    </cfRule>
  </conditionalFormatting>
  <conditionalFormatting sqref="X24:AF25">
    <cfRule type="cellIs" dxfId="6494" priority="803" stopIfTrue="1" operator="equal">
      <formula>"Not Met"</formula>
    </cfRule>
    <cfRule type="cellIs" dxfId="6493" priority="804" stopIfTrue="1" operator="equal">
      <formula>"N/A"</formula>
    </cfRule>
  </conditionalFormatting>
  <conditionalFormatting sqref="X1:AG1 X4:AG6 X2:X3 X31:AG1048576 X30:AF30 X29:AG29 X24:AF28 X23:AG23 X21:AF22 X20:AG20 X16:AF19 X13:AG15 X12:AF12 X11:AG11 X8:AG9">
    <cfRule type="cellIs" dxfId="6492" priority="799" operator="equal">
      <formula>"NO"</formula>
    </cfRule>
    <cfRule type="cellIs" dxfId="6491" priority="800" operator="equal">
      <formula>"MET"</formula>
    </cfRule>
  </conditionalFormatting>
  <conditionalFormatting sqref="X35:AG35">
    <cfRule type="cellIs" dxfId="6490" priority="797" operator="equal">
      <formula>"N/A"</formula>
    </cfRule>
    <cfRule type="cellIs" dxfId="6489" priority="798" operator="equal">
      <formula>"NOT MET"</formula>
    </cfRule>
  </conditionalFormatting>
  <conditionalFormatting sqref="AH15:AQ15">
    <cfRule type="cellIs" dxfId="6488" priority="795" stopIfTrue="1" operator="equal">
      <formula>"Not Met"</formula>
    </cfRule>
    <cfRule type="cellIs" dxfId="6487" priority="796" stopIfTrue="1" operator="equal">
      <formula>"N/A"</formula>
    </cfRule>
  </conditionalFormatting>
  <conditionalFormatting sqref="AH20:AQ20">
    <cfRule type="cellIs" dxfId="6486" priority="793" stopIfTrue="1" operator="equal">
      <formula>"Not Met"</formula>
    </cfRule>
    <cfRule type="cellIs" dxfId="6485" priority="794" stopIfTrue="1" operator="equal">
      <formula>"N/A"</formula>
    </cfRule>
  </conditionalFormatting>
  <conditionalFormatting sqref="AH23:AQ23">
    <cfRule type="cellIs" dxfId="6484" priority="791" stopIfTrue="1" operator="equal">
      <formula>"Not Met"</formula>
    </cfRule>
    <cfRule type="cellIs" dxfId="6483" priority="792" stopIfTrue="1" operator="equal">
      <formula>"N/A"</formula>
    </cfRule>
  </conditionalFormatting>
  <conditionalFormatting sqref="AH29:AQ29">
    <cfRule type="cellIs" dxfId="6482" priority="789" stopIfTrue="1" operator="equal">
      <formula>"Not Met"</formula>
    </cfRule>
    <cfRule type="cellIs" dxfId="6481" priority="790" stopIfTrue="1" operator="equal">
      <formula>"N/A"</formula>
    </cfRule>
  </conditionalFormatting>
  <conditionalFormatting sqref="AH16:AP19">
    <cfRule type="cellIs" dxfId="6480" priority="787" stopIfTrue="1" operator="equal">
      <formula>"Not Met"</formula>
    </cfRule>
    <cfRule type="cellIs" dxfId="6479" priority="788" stopIfTrue="1" operator="equal">
      <formula>"N/A"</formula>
    </cfRule>
  </conditionalFormatting>
  <conditionalFormatting sqref="AH21:AP22">
    <cfRule type="cellIs" dxfId="6478" priority="785" stopIfTrue="1" operator="equal">
      <formula>"Not Met"</formula>
    </cfRule>
    <cfRule type="cellIs" dxfId="6477" priority="786" stopIfTrue="1" operator="equal">
      <formula>"N/A"</formula>
    </cfRule>
  </conditionalFormatting>
  <conditionalFormatting sqref="AH24:AP25">
    <cfRule type="cellIs" dxfId="6476" priority="781" stopIfTrue="1" operator="equal">
      <formula>"Not Met"</formula>
    </cfRule>
    <cfRule type="cellIs" dxfId="6475" priority="782" stopIfTrue="1" operator="equal">
      <formula>"N/A"</formula>
    </cfRule>
  </conditionalFormatting>
  <conditionalFormatting sqref="AH31:AQ31 AH30:AP30">
    <cfRule type="cellIs" dxfId="6474" priority="779" stopIfTrue="1" operator="equal">
      <formula>"Not Met"</formula>
    </cfRule>
    <cfRule type="cellIs" dxfId="6473" priority="780" stopIfTrue="1" operator="equal">
      <formula>"N/A"</formula>
    </cfRule>
  </conditionalFormatting>
  <conditionalFormatting sqref="AH1:AQ1 AH4:AQ6 AH2:AH3 AH20:AQ20 AH16:AP19 AH23:AQ23 AH21:AP22 AH29:AQ29 AH24:AP28 AH31:AQ1048576 AH30:AP30 AH13:AQ15 AH12:AP12 AH11:AQ11 AH8:AQ9">
    <cfRule type="cellIs" dxfId="6472" priority="777" operator="equal">
      <formula>"NO"</formula>
    </cfRule>
    <cfRule type="cellIs" dxfId="6471" priority="778" operator="equal">
      <formula>"MET"</formula>
    </cfRule>
  </conditionalFormatting>
  <conditionalFormatting sqref="AH35:AQ35">
    <cfRule type="cellIs" dxfId="6470" priority="775" operator="equal">
      <formula>"N/A"</formula>
    </cfRule>
    <cfRule type="cellIs" dxfId="6469" priority="776" operator="equal">
      <formula>"NOT MET"</formula>
    </cfRule>
  </conditionalFormatting>
  <conditionalFormatting sqref="AR15:BA15">
    <cfRule type="cellIs" dxfId="6468" priority="773" stopIfTrue="1" operator="equal">
      <formula>"Not Met"</formula>
    </cfRule>
    <cfRule type="cellIs" dxfId="6467" priority="774" stopIfTrue="1" operator="equal">
      <formula>"N/A"</formula>
    </cfRule>
  </conditionalFormatting>
  <conditionalFormatting sqref="AR20:BA20">
    <cfRule type="cellIs" dxfId="6466" priority="771" stopIfTrue="1" operator="equal">
      <formula>"Not Met"</formula>
    </cfRule>
    <cfRule type="cellIs" dxfId="6465" priority="772" stopIfTrue="1" operator="equal">
      <formula>"N/A"</formula>
    </cfRule>
  </conditionalFormatting>
  <conditionalFormatting sqref="AR23:BA23">
    <cfRule type="cellIs" dxfId="6464" priority="769" stopIfTrue="1" operator="equal">
      <formula>"Not Met"</formula>
    </cfRule>
    <cfRule type="cellIs" dxfId="6463" priority="770" stopIfTrue="1" operator="equal">
      <formula>"N/A"</formula>
    </cfRule>
  </conditionalFormatting>
  <conditionalFormatting sqref="AR29:BA29">
    <cfRule type="cellIs" dxfId="6462" priority="767" stopIfTrue="1" operator="equal">
      <formula>"Not Met"</formula>
    </cfRule>
    <cfRule type="cellIs" dxfId="6461" priority="768" stopIfTrue="1" operator="equal">
      <formula>"N/A"</formula>
    </cfRule>
  </conditionalFormatting>
  <conditionalFormatting sqref="AR26:AZ28">
    <cfRule type="cellIs" dxfId="6460" priority="761" stopIfTrue="1" operator="equal">
      <formula>"Not Met"</formula>
    </cfRule>
    <cfRule type="cellIs" dxfId="6459" priority="762" stopIfTrue="1" operator="equal">
      <formula>"N/A"</formula>
    </cfRule>
  </conditionalFormatting>
  <conditionalFormatting sqref="AR31:BA31 AR30:AZ30">
    <cfRule type="cellIs" dxfId="6458" priority="757" stopIfTrue="1" operator="equal">
      <formula>"Not Met"</formula>
    </cfRule>
    <cfRule type="cellIs" dxfId="6457" priority="758" stopIfTrue="1" operator="equal">
      <formula>"N/A"</formula>
    </cfRule>
  </conditionalFormatting>
  <conditionalFormatting sqref="AR1:BA1 AR4:BA6 AR2:AR3 AR31:BA1048576 AR30:AZ30 AR29:BA29 AR24:AZ28 AR23:BA23 AR21:AZ22 AR20:BA20 AR16:AZ19 AR13:BA15 AR12:AZ12 AR11:BA11 AR8:BA9">
    <cfRule type="cellIs" dxfId="6456" priority="755" operator="equal">
      <formula>"NO"</formula>
    </cfRule>
    <cfRule type="cellIs" dxfId="6455" priority="756" operator="equal">
      <formula>"MET"</formula>
    </cfRule>
  </conditionalFormatting>
  <conditionalFormatting sqref="AR35:BA35">
    <cfRule type="cellIs" dxfId="6454" priority="753" operator="equal">
      <formula>"N/A"</formula>
    </cfRule>
    <cfRule type="cellIs" dxfId="6453" priority="754" operator="equal">
      <formula>"NOT MET"</formula>
    </cfRule>
  </conditionalFormatting>
  <conditionalFormatting sqref="BB20:BK20">
    <cfRule type="cellIs" dxfId="6452" priority="749" stopIfTrue="1" operator="equal">
      <formula>"Not Met"</formula>
    </cfRule>
    <cfRule type="cellIs" dxfId="6451" priority="750" stopIfTrue="1" operator="equal">
      <formula>"N/A"</formula>
    </cfRule>
  </conditionalFormatting>
  <conditionalFormatting sqref="BB23:BK23">
    <cfRule type="cellIs" dxfId="6450" priority="747" stopIfTrue="1" operator="equal">
      <formula>"Not Met"</formula>
    </cfRule>
    <cfRule type="cellIs" dxfId="6449" priority="748" stopIfTrue="1" operator="equal">
      <formula>"N/A"</formula>
    </cfRule>
  </conditionalFormatting>
  <conditionalFormatting sqref="BB29:BK29">
    <cfRule type="cellIs" dxfId="6448" priority="745" stopIfTrue="1" operator="equal">
      <formula>"Not Met"</formula>
    </cfRule>
    <cfRule type="cellIs" dxfId="6447" priority="746" stopIfTrue="1" operator="equal">
      <formula>"N/A"</formula>
    </cfRule>
  </conditionalFormatting>
  <conditionalFormatting sqref="BB16:BJ19">
    <cfRule type="cellIs" dxfId="6446" priority="743" stopIfTrue="1" operator="equal">
      <formula>"Not Met"</formula>
    </cfRule>
    <cfRule type="cellIs" dxfId="6445" priority="744" stopIfTrue="1" operator="equal">
      <formula>"N/A"</formula>
    </cfRule>
  </conditionalFormatting>
  <conditionalFormatting sqref="BB26:BJ28">
    <cfRule type="cellIs" dxfId="6444" priority="739" stopIfTrue="1" operator="equal">
      <formula>"Not Met"</formula>
    </cfRule>
    <cfRule type="cellIs" dxfId="6443" priority="740" stopIfTrue="1" operator="equal">
      <formula>"N/A"</formula>
    </cfRule>
  </conditionalFormatting>
  <conditionalFormatting sqref="BB24:BJ25">
    <cfRule type="cellIs" dxfId="6442" priority="737" stopIfTrue="1" operator="equal">
      <formula>"Not Met"</formula>
    </cfRule>
    <cfRule type="cellIs" dxfId="6441" priority="738" stopIfTrue="1" operator="equal">
      <formula>"N/A"</formula>
    </cfRule>
  </conditionalFormatting>
  <conditionalFormatting sqref="BB31:BK31 BB30:BJ30">
    <cfRule type="cellIs" dxfId="6440" priority="735" stopIfTrue="1" operator="equal">
      <formula>"Not Met"</formula>
    </cfRule>
    <cfRule type="cellIs" dxfId="6439" priority="736" stopIfTrue="1" operator="equal">
      <formula>"N/A"</formula>
    </cfRule>
  </conditionalFormatting>
  <conditionalFormatting sqref="BB1:BK1 BB4:BK6 BB2:BB3 BB20:BK20 BB16:BJ19 BB23:BK23 BB21:BJ22 BB29:BK29 BB24:BJ28 BB31:BK1048576 BB30:BJ30 BB13:BK15 BB12:BJ12 BB11:BK11 BB8:BK9">
    <cfRule type="cellIs" dxfId="6438" priority="733" operator="equal">
      <formula>"NO"</formula>
    </cfRule>
    <cfRule type="cellIs" dxfId="6437" priority="734" operator="equal">
      <formula>"MET"</formula>
    </cfRule>
  </conditionalFormatting>
  <conditionalFormatting sqref="BB35:BK35">
    <cfRule type="cellIs" dxfId="6436" priority="731" operator="equal">
      <formula>"N/A"</formula>
    </cfRule>
    <cfRule type="cellIs" dxfId="6435" priority="732" operator="equal">
      <formula>"NOT MET"</formula>
    </cfRule>
  </conditionalFormatting>
  <conditionalFormatting sqref="BL15:BU15">
    <cfRule type="cellIs" dxfId="6434" priority="729" stopIfTrue="1" operator="equal">
      <formula>"Not Met"</formula>
    </cfRule>
    <cfRule type="cellIs" dxfId="6433" priority="730" stopIfTrue="1" operator="equal">
      <formula>"N/A"</formula>
    </cfRule>
  </conditionalFormatting>
  <conditionalFormatting sqref="BL20:BU20">
    <cfRule type="cellIs" dxfId="6432" priority="727" stopIfTrue="1" operator="equal">
      <formula>"Not Met"</formula>
    </cfRule>
    <cfRule type="cellIs" dxfId="6431" priority="728" stopIfTrue="1" operator="equal">
      <formula>"N/A"</formula>
    </cfRule>
  </conditionalFormatting>
  <conditionalFormatting sqref="BL16:BT19">
    <cfRule type="cellIs" dxfId="6430" priority="721" stopIfTrue="1" operator="equal">
      <formula>"Not Met"</formula>
    </cfRule>
    <cfRule type="cellIs" dxfId="6429" priority="722" stopIfTrue="1" operator="equal">
      <formula>"N/A"</formula>
    </cfRule>
  </conditionalFormatting>
  <conditionalFormatting sqref="BL21:BT22">
    <cfRule type="cellIs" dxfId="6428" priority="719" stopIfTrue="1" operator="equal">
      <formula>"Not Met"</formula>
    </cfRule>
    <cfRule type="cellIs" dxfId="6427" priority="720" stopIfTrue="1" operator="equal">
      <formula>"N/A"</formula>
    </cfRule>
  </conditionalFormatting>
  <conditionalFormatting sqref="BL26:BT28">
    <cfRule type="cellIs" dxfId="6426" priority="717" stopIfTrue="1" operator="equal">
      <formula>"Not Met"</formula>
    </cfRule>
    <cfRule type="cellIs" dxfId="6425" priority="718" stopIfTrue="1" operator="equal">
      <formula>"N/A"</formula>
    </cfRule>
  </conditionalFormatting>
  <conditionalFormatting sqref="BL24:BT25">
    <cfRule type="cellIs" dxfId="6424" priority="715" stopIfTrue="1" operator="equal">
      <formula>"Not Met"</formula>
    </cfRule>
    <cfRule type="cellIs" dxfId="6423" priority="716" stopIfTrue="1" operator="equal">
      <formula>"N/A"</formula>
    </cfRule>
  </conditionalFormatting>
  <conditionalFormatting sqref="BL1:BU1 BL4:BU6 BL2:BL3 BL31:BU1048576 BL30:BT30 BL29:BU29 BL24:BT28 BL23:BU23 BL21:BT22 BL20:BU20 BL16:BT19 BL13:BU15 BL12:BT12 BL11:BU11 BL8:BU9">
    <cfRule type="cellIs" dxfId="6422" priority="711" operator="equal">
      <formula>"NO"</formula>
    </cfRule>
    <cfRule type="cellIs" dxfId="6421" priority="712" operator="equal">
      <formula>"MET"</formula>
    </cfRule>
  </conditionalFormatting>
  <conditionalFormatting sqref="BL35:BU35">
    <cfRule type="cellIs" dxfId="6420" priority="709" operator="equal">
      <formula>"N/A"</formula>
    </cfRule>
    <cfRule type="cellIs" dxfId="6419" priority="710" operator="equal">
      <formula>"NOT MET"</formula>
    </cfRule>
  </conditionalFormatting>
  <conditionalFormatting sqref="BV15:CE15">
    <cfRule type="cellIs" dxfId="6418" priority="707" stopIfTrue="1" operator="equal">
      <formula>"Not Met"</formula>
    </cfRule>
    <cfRule type="cellIs" dxfId="6417" priority="708" stopIfTrue="1" operator="equal">
      <formula>"N/A"</formula>
    </cfRule>
  </conditionalFormatting>
  <conditionalFormatting sqref="BV20:CE20">
    <cfRule type="cellIs" dxfId="6416" priority="705" stopIfTrue="1" operator="equal">
      <formula>"Not Met"</formula>
    </cfRule>
    <cfRule type="cellIs" dxfId="6415" priority="706" stopIfTrue="1" operator="equal">
      <formula>"N/A"</formula>
    </cfRule>
  </conditionalFormatting>
  <conditionalFormatting sqref="BV23:CE23">
    <cfRule type="cellIs" dxfId="6414" priority="703" stopIfTrue="1" operator="equal">
      <formula>"Not Met"</formula>
    </cfRule>
    <cfRule type="cellIs" dxfId="6413" priority="704" stopIfTrue="1" operator="equal">
      <formula>"N/A"</formula>
    </cfRule>
  </conditionalFormatting>
  <conditionalFormatting sqref="BV29:CE29">
    <cfRule type="cellIs" dxfId="6412" priority="701" stopIfTrue="1" operator="equal">
      <formula>"Not Met"</formula>
    </cfRule>
    <cfRule type="cellIs" dxfId="6411" priority="702" stopIfTrue="1" operator="equal">
      <formula>"N/A"</formula>
    </cfRule>
  </conditionalFormatting>
  <conditionalFormatting sqref="BV21:CD22">
    <cfRule type="cellIs" dxfId="6410" priority="697" stopIfTrue="1" operator="equal">
      <formula>"Not Met"</formula>
    </cfRule>
    <cfRule type="cellIs" dxfId="6409" priority="698" stopIfTrue="1" operator="equal">
      <formula>"N/A"</formula>
    </cfRule>
  </conditionalFormatting>
  <conditionalFormatting sqref="BV26:CD28">
    <cfRule type="cellIs" dxfId="6408" priority="695" stopIfTrue="1" operator="equal">
      <formula>"Not Met"</formula>
    </cfRule>
    <cfRule type="cellIs" dxfId="6407" priority="696" stopIfTrue="1" operator="equal">
      <formula>"N/A"</formula>
    </cfRule>
  </conditionalFormatting>
  <conditionalFormatting sqref="BV24:CD25">
    <cfRule type="cellIs" dxfId="6406" priority="693" stopIfTrue="1" operator="equal">
      <formula>"Not Met"</formula>
    </cfRule>
    <cfRule type="cellIs" dxfId="6405" priority="694" stopIfTrue="1" operator="equal">
      <formula>"N/A"</formula>
    </cfRule>
  </conditionalFormatting>
  <conditionalFormatting sqref="BV31:CE31 BV30:CD30">
    <cfRule type="cellIs" dxfId="6404" priority="691" stopIfTrue="1" operator="equal">
      <formula>"Not Met"</formula>
    </cfRule>
    <cfRule type="cellIs" dxfId="6403" priority="692" stopIfTrue="1" operator="equal">
      <formula>"N/A"</formula>
    </cfRule>
  </conditionalFormatting>
  <conditionalFormatting sqref="BV1:CE1 BV4:CE6 BV2:BV3 BV20:CE20 BV16:CD19 BV23:CE23 BV21:CD22 BV29:CE29 BV24:CD28 BV31:CE1048576 BV30:CD30 BV13:CE15 BV12:CD12 BV11:CE11 BV8:CE9">
    <cfRule type="cellIs" dxfId="6402" priority="689" operator="equal">
      <formula>"NO"</formula>
    </cfRule>
    <cfRule type="cellIs" dxfId="6401" priority="690" operator="equal">
      <formula>"MET"</formula>
    </cfRule>
  </conditionalFormatting>
  <conditionalFormatting sqref="BV35:CE35">
    <cfRule type="cellIs" dxfId="6400" priority="687" operator="equal">
      <formula>"N/A"</formula>
    </cfRule>
    <cfRule type="cellIs" dxfId="6399" priority="688" operator="equal">
      <formula>"NOT MET"</formula>
    </cfRule>
  </conditionalFormatting>
  <conditionalFormatting sqref="CF23:CO23">
    <cfRule type="cellIs" dxfId="6398" priority="681" stopIfTrue="1" operator="equal">
      <formula>"Not Met"</formula>
    </cfRule>
    <cfRule type="cellIs" dxfId="6397" priority="682" stopIfTrue="1" operator="equal">
      <formula>"N/A"</formula>
    </cfRule>
  </conditionalFormatting>
  <conditionalFormatting sqref="CF29:CO29">
    <cfRule type="cellIs" dxfId="6396" priority="679" stopIfTrue="1" operator="equal">
      <formula>"Not Met"</formula>
    </cfRule>
    <cfRule type="cellIs" dxfId="6395" priority="680" stopIfTrue="1" operator="equal">
      <formula>"N/A"</formula>
    </cfRule>
  </conditionalFormatting>
  <conditionalFormatting sqref="CF16:CN19">
    <cfRule type="cellIs" dxfId="6394" priority="677" stopIfTrue="1" operator="equal">
      <formula>"Not Met"</formula>
    </cfRule>
    <cfRule type="cellIs" dxfId="6393" priority="678" stopIfTrue="1" operator="equal">
      <formula>"N/A"</formula>
    </cfRule>
  </conditionalFormatting>
  <conditionalFormatting sqref="CF21:CN22">
    <cfRule type="cellIs" dxfId="6392" priority="675" stopIfTrue="1" operator="equal">
      <formula>"Not Met"</formula>
    </cfRule>
    <cfRule type="cellIs" dxfId="6391" priority="676" stopIfTrue="1" operator="equal">
      <formula>"N/A"</formula>
    </cfRule>
  </conditionalFormatting>
  <conditionalFormatting sqref="CF26:CN28">
    <cfRule type="cellIs" dxfId="6390" priority="673" stopIfTrue="1" operator="equal">
      <formula>"Not Met"</formula>
    </cfRule>
    <cfRule type="cellIs" dxfId="6389" priority="674" stopIfTrue="1" operator="equal">
      <formula>"N/A"</formula>
    </cfRule>
  </conditionalFormatting>
  <conditionalFormatting sqref="CF31:CO31 CF30:CN30">
    <cfRule type="cellIs" dxfId="6388" priority="669" stopIfTrue="1" operator="equal">
      <formula>"Not Met"</formula>
    </cfRule>
    <cfRule type="cellIs" dxfId="6387" priority="670" stopIfTrue="1" operator="equal">
      <formula>"N/A"</formula>
    </cfRule>
  </conditionalFormatting>
  <conditionalFormatting sqref="CF1:CO1 CF4:CO6 CF2:CF3 CF31:CO1048576 CF30:CN30 CF29:CO29 CF24:CN28 CF23:CO23 CF21:CN22 CF20:CO20 CF16:CN19 CF13:CO15 CF12:CN12 CF11:CO11 CF8:CO9">
    <cfRule type="cellIs" dxfId="6386" priority="667" operator="equal">
      <formula>"NO"</formula>
    </cfRule>
    <cfRule type="cellIs" dxfId="6385" priority="668" operator="equal">
      <formula>"MET"</formula>
    </cfRule>
  </conditionalFormatting>
  <conditionalFormatting sqref="CF35:CO35">
    <cfRule type="cellIs" dxfId="6384" priority="665" operator="equal">
      <formula>"N/A"</formula>
    </cfRule>
    <cfRule type="cellIs" dxfId="6383" priority="666" operator="equal">
      <formula>"NOT MET"</formula>
    </cfRule>
  </conditionalFormatting>
  <conditionalFormatting sqref="CP15:CY15">
    <cfRule type="cellIs" dxfId="6382" priority="663" stopIfTrue="1" operator="equal">
      <formula>"Not Met"</formula>
    </cfRule>
    <cfRule type="cellIs" dxfId="6381" priority="664" stopIfTrue="1" operator="equal">
      <formula>"N/A"</formula>
    </cfRule>
  </conditionalFormatting>
  <conditionalFormatting sqref="CP20:CY20">
    <cfRule type="cellIs" dxfId="6380" priority="661" stopIfTrue="1" operator="equal">
      <formula>"Not Met"</formula>
    </cfRule>
    <cfRule type="cellIs" dxfId="6379" priority="662" stopIfTrue="1" operator="equal">
      <formula>"N/A"</formula>
    </cfRule>
  </conditionalFormatting>
  <conditionalFormatting sqref="CP23:CY23">
    <cfRule type="cellIs" dxfId="6378" priority="659" stopIfTrue="1" operator="equal">
      <formula>"Not Met"</formula>
    </cfRule>
    <cfRule type="cellIs" dxfId="6377" priority="660" stopIfTrue="1" operator="equal">
      <formula>"N/A"</formula>
    </cfRule>
  </conditionalFormatting>
  <conditionalFormatting sqref="CP16:CX19">
    <cfRule type="cellIs" dxfId="6376" priority="655" stopIfTrue="1" operator="equal">
      <formula>"Not Met"</formula>
    </cfRule>
    <cfRule type="cellIs" dxfId="6375" priority="656" stopIfTrue="1" operator="equal">
      <formula>"N/A"</formula>
    </cfRule>
  </conditionalFormatting>
  <conditionalFormatting sqref="CP21:CX22">
    <cfRule type="cellIs" dxfId="6374" priority="653" stopIfTrue="1" operator="equal">
      <formula>"Not Met"</formula>
    </cfRule>
    <cfRule type="cellIs" dxfId="6373" priority="654" stopIfTrue="1" operator="equal">
      <formula>"N/A"</formula>
    </cfRule>
  </conditionalFormatting>
  <conditionalFormatting sqref="CP26:CX28">
    <cfRule type="cellIs" dxfId="6372" priority="651" stopIfTrue="1" operator="equal">
      <formula>"Not Met"</formula>
    </cfRule>
    <cfRule type="cellIs" dxfId="6371" priority="652" stopIfTrue="1" operator="equal">
      <formula>"N/A"</formula>
    </cfRule>
  </conditionalFormatting>
  <conditionalFormatting sqref="CP24:CX25">
    <cfRule type="cellIs" dxfId="6370" priority="649" stopIfTrue="1" operator="equal">
      <formula>"Not Met"</formula>
    </cfRule>
    <cfRule type="cellIs" dxfId="6369" priority="650" stopIfTrue="1" operator="equal">
      <formula>"N/A"</formula>
    </cfRule>
  </conditionalFormatting>
  <conditionalFormatting sqref="CP31:CY31 CP30:CX30">
    <cfRule type="cellIs" dxfId="6368" priority="647" stopIfTrue="1" operator="equal">
      <formula>"Not Met"</formula>
    </cfRule>
    <cfRule type="cellIs" dxfId="6367" priority="648" stopIfTrue="1" operator="equal">
      <formula>"N/A"</formula>
    </cfRule>
  </conditionalFormatting>
  <conditionalFormatting sqref="CP1:CY1 CP4:CY6 CP2:CP3 CP20:CY20 CP16:CX19 CP23:CY23 CP21:CX22 CP29:CY29 CP24:CX28 CP31:CY1048576 CP30:CX30 CP13:CY15 CP12:CX12 CP11:CY11 CP8:CY9">
    <cfRule type="cellIs" dxfId="6366" priority="645" operator="equal">
      <formula>"NO"</formula>
    </cfRule>
    <cfRule type="cellIs" dxfId="6365" priority="646" operator="equal">
      <formula>"MET"</formula>
    </cfRule>
  </conditionalFormatting>
  <conditionalFormatting sqref="CP35:CY35">
    <cfRule type="cellIs" dxfId="6364" priority="643" operator="equal">
      <formula>"N/A"</formula>
    </cfRule>
    <cfRule type="cellIs" dxfId="6363" priority="644" operator="equal">
      <formula>"NOT MET"</formula>
    </cfRule>
  </conditionalFormatting>
  <conditionalFormatting sqref="CZ15:DI15">
    <cfRule type="cellIs" dxfId="6362" priority="641" stopIfTrue="1" operator="equal">
      <formula>"Not Met"</formula>
    </cfRule>
    <cfRule type="cellIs" dxfId="6361" priority="642" stopIfTrue="1" operator="equal">
      <formula>"N/A"</formula>
    </cfRule>
  </conditionalFormatting>
  <conditionalFormatting sqref="CZ20:DI20">
    <cfRule type="cellIs" dxfId="6360" priority="639" stopIfTrue="1" operator="equal">
      <formula>"Not Met"</formula>
    </cfRule>
    <cfRule type="cellIs" dxfId="6359" priority="640" stopIfTrue="1" operator="equal">
      <formula>"N/A"</formula>
    </cfRule>
  </conditionalFormatting>
  <conditionalFormatting sqref="CZ23:DI23">
    <cfRule type="cellIs" dxfId="6358" priority="637" stopIfTrue="1" operator="equal">
      <formula>"Not Met"</formula>
    </cfRule>
    <cfRule type="cellIs" dxfId="6357" priority="638" stopIfTrue="1" operator="equal">
      <formula>"N/A"</formula>
    </cfRule>
  </conditionalFormatting>
  <conditionalFormatting sqref="CZ29:DI29">
    <cfRule type="cellIs" dxfId="6356" priority="635" stopIfTrue="1" operator="equal">
      <formula>"Not Met"</formula>
    </cfRule>
    <cfRule type="cellIs" dxfId="6355" priority="636" stopIfTrue="1" operator="equal">
      <formula>"N/A"</formula>
    </cfRule>
  </conditionalFormatting>
  <conditionalFormatting sqref="CZ16:DH19">
    <cfRule type="cellIs" dxfId="6354" priority="633" stopIfTrue="1" operator="equal">
      <formula>"Not Met"</formula>
    </cfRule>
    <cfRule type="cellIs" dxfId="6353" priority="634" stopIfTrue="1" operator="equal">
      <formula>"N/A"</formula>
    </cfRule>
  </conditionalFormatting>
  <conditionalFormatting sqref="CZ21:DH22">
    <cfRule type="cellIs" dxfId="6352" priority="631" stopIfTrue="1" operator="equal">
      <formula>"Not Met"</formula>
    </cfRule>
    <cfRule type="cellIs" dxfId="6351" priority="632" stopIfTrue="1" operator="equal">
      <formula>"N/A"</formula>
    </cfRule>
  </conditionalFormatting>
  <conditionalFormatting sqref="CZ26:DH28">
    <cfRule type="cellIs" dxfId="6350" priority="629" stopIfTrue="1" operator="equal">
      <formula>"Not Met"</formula>
    </cfRule>
    <cfRule type="cellIs" dxfId="6349" priority="630" stopIfTrue="1" operator="equal">
      <formula>"N/A"</formula>
    </cfRule>
  </conditionalFormatting>
  <conditionalFormatting sqref="CZ24:DH25">
    <cfRule type="cellIs" dxfId="6348" priority="627" stopIfTrue="1" operator="equal">
      <formula>"Not Met"</formula>
    </cfRule>
    <cfRule type="cellIs" dxfId="6347" priority="628" stopIfTrue="1" operator="equal">
      <formula>"N/A"</formula>
    </cfRule>
  </conditionalFormatting>
  <conditionalFormatting sqref="CZ31:DI31 CZ30:DH30">
    <cfRule type="cellIs" dxfId="6346" priority="625" stopIfTrue="1" operator="equal">
      <formula>"Not Met"</formula>
    </cfRule>
    <cfRule type="cellIs" dxfId="6345" priority="626" stopIfTrue="1" operator="equal">
      <formula>"N/A"</formula>
    </cfRule>
  </conditionalFormatting>
  <conditionalFormatting sqref="CZ1:DI1 CZ4:DI6 CZ2:CZ3 CZ31:DI1048576 CZ30:DH30 CZ29:DI29 CZ24:DH28 CZ23:DI23 CZ21:DH22 CZ20:DI20 CZ16:DH19 CZ13:DI15 CZ12:DH12 CZ11:DI11 CZ8:DI9">
    <cfRule type="cellIs" dxfId="6344" priority="623" operator="equal">
      <formula>"NO"</formula>
    </cfRule>
    <cfRule type="cellIs" dxfId="6343" priority="624" operator="equal">
      <formula>"MET"</formula>
    </cfRule>
  </conditionalFormatting>
  <conditionalFormatting sqref="CZ35:DI35">
    <cfRule type="cellIs" dxfId="6342" priority="621" operator="equal">
      <formula>"N/A"</formula>
    </cfRule>
    <cfRule type="cellIs" dxfId="6341" priority="622" operator="equal">
      <formula>"NOT MET"</formula>
    </cfRule>
  </conditionalFormatting>
  <conditionalFormatting sqref="DJ15:DS15">
    <cfRule type="cellIs" dxfId="6340" priority="619" stopIfTrue="1" operator="equal">
      <formula>"Not Met"</formula>
    </cfRule>
    <cfRule type="cellIs" dxfId="6339" priority="620" stopIfTrue="1" operator="equal">
      <formula>"N/A"</formula>
    </cfRule>
  </conditionalFormatting>
  <conditionalFormatting sqref="DJ20:DS20">
    <cfRule type="cellIs" dxfId="6338" priority="617" stopIfTrue="1" operator="equal">
      <formula>"Not Met"</formula>
    </cfRule>
    <cfRule type="cellIs" dxfId="6337" priority="618" stopIfTrue="1" operator="equal">
      <formula>"N/A"</formula>
    </cfRule>
  </conditionalFormatting>
  <conditionalFormatting sqref="DJ23:DS23">
    <cfRule type="cellIs" dxfId="6336" priority="615" stopIfTrue="1" operator="equal">
      <formula>"Not Met"</formula>
    </cfRule>
    <cfRule type="cellIs" dxfId="6335" priority="616" stopIfTrue="1" operator="equal">
      <formula>"N/A"</formula>
    </cfRule>
  </conditionalFormatting>
  <conditionalFormatting sqref="DJ29:DS29">
    <cfRule type="cellIs" dxfId="6334" priority="613" stopIfTrue="1" operator="equal">
      <formula>"Not Met"</formula>
    </cfRule>
    <cfRule type="cellIs" dxfId="6333" priority="614" stopIfTrue="1" operator="equal">
      <formula>"N/A"</formula>
    </cfRule>
  </conditionalFormatting>
  <conditionalFormatting sqref="DJ16:DR19">
    <cfRule type="cellIs" dxfId="6332" priority="611" stopIfTrue="1" operator="equal">
      <formula>"Not Met"</formula>
    </cfRule>
    <cfRule type="cellIs" dxfId="6331" priority="612" stopIfTrue="1" operator="equal">
      <formula>"N/A"</formula>
    </cfRule>
  </conditionalFormatting>
  <conditionalFormatting sqref="DJ21:DR22">
    <cfRule type="cellIs" dxfId="6330" priority="609" stopIfTrue="1" operator="equal">
      <formula>"Not Met"</formula>
    </cfRule>
    <cfRule type="cellIs" dxfId="6329" priority="610" stopIfTrue="1" operator="equal">
      <formula>"N/A"</formula>
    </cfRule>
  </conditionalFormatting>
  <conditionalFormatting sqref="DJ26:DR28">
    <cfRule type="cellIs" dxfId="6328" priority="607" stopIfTrue="1" operator="equal">
      <formula>"Not Met"</formula>
    </cfRule>
    <cfRule type="cellIs" dxfId="6327" priority="608" stopIfTrue="1" operator="equal">
      <formula>"N/A"</formula>
    </cfRule>
  </conditionalFormatting>
  <conditionalFormatting sqref="DJ1:DS1 DJ4:DS6 DJ2:DJ3 DJ20:DS20 DJ16:DR19 DJ23:DS23 DJ21:DR22 DJ29:DS29 DJ24:DR28 DJ31:DS1048576 DJ30:DR30 DJ13:DS15 DJ12:DR12 DJ11:DS11 DJ8:DS9">
    <cfRule type="cellIs" dxfId="6326" priority="601" operator="equal">
      <formula>"NO"</formula>
    </cfRule>
    <cfRule type="cellIs" dxfId="6325" priority="602" operator="equal">
      <formula>"MET"</formula>
    </cfRule>
  </conditionalFormatting>
  <conditionalFormatting sqref="DJ35:DS35">
    <cfRule type="cellIs" dxfId="6324" priority="599" operator="equal">
      <formula>"N/A"</formula>
    </cfRule>
    <cfRule type="cellIs" dxfId="6323" priority="600" operator="equal">
      <formula>"NOT MET"</formula>
    </cfRule>
  </conditionalFormatting>
  <conditionalFormatting sqref="DT23:EC23">
    <cfRule type="cellIs" dxfId="6322" priority="593" stopIfTrue="1" operator="equal">
      <formula>"Not Met"</formula>
    </cfRule>
    <cfRule type="cellIs" dxfId="6321" priority="594" stopIfTrue="1" operator="equal">
      <formula>"N/A"</formula>
    </cfRule>
  </conditionalFormatting>
  <conditionalFormatting sqref="DT29:EC29">
    <cfRule type="cellIs" dxfId="6320" priority="591" stopIfTrue="1" operator="equal">
      <formula>"Not Met"</formula>
    </cfRule>
    <cfRule type="cellIs" dxfId="6319" priority="592" stopIfTrue="1" operator="equal">
      <formula>"N/A"</formula>
    </cfRule>
  </conditionalFormatting>
  <conditionalFormatting sqref="DT16:EB19">
    <cfRule type="cellIs" dxfId="6318" priority="589" stopIfTrue="1" operator="equal">
      <formula>"Not Met"</formula>
    </cfRule>
    <cfRule type="cellIs" dxfId="6317" priority="590" stopIfTrue="1" operator="equal">
      <formula>"N/A"</formula>
    </cfRule>
  </conditionalFormatting>
  <conditionalFormatting sqref="DT26:EB28">
    <cfRule type="cellIs" dxfId="6316" priority="585" stopIfTrue="1" operator="equal">
      <formula>"Not Met"</formula>
    </cfRule>
    <cfRule type="cellIs" dxfId="6315" priority="586" stopIfTrue="1" operator="equal">
      <formula>"N/A"</formula>
    </cfRule>
  </conditionalFormatting>
  <conditionalFormatting sqref="DT24:EB25">
    <cfRule type="cellIs" dxfId="6314" priority="583" stopIfTrue="1" operator="equal">
      <formula>"Not Met"</formula>
    </cfRule>
    <cfRule type="cellIs" dxfId="6313" priority="584" stopIfTrue="1" operator="equal">
      <formula>"N/A"</formula>
    </cfRule>
  </conditionalFormatting>
  <conditionalFormatting sqref="DT31:EC31 DT30:EB30">
    <cfRule type="cellIs" dxfId="6312" priority="581" stopIfTrue="1" operator="equal">
      <formula>"Not Met"</formula>
    </cfRule>
    <cfRule type="cellIs" dxfId="6311" priority="582" stopIfTrue="1" operator="equal">
      <formula>"N/A"</formula>
    </cfRule>
  </conditionalFormatting>
  <conditionalFormatting sqref="DT1:EC1 DT4:EC6 DT2:DT3 DT31:EC1048576 DT30:EB30 DT23:EC23 DT21:EB22 DT29:EC29 DT24:EB28 DT20:EC20 DT16:EB19 DT13:EC15 DT12:EB12 DT11:EC11 DT8:EC9">
    <cfRule type="cellIs" dxfId="6310" priority="579" operator="equal">
      <formula>"NO"</formula>
    </cfRule>
    <cfRule type="cellIs" dxfId="6309" priority="580" operator="equal">
      <formula>"MET"</formula>
    </cfRule>
  </conditionalFormatting>
  <conditionalFormatting sqref="DT35:EC35">
    <cfRule type="cellIs" dxfId="6308" priority="577" operator="equal">
      <formula>"N/A"</formula>
    </cfRule>
    <cfRule type="cellIs" dxfId="6307" priority="578" operator="equal">
      <formula>"NOT MET"</formula>
    </cfRule>
  </conditionalFormatting>
  <conditionalFormatting sqref="ED15:EM15">
    <cfRule type="cellIs" dxfId="6306" priority="575" stopIfTrue="1" operator="equal">
      <formula>"Not Met"</formula>
    </cfRule>
    <cfRule type="cellIs" dxfId="6305" priority="576" stopIfTrue="1" operator="equal">
      <formula>"N/A"</formula>
    </cfRule>
  </conditionalFormatting>
  <conditionalFormatting sqref="ED21:EL22">
    <cfRule type="cellIs" dxfId="6304" priority="565" stopIfTrue="1" operator="equal">
      <formula>"Not Met"</formula>
    </cfRule>
    <cfRule type="cellIs" dxfId="6303" priority="566" stopIfTrue="1" operator="equal">
      <formula>"N/A"</formula>
    </cfRule>
  </conditionalFormatting>
  <conditionalFormatting sqref="ED24:EL25">
    <cfRule type="cellIs" dxfId="6302" priority="561" stopIfTrue="1" operator="equal">
      <formula>"Not Met"</formula>
    </cfRule>
    <cfRule type="cellIs" dxfId="6301" priority="562" stopIfTrue="1" operator="equal">
      <formula>"N/A"</formula>
    </cfRule>
  </conditionalFormatting>
  <conditionalFormatting sqref="ED1:EM1 ED4:EM6 ED2:ED3 ED20:EM20 ED16:EL19 ED23:EM23 ED21:EL22 ED29:EM1048576 ED24:EL28 ED13:EM15 ED12:EL12 ED11:EM11 ED8:EM9">
    <cfRule type="cellIs" dxfId="6300" priority="557" operator="equal">
      <formula>"NO"</formula>
    </cfRule>
    <cfRule type="cellIs" dxfId="6299" priority="558" operator="equal">
      <formula>"MET"</formula>
    </cfRule>
  </conditionalFormatting>
  <conditionalFormatting sqref="ED35:EM35">
    <cfRule type="cellIs" dxfId="6298" priority="555" operator="equal">
      <formula>"N/A"</formula>
    </cfRule>
    <cfRule type="cellIs" dxfId="6297" priority="556" operator="equal">
      <formula>"NOT MET"</formula>
    </cfRule>
  </conditionalFormatting>
  <conditionalFormatting sqref="EN15:EW15">
    <cfRule type="cellIs" dxfId="6296" priority="553" stopIfTrue="1" operator="equal">
      <formula>"Not Met"</formula>
    </cfRule>
    <cfRule type="cellIs" dxfId="6295" priority="554" stopIfTrue="1" operator="equal">
      <formula>"N/A"</formula>
    </cfRule>
  </conditionalFormatting>
  <conditionalFormatting sqref="EN20:EW20">
    <cfRule type="cellIs" dxfId="6294" priority="551" stopIfTrue="1" operator="equal">
      <formula>"Not Met"</formula>
    </cfRule>
    <cfRule type="cellIs" dxfId="6293" priority="552" stopIfTrue="1" operator="equal">
      <formula>"N/A"</formula>
    </cfRule>
  </conditionalFormatting>
  <conditionalFormatting sqref="EN23:EW23">
    <cfRule type="cellIs" dxfId="6292" priority="549" stopIfTrue="1" operator="equal">
      <formula>"Not Met"</formula>
    </cfRule>
    <cfRule type="cellIs" dxfId="6291" priority="550" stopIfTrue="1" operator="equal">
      <formula>"N/A"</formula>
    </cfRule>
  </conditionalFormatting>
  <conditionalFormatting sqref="EN29:EV29">
    <cfRule type="cellIs" dxfId="6290" priority="547" stopIfTrue="1" operator="equal">
      <formula>"Not Met"</formula>
    </cfRule>
    <cfRule type="cellIs" dxfId="6289" priority="548" stopIfTrue="1" operator="equal">
      <formula>"N/A"</formula>
    </cfRule>
  </conditionalFormatting>
  <conditionalFormatting sqref="EN26:EV28">
    <cfRule type="cellIs" dxfId="6288" priority="541" stopIfTrue="1" operator="equal">
      <formula>"Not Met"</formula>
    </cfRule>
    <cfRule type="cellIs" dxfId="6287" priority="542" stopIfTrue="1" operator="equal">
      <formula>"N/A"</formula>
    </cfRule>
  </conditionalFormatting>
  <conditionalFormatting sqref="EN24:EV25">
    <cfRule type="cellIs" dxfId="6286" priority="539" stopIfTrue="1" operator="equal">
      <formula>"Not Met"</formula>
    </cfRule>
    <cfRule type="cellIs" dxfId="6285" priority="540" stopIfTrue="1" operator="equal">
      <formula>"N/A"</formula>
    </cfRule>
  </conditionalFormatting>
  <conditionalFormatting sqref="EN30:EW31">
    <cfRule type="cellIs" dxfId="6284" priority="537" stopIfTrue="1" operator="equal">
      <formula>"Not Met"</formula>
    </cfRule>
    <cfRule type="cellIs" dxfId="6283" priority="538" stopIfTrue="1" operator="equal">
      <formula>"N/A"</formula>
    </cfRule>
  </conditionalFormatting>
  <conditionalFormatting sqref="EN1:EW1 EN4:EW6 EN2:EN3 EN30:EW1048576 EN24:EV29 EN23:EW23 EN21:EV22 EN20:EW20 EN16:EV19 EN13:EW15 EN12:EV12 EN11:EW11 EN8:EW9">
    <cfRule type="cellIs" dxfId="6282" priority="535" operator="equal">
      <formula>"NO"</formula>
    </cfRule>
    <cfRule type="cellIs" dxfId="6281" priority="536" operator="equal">
      <formula>"MET"</formula>
    </cfRule>
  </conditionalFormatting>
  <conditionalFormatting sqref="EN35:EW35">
    <cfRule type="cellIs" dxfId="6280" priority="533" operator="equal">
      <formula>"N/A"</formula>
    </cfRule>
    <cfRule type="cellIs" dxfId="6279" priority="534" operator="equal">
      <formula>"NOT MET"</formula>
    </cfRule>
  </conditionalFormatting>
  <conditionalFormatting sqref="EX15:FG15">
    <cfRule type="cellIs" dxfId="6278" priority="531" stopIfTrue="1" operator="equal">
      <formula>"Not Met"</formula>
    </cfRule>
    <cfRule type="cellIs" dxfId="6277" priority="532" stopIfTrue="1" operator="equal">
      <formula>"N/A"</formula>
    </cfRule>
  </conditionalFormatting>
  <conditionalFormatting sqref="EX20:FG20">
    <cfRule type="cellIs" dxfId="6276" priority="529" stopIfTrue="1" operator="equal">
      <formula>"Not Met"</formula>
    </cfRule>
    <cfRule type="cellIs" dxfId="6275" priority="530" stopIfTrue="1" operator="equal">
      <formula>"N/A"</formula>
    </cfRule>
  </conditionalFormatting>
  <conditionalFormatting sqref="EX23:FG23">
    <cfRule type="cellIs" dxfId="6274" priority="527" stopIfTrue="1" operator="equal">
      <formula>"Not Met"</formula>
    </cfRule>
    <cfRule type="cellIs" dxfId="6273" priority="528" stopIfTrue="1" operator="equal">
      <formula>"N/A"</formula>
    </cfRule>
  </conditionalFormatting>
  <conditionalFormatting sqref="EX29:FG29">
    <cfRule type="cellIs" dxfId="6272" priority="525" stopIfTrue="1" operator="equal">
      <formula>"Not Met"</formula>
    </cfRule>
    <cfRule type="cellIs" dxfId="6271" priority="526" stopIfTrue="1" operator="equal">
      <formula>"N/A"</formula>
    </cfRule>
  </conditionalFormatting>
  <conditionalFormatting sqref="EX16:FF19">
    <cfRule type="cellIs" dxfId="6270" priority="523" stopIfTrue="1" operator="equal">
      <formula>"Not Met"</formula>
    </cfRule>
    <cfRule type="cellIs" dxfId="6269" priority="524" stopIfTrue="1" operator="equal">
      <formula>"N/A"</formula>
    </cfRule>
  </conditionalFormatting>
  <conditionalFormatting sqref="EX26:FF28">
    <cfRule type="cellIs" dxfId="6268" priority="519" stopIfTrue="1" operator="equal">
      <formula>"Not Met"</formula>
    </cfRule>
    <cfRule type="cellIs" dxfId="6267" priority="520" stopIfTrue="1" operator="equal">
      <formula>"N/A"</formula>
    </cfRule>
  </conditionalFormatting>
  <conditionalFormatting sqref="EX1:FG1 EX4:FG6 EX2:EX3 EX20:FG20 EX16:FF19 EX23:FG23 EX21:FF22 EX29:FG29 EX24:FF28 EX31:FG1048576 EX30:FF30 EX13:FG15 EX12:FF12 EX11:FG11 EX8:FG9">
    <cfRule type="cellIs" dxfId="6266" priority="513" operator="equal">
      <formula>"NO"</formula>
    </cfRule>
    <cfRule type="cellIs" dxfId="6265" priority="514" operator="equal">
      <formula>"MET"</formula>
    </cfRule>
  </conditionalFormatting>
  <conditionalFormatting sqref="EX35:FG35">
    <cfRule type="cellIs" dxfId="6264" priority="511" operator="equal">
      <formula>"N/A"</formula>
    </cfRule>
    <cfRule type="cellIs" dxfId="6263" priority="512" operator="equal">
      <formula>"NOT MET"</formula>
    </cfRule>
  </conditionalFormatting>
  <conditionalFormatting sqref="FH15:FQ15">
    <cfRule type="cellIs" dxfId="6262" priority="509" stopIfTrue="1" operator="equal">
      <formula>"Not Met"</formula>
    </cfRule>
    <cfRule type="cellIs" dxfId="6261" priority="510" stopIfTrue="1" operator="equal">
      <formula>"N/A"</formula>
    </cfRule>
  </conditionalFormatting>
  <conditionalFormatting sqref="FH20:FQ20">
    <cfRule type="cellIs" dxfId="6260" priority="507" stopIfTrue="1" operator="equal">
      <formula>"Not Met"</formula>
    </cfRule>
    <cfRule type="cellIs" dxfId="6259" priority="508" stopIfTrue="1" operator="equal">
      <formula>"N/A"</formula>
    </cfRule>
  </conditionalFormatting>
  <conditionalFormatting sqref="FH16:FP19">
    <cfRule type="cellIs" dxfId="6258" priority="501" stopIfTrue="1" operator="equal">
      <formula>"Not Met"</formula>
    </cfRule>
    <cfRule type="cellIs" dxfId="6257" priority="502" stopIfTrue="1" operator="equal">
      <formula>"N/A"</formula>
    </cfRule>
  </conditionalFormatting>
  <conditionalFormatting sqref="FH21:FP22">
    <cfRule type="cellIs" dxfId="6256" priority="499" stopIfTrue="1" operator="equal">
      <formula>"Not Met"</formula>
    </cfRule>
    <cfRule type="cellIs" dxfId="6255" priority="500" stopIfTrue="1" operator="equal">
      <formula>"N/A"</formula>
    </cfRule>
  </conditionalFormatting>
  <conditionalFormatting sqref="FH26:FP28">
    <cfRule type="cellIs" dxfId="6254" priority="497" stopIfTrue="1" operator="equal">
      <formula>"Not Met"</formula>
    </cfRule>
    <cfRule type="cellIs" dxfId="6253" priority="498" stopIfTrue="1" operator="equal">
      <formula>"N/A"</formula>
    </cfRule>
  </conditionalFormatting>
  <conditionalFormatting sqref="FH24:FP25">
    <cfRule type="cellIs" dxfId="6252" priority="495" stopIfTrue="1" operator="equal">
      <formula>"Not Met"</formula>
    </cfRule>
    <cfRule type="cellIs" dxfId="6251" priority="496" stopIfTrue="1" operator="equal">
      <formula>"N/A"</formula>
    </cfRule>
  </conditionalFormatting>
  <conditionalFormatting sqref="FH31:FQ31 FH30:FP30">
    <cfRule type="cellIs" dxfId="6250" priority="493" stopIfTrue="1" operator="equal">
      <formula>"Not Met"</formula>
    </cfRule>
    <cfRule type="cellIs" dxfId="6249" priority="494" stopIfTrue="1" operator="equal">
      <formula>"N/A"</formula>
    </cfRule>
  </conditionalFormatting>
  <conditionalFormatting sqref="FH1:FQ1 FH4:FQ6 FH2:FH3 FH31:FQ1048576 FH30:FP30 FH29:FQ29 FH24:FP28 FH23:FQ23 FH21:FP22 FH20:FQ20 FH16:FP19 FH13:FQ15 FH12:FP12 FH11:FQ11 FH8:FQ9">
    <cfRule type="cellIs" dxfId="6248" priority="491" operator="equal">
      <formula>"NO"</formula>
    </cfRule>
    <cfRule type="cellIs" dxfId="6247" priority="492" operator="equal">
      <formula>"MET"</formula>
    </cfRule>
  </conditionalFormatting>
  <conditionalFormatting sqref="FH35:FQ35">
    <cfRule type="cellIs" dxfId="6246" priority="489" operator="equal">
      <formula>"N/A"</formula>
    </cfRule>
    <cfRule type="cellIs" dxfId="6245" priority="490" operator="equal">
      <formula>"NOT MET"</formula>
    </cfRule>
  </conditionalFormatting>
  <conditionalFormatting sqref="FR15:GA15">
    <cfRule type="cellIs" dxfId="6244" priority="487" stopIfTrue="1" operator="equal">
      <formula>"Not Met"</formula>
    </cfRule>
    <cfRule type="cellIs" dxfId="6243" priority="488" stopIfTrue="1" operator="equal">
      <formula>"N/A"</formula>
    </cfRule>
  </conditionalFormatting>
  <conditionalFormatting sqref="FR20:GA20">
    <cfRule type="cellIs" dxfId="6242" priority="485" stopIfTrue="1" operator="equal">
      <formula>"Not Met"</formula>
    </cfRule>
    <cfRule type="cellIs" dxfId="6241" priority="486" stopIfTrue="1" operator="equal">
      <formula>"N/A"</formula>
    </cfRule>
  </conditionalFormatting>
  <conditionalFormatting sqref="FR23:GA23">
    <cfRule type="cellIs" dxfId="6240" priority="483" stopIfTrue="1" operator="equal">
      <formula>"Not Met"</formula>
    </cfRule>
    <cfRule type="cellIs" dxfId="6239" priority="484" stopIfTrue="1" operator="equal">
      <formula>"N/A"</formula>
    </cfRule>
  </conditionalFormatting>
  <conditionalFormatting sqref="FR29:GA29">
    <cfRule type="cellIs" dxfId="6238" priority="481" stopIfTrue="1" operator="equal">
      <formula>"Not Met"</formula>
    </cfRule>
    <cfRule type="cellIs" dxfId="6237" priority="482" stopIfTrue="1" operator="equal">
      <formula>"N/A"</formula>
    </cfRule>
  </conditionalFormatting>
  <conditionalFormatting sqref="FR16:FZ19">
    <cfRule type="cellIs" dxfId="6236" priority="479" stopIfTrue="1" operator="equal">
      <formula>"Not Met"</formula>
    </cfRule>
    <cfRule type="cellIs" dxfId="6235" priority="480" stopIfTrue="1" operator="equal">
      <formula>"N/A"</formula>
    </cfRule>
  </conditionalFormatting>
  <conditionalFormatting sqref="FR21:FZ22">
    <cfRule type="cellIs" dxfId="6234" priority="477" stopIfTrue="1" operator="equal">
      <formula>"Not Met"</formula>
    </cfRule>
    <cfRule type="cellIs" dxfId="6233" priority="478" stopIfTrue="1" operator="equal">
      <formula>"N/A"</formula>
    </cfRule>
  </conditionalFormatting>
  <conditionalFormatting sqref="FR26:FZ28">
    <cfRule type="cellIs" dxfId="6232" priority="475" stopIfTrue="1" operator="equal">
      <formula>"Not Met"</formula>
    </cfRule>
    <cfRule type="cellIs" dxfId="6231" priority="476" stopIfTrue="1" operator="equal">
      <formula>"N/A"</formula>
    </cfRule>
  </conditionalFormatting>
  <conditionalFormatting sqref="FR31:GA31 FR30:FZ30">
    <cfRule type="cellIs" dxfId="6230" priority="471" stopIfTrue="1" operator="equal">
      <formula>"Not Met"</formula>
    </cfRule>
    <cfRule type="cellIs" dxfId="6229" priority="472" stopIfTrue="1" operator="equal">
      <formula>"N/A"</formula>
    </cfRule>
  </conditionalFormatting>
  <conditionalFormatting sqref="FR1:GA1 FR4:GA6 FR2:FR3 FR20:GA20 FR16:FZ19 FR23:GA23 FR21:FZ22 FR29:GA29 FR24:FZ28 FR31:GA1048576 FR30:FZ30 FR13:GA15 FR12:FZ12 FR11:GA11 FR8:GA9">
    <cfRule type="cellIs" dxfId="6228" priority="469" operator="equal">
      <formula>"NO"</formula>
    </cfRule>
    <cfRule type="cellIs" dxfId="6227" priority="470" operator="equal">
      <formula>"MET"</formula>
    </cfRule>
  </conditionalFormatting>
  <conditionalFormatting sqref="FR35:GA35">
    <cfRule type="cellIs" dxfId="6226" priority="467" operator="equal">
      <formula>"N/A"</formula>
    </cfRule>
    <cfRule type="cellIs" dxfId="6225" priority="468" operator="equal">
      <formula>"NOT MET"</formula>
    </cfRule>
  </conditionalFormatting>
  <conditionalFormatting sqref="GB15:GK15">
    <cfRule type="cellIs" dxfId="6224" priority="465" stopIfTrue="1" operator="equal">
      <formula>"Not Met"</formula>
    </cfRule>
    <cfRule type="cellIs" dxfId="6223" priority="466" stopIfTrue="1" operator="equal">
      <formula>"N/A"</formula>
    </cfRule>
  </conditionalFormatting>
  <conditionalFormatting sqref="GB20:GK20">
    <cfRule type="cellIs" dxfId="6222" priority="463" stopIfTrue="1" operator="equal">
      <formula>"Not Met"</formula>
    </cfRule>
    <cfRule type="cellIs" dxfId="6221" priority="464" stopIfTrue="1" operator="equal">
      <formula>"N/A"</formula>
    </cfRule>
  </conditionalFormatting>
  <conditionalFormatting sqref="GB23:GK23">
    <cfRule type="cellIs" dxfId="6220" priority="461" stopIfTrue="1" operator="equal">
      <formula>"Not Met"</formula>
    </cfRule>
    <cfRule type="cellIs" dxfId="6219" priority="462" stopIfTrue="1" operator="equal">
      <formula>"N/A"</formula>
    </cfRule>
  </conditionalFormatting>
  <conditionalFormatting sqref="GB29:GK29">
    <cfRule type="cellIs" dxfId="6218" priority="459" stopIfTrue="1" operator="equal">
      <formula>"Not Met"</formula>
    </cfRule>
    <cfRule type="cellIs" dxfId="6217" priority="460" stopIfTrue="1" operator="equal">
      <formula>"N/A"</formula>
    </cfRule>
  </conditionalFormatting>
  <conditionalFormatting sqref="GB16:GJ19">
    <cfRule type="cellIs" dxfId="6216" priority="457" stopIfTrue="1" operator="equal">
      <formula>"Not Met"</formula>
    </cfRule>
    <cfRule type="cellIs" dxfId="6215" priority="458" stopIfTrue="1" operator="equal">
      <formula>"N/A"</formula>
    </cfRule>
  </conditionalFormatting>
  <conditionalFormatting sqref="GB21:GJ22">
    <cfRule type="cellIs" dxfId="6214" priority="455" stopIfTrue="1" operator="equal">
      <formula>"Not Met"</formula>
    </cfRule>
    <cfRule type="cellIs" dxfId="6213" priority="456" stopIfTrue="1" operator="equal">
      <formula>"N/A"</formula>
    </cfRule>
  </conditionalFormatting>
  <conditionalFormatting sqref="GB26:GJ28">
    <cfRule type="cellIs" dxfId="6212" priority="453" stopIfTrue="1" operator="equal">
      <formula>"Not Met"</formula>
    </cfRule>
    <cfRule type="cellIs" dxfId="6211" priority="454" stopIfTrue="1" operator="equal">
      <formula>"N/A"</formula>
    </cfRule>
  </conditionalFormatting>
  <conditionalFormatting sqref="GB24:GJ25">
    <cfRule type="cellIs" dxfId="6210" priority="451" stopIfTrue="1" operator="equal">
      <formula>"Not Met"</formula>
    </cfRule>
    <cfRule type="cellIs" dxfId="6209" priority="452" stopIfTrue="1" operator="equal">
      <formula>"N/A"</formula>
    </cfRule>
  </conditionalFormatting>
  <conditionalFormatting sqref="GB31:GK31 GB30:GJ30">
    <cfRule type="cellIs" dxfId="6208" priority="449" stopIfTrue="1" operator="equal">
      <formula>"Not Met"</formula>
    </cfRule>
    <cfRule type="cellIs" dxfId="6207" priority="450" stopIfTrue="1" operator="equal">
      <formula>"N/A"</formula>
    </cfRule>
  </conditionalFormatting>
  <conditionalFormatting sqref="GB1:GK1 GB4:GK6 GB2:GB3 GB31:GK1048576 GB30:GJ30 GB29:GK29 GB24:GJ28 GB23:GK23 GB21:GJ22 GB20:GK20 GB16:GJ19 GB13:GK15 GB12:GJ12 GB11:GK11 GB8:GK9">
    <cfRule type="cellIs" dxfId="6206" priority="447" operator="equal">
      <formula>"NO"</formula>
    </cfRule>
    <cfRule type="cellIs" dxfId="6205" priority="448" operator="equal">
      <formula>"MET"</formula>
    </cfRule>
  </conditionalFormatting>
  <conditionalFormatting sqref="GB35:GK35">
    <cfRule type="cellIs" dxfId="6204" priority="445" operator="equal">
      <formula>"N/A"</formula>
    </cfRule>
    <cfRule type="cellIs" dxfId="6203" priority="446" operator="equal">
      <formula>"NOT MET"</formula>
    </cfRule>
  </conditionalFormatting>
  <conditionalFormatting sqref="GL15:GU15">
    <cfRule type="cellIs" dxfId="6202" priority="443" stopIfTrue="1" operator="equal">
      <formula>"Not Met"</formula>
    </cfRule>
    <cfRule type="cellIs" dxfId="6201" priority="444" stopIfTrue="1" operator="equal">
      <formula>"N/A"</formula>
    </cfRule>
  </conditionalFormatting>
  <conditionalFormatting sqref="GL20:GU20">
    <cfRule type="cellIs" dxfId="6200" priority="441" stopIfTrue="1" operator="equal">
      <formula>"Not Met"</formula>
    </cfRule>
    <cfRule type="cellIs" dxfId="6199" priority="442" stopIfTrue="1" operator="equal">
      <formula>"N/A"</formula>
    </cfRule>
  </conditionalFormatting>
  <conditionalFormatting sqref="GL23:GU23">
    <cfRule type="cellIs" dxfId="6198" priority="439" stopIfTrue="1" operator="equal">
      <formula>"Not Met"</formula>
    </cfRule>
    <cfRule type="cellIs" dxfId="6197" priority="440" stopIfTrue="1" operator="equal">
      <formula>"N/A"</formula>
    </cfRule>
  </conditionalFormatting>
  <conditionalFormatting sqref="GL29:GU29">
    <cfRule type="cellIs" dxfId="6196" priority="437" stopIfTrue="1" operator="equal">
      <formula>"Not Met"</formula>
    </cfRule>
    <cfRule type="cellIs" dxfId="6195" priority="438" stopIfTrue="1" operator="equal">
      <formula>"N/A"</formula>
    </cfRule>
  </conditionalFormatting>
  <conditionalFormatting sqref="GL16:GT19">
    <cfRule type="cellIs" dxfId="6194" priority="435" stopIfTrue="1" operator="equal">
      <formula>"Not Met"</formula>
    </cfRule>
    <cfRule type="cellIs" dxfId="6193" priority="436" stopIfTrue="1" operator="equal">
      <formula>"N/A"</formula>
    </cfRule>
  </conditionalFormatting>
  <conditionalFormatting sqref="GL21:GT22">
    <cfRule type="cellIs" dxfId="6192" priority="433" stopIfTrue="1" operator="equal">
      <formula>"Not Met"</formula>
    </cfRule>
    <cfRule type="cellIs" dxfId="6191" priority="434" stopIfTrue="1" operator="equal">
      <formula>"N/A"</formula>
    </cfRule>
  </conditionalFormatting>
  <conditionalFormatting sqref="GL24:GT25">
    <cfRule type="cellIs" dxfId="6190" priority="429" stopIfTrue="1" operator="equal">
      <formula>"Not Met"</formula>
    </cfRule>
    <cfRule type="cellIs" dxfId="6189" priority="430" stopIfTrue="1" operator="equal">
      <formula>"N/A"</formula>
    </cfRule>
  </conditionalFormatting>
  <conditionalFormatting sqref="GL31:GU31 GL30:GT30">
    <cfRule type="cellIs" dxfId="6188" priority="427" stopIfTrue="1" operator="equal">
      <formula>"Not Met"</formula>
    </cfRule>
    <cfRule type="cellIs" dxfId="6187" priority="428" stopIfTrue="1" operator="equal">
      <formula>"N/A"</formula>
    </cfRule>
  </conditionalFormatting>
  <conditionalFormatting sqref="GL1:GU1 GL2:GL3 GL20:GU20 GL16:GT19 GL23:GU23 GL21:GT22 GL29:GU29 GL24:GT28 GL31:GU1048576 GL30:GT30 GL4:GU6 GL11:GU15 GL8:GU9">
    <cfRule type="cellIs" dxfId="6186" priority="425" operator="equal">
      <formula>"NO"</formula>
    </cfRule>
    <cfRule type="cellIs" dxfId="6185" priority="426" operator="equal">
      <formula>"MET"</formula>
    </cfRule>
  </conditionalFormatting>
  <conditionalFormatting sqref="GL35:GU35">
    <cfRule type="cellIs" dxfId="6184" priority="423" operator="equal">
      <formula>"N/A"</formula>
    </cfRule>
    <cfRule type="cellIs" dxfId="6183" priority="424" operator="equal">
      <formula>"NOT MET"</formula>
    </cfRule>
  </conditionalFormatting>
  <conditionalFormatting sqref="GV15:HE15">
    <cfRule type="cellIs" dxfId="6182" priority="421" stopIfTrue="1" operator="equal">
      <formula>"Not Met"</formula>
    </cfRule>
    <cfRule type="cellIs" dxfId="6181" priority="422" stopIfTrue="1" operator="equal">
      <formula>"N/A"</formula>
    </cfRule>
  </conditionalFormatting>
  <conditionalFormatting sqref="GV20:HE20">
    <cfRule type="cellIs" dxfId="6180" priority="419" stopIfTrue="1" operator="equal">
      <formula>"Not Met"</formula>
    </cfRule>
    <cfRule type="cellIs" dxfId="6179" priority="420" stopIfTrue="1" operator="equal">
      <formula>"N/A"</formula>
    </cfRule>
  </conditionalFormatting>
  <conditionalFormatting sqref="GV23:HE23">
    <cfRule type="cellIs" dxfId="6178" priority="417" stopIfTrue="1" operator="equal">
      <formula>"Not Met"</formula>
    </cfRule>
    <cfRule type="cellIs" dxfId="6177" priority="418" stopIfTrue="1" operator="equal">
      <formula>"N/A"</formula>
    </cfRule>
  </conditionalFormatting>
  <conditionalFormatting sqref="GV29:HE29">
    <cfRule type="cellIs" dxfId="6176" priority="415" stopIfTrue="1" operator="equal">
      <formula>"Not Met"</formula>
    </cfRule>
    <cfRule type="cellIs" dxfId="6175" priority="416" stopIfTrue="1" operator="equal">
      <formula>"N/A"</formula>
    </cfRule>
  </conditionalFormatting>
  <conditionalFormatting sqref="GV16:HD19">
    <cfRule type="cellIs" dxfId="6174" priority="413" stopIfTrue="1" operator="equal">
      <formula>"Not Met"</formula>
    </cfRule>
    <cfRule type="cellIs" dxfId="6173" priority="414" stopIfTrue="1" operator="equal">
      <formula>"N/A"</formula>
    </cfRule>
  </conditionalFormatting>
  <conditionalFormatting sqref="GV21:HD22">
    <cfRule type="cellIs" dxfId="6172" priority="411" stopIfTrue="1" operator="equal">
      <formula>"Not Met"</formula>
    </cfRule>
    <cfRule type="cellIs" dxfId="6171" priority="412" stopIfTrue="1" operator="equal">
      <formula>"N/A"</formula>
    </cfRule>
  </conditionalFormatting>
  <conditionalFormatting sqref="GV26:HD28">
    <cfRule type="cellIs" dxfId="6170" priority="409" stopIfTrue="1" operator="equal">
      <formula>"Not Met"</formula>
    </cfRule>
    <cfRule type="cellIs" dxfId="6169" priority="410" stopIfTrue="1" operator="equal">
      <formula>"N/A"</formula>
    </cfRule>
  </conditionalFormatting>
  <conditionalFormatting sqref="GV24:HD25">
    <cfRule type="cellIs" dxfId="6168" priority="407" stopIfTrue="1" operator="equal">
      <formula>"Not Met"</formula>
    </cfRule>
    <cfRule type="cellIs" dxfId="6167" priority="408" stopIfTrue="1" operator="equal">
      <formula>"N/A"</formula>
    </cfRule>
  </conditionalFormatting>
  <conditionalFormatting sqref="GV31:HE31 GV30:HD30">
    <cfRule type="cellIs" dxfId="6166" priority="405" stopIfTrue="1" operator="equal">
      <formula>"Not Met"</formula>
    </cfRule>
    <cfRule type="cellIs" dxfId="6165" priority="406" stopIfTrue="1" operator="equal">
      <formula>"N/A"</formula>
    </cfRule>
  </conditionalFormatting>
  <conditionalFormatting sqref="GV1:HE1 GV4:HE6 GV2:GV3 GV31:HE1048576 GV30:HD30 GV29:HE29 GV24:HD28 GV23:HE23 GV21:HD22 GV20:HE20 GV16:HD19 GV11:HE15 GV8:HE9">
    <cfRule type="cellIs" dxfId="6164" priority="403" operator="equal">
      <formula>"NO"</formula>
    </cfRule>
    <cfRule type="cellIs" dxfId="6163" priority="404" operator="equal">
      <formula>"MET"</formula>
    </cfRule>
  </conditionalFormatting>
  <conditionalFormatting sqref="GV35:HE35">
    <cfRule type="cellIs" dxfId="6162" priority="401" operator="equal">
      <formula>"N/A"</formula>
    </cfRule>
    <cfRule type="cellIs" dxfId="6161" priority="402" operator="equal">
      <formula>"NOT MET"</formula>
    </cfRule>
  </conditionalFormatting>
  <conditionalFormatting sqref="W16:W19">
    <cfRule type="cellIs" dxfId="6160" priority="399" stopIfTrue="1" operator="equal">
      <formula>"Not Met"</formula>
    </cfRule>
    <cfRule type="cellIs" dxfId="6159" priority="400" stopIfTrue="1" operator="equal">
      <formula>"N/A"</formula>
    </cfRule>
  </conditionalFormatting>
  <conditionalFormatting sqref="W16:W19">
    <cfRule type="cellIs" dxfId="6158" priority="397" operator="equal">
      <formula>"NO"</formula>
    </cfRule>
    <cfRule type="cellIs" dxfId="6157" priority="398" operator="equal">
      <formula>"MET"</formula>
    </cfRule>
  </conditionalFormatting>
  <conditionalFormatting sqref="W21:W22">
    <cfRule type="cellIs" dxfId="6156" priority="395" stopIfTrue="1" operator="equal">
      <formula>"Not Met"</formula>
    </cfRule>
    <cfRule type="cellIs" dxfId="6155" priority="396" stopIfTrue="1" operator="equal">
      <formula>"N/A"</formula>
    </cfRule>
  </conditionalFormatting>
  <conditionalFormatting sqref="W21:W22">
    <cfRule type="cellIs" dxfId="6154" priority="393" operator="equal">
      <formula>"NO"</formula>
    </cfRule>
    <cfRule type="cellIs" dxfId="6153" priority="394" operator="equal">
      <formula>"MET"</formula>
    </cfRule>
  </conditionalFormatting>
  <conditionalFormatting sqref="W24:W28">
    <cfRule type="cellIs" dxfId="6152" priority="391" stopIfTrue="1" operator="equal">
      <formula>"Not Met"</formula>
    </cfRule>
    <cfRule type="cellIs" dxfId="6151" priority="392" stopIfTrue="1" operator="equal">
      <formula>"N/A"</formula>
    </cfRule>
  </conditionalFormatting>
  <conditionalFormatting sqref="W24:W28">
    <cfRule type="cellIs" dxfId="6150" priority="389" operator="equal">
      <formula>"NO"</formula>
    </cfRule>
    <cfRule type="cellIs" dxfId="6149" priority="390" operator="equal">
      <formula>"MET"</formula>
    </cfRule>
  </conditionalFormatting>
  <conditionalFormatting sqref="W30">
    <cfRule type="cellIs" dxfId="6148" priority="387" stopIfTrue="1" operator="equal">
      <formula>"Not Met"</formula>
    </cfRule>
    <cfRule type="cellIs" dxfId="6147" priority="388" stopIfTrue="1" operator="equal">
      <formula>"N/A"</formula>
    </cfRule>
  </conditionalFormatting>
  <conditionalFormatting sqref="W30">
    <cfRule type="cellIs" dxfId="6146" priority="385" operator="equal">
      <formula>"NO"</formula>
    </cfRule>
    <cfRule type="cellIs" dxfId="6145" priority="386" operator="equal">
      <formula>"MET"</formula>
    </cfRule>
  </conditionalFormatting>
  <conditionalFormatting sqref="AG30">
    <cfRule type="cellIs" dxfId="6144" priority="383" stopIfTrue="1" operator="equal">
      <formula>"Not Met"</formula>
    </cfRule>
    <cfRule type="cellIs" dxfId="6143" priority="384" stopIfTrue="1" operator="equal">
      <formula>"N/A"</formula>
    </cfRule>
  </conditionalFormatting>
  <conditionalFormatting sqref="AG30">
    <cfRule type="cellIs" dxfId="6142" priority="381" operator="equal">
      <formula>"NO"</formula>
    </cfRule>
    <cfRule type="cellIs" dxfId="6141" priority="382" operator="equal">
      <formula>"MET"</formula>
    </cfRule>
  </conditionalFormatting>
  <conditionalFormatting sqref="AG24:AG28">
    <cfRule type="cellIs" dxfId="6140" priority="379" stopIfTrue="1" operator="equal">
      <formula>"Not Met"</formula>
    </cfRule>
    <cfRule type="cellIs" dxfId="6139" priority="380" stopIfTrue="1" operator="equal">
      <formula>"N/A"</formula>
    </cfRule>
  </conditionalFormatting>
  <conditionalFormatting sqref="AG24:AG28">
    <cfRule type="cellIs" dxfId="6138" priority="377" operator="equal">
      <formula>"NO"</formula>
    </cfRule>
    <cfRule type="cellIs" dxfId="6137" priority="378" operator="equal">
      <formula>"MET"</formula>
    </cfRule>
  </conditionalFormatting>
  <conditionalFormatting sqref="AG21:AG22">
    <cfRule type="cellIs" dxfId="6136" priority="375" stopIfTrue="1" operator="equal">
      <formula>"Not Met"</formula>
    </cfRule>
    <cfRule type="cellIs" dxfId="6135" priority="376" stopIfTrue="1" operator="equal">
      <formula>"N/A"</formula>
    </cfRule>
  </conditionalFormatting>
  <conditionalFormatting sqref="AG21:AG22">
    <cfRule type="cellIs" dxfId="6134" priority="373" operator="equal">
      <formula>"NO"</formula>
    </cfRule>
    <cfRule type="cellIs" dxfId="6133" priority="374" operator="equal">
      <formula>"MET"</formula>
    </cfRule>
  </conditionalFormatting>
  <conditionalFormatting sqref="AG16:AG19">
    <cfRule type="cellIs" dxfId="6132" priority="371" stopIfTrue="1" operator="equal">
      <formula>"Not Met"</formula>
    </cfRule>
    <cfRule type="cellIs" dxfId="6131" priority="372" stopIfTrue="1" operator="equal">
      <formula>"N/A"</formula>
    </cfRule>
  </conditionalFormatting>
  <conditionalFormatting sqref="AG16:AG19">
    <cfRule type="cellIs" dxfId="6130" priority="369" operator="equal">
      <formula>"NO"</formula>
    </cfRule>
    <cfRule type="cellIs" dxfId="6129" priority="370" operator="equal">
      <formula>"MET"</formula>
    </cfRule>
  </conditionalFormatting>
  <conditionalFormatting sqref="AQ16:AQ19">
    <cfRule type="cellIs" dxfId="6128" priority="367" stopIfTrue="1" operator="equal">
      <formula>"Not Met"</formula>
    </cfRule>
    <cfRule type="cellIs" dxfId="6127" priority="368" stopIfTrue="1" operator="equal">
      <formula>"N/A"</formula>
    </cfRule>
  </conditionalFormatting>
  <conditionalFormatting sqref="AQ16:AQ19">
    <cfRule type="cellIs" dxfId="6126" priority="365" operator="equal">
      <formula>"NO"</formula>
    </cfRule>
    <cfRule type="cellIs" dxfId="6125" priority="366" operator="equal">
      <formula>"MET"</formula>
    </cfRule>
  </conditionalFormatting>
  <conditionalFormatting sqref="AQ21:AQ22">
    <cfRule type="cellIs" dxfId="6124" priority="363" stopIfTrue="1" operator="equal">
      <formula>"Not Met"</formula>
    </cfRule>
    <cfRule type="cellIs" dxfId="6123" priority="364" stopIfTrue="1" operator="equal">
      <formula>"N/A"</formula>
    </cfRule>
  </conditionalFormatting>
  <conditionalFormatting sqref="AQ21:AQ22">
    <cfRule type="cellIs" dxfId="6122" priority="361" operator="equal">
      <formula>"NO"</formula>
    </cfRule>
    <cfRule type="cellIs" dxfId="6121" priority="362" operator="equal">
      <formula>"MET"</formula>
    </cfRule>
  </conditionalFormatting>
  <conditionalFormatting sqref="AQ24:AQ28">
    <cfRule type="cellIs" dxfId="6120" priority="359" stopIfTrue="1" operator="equal">
      <formula>"Not Met"</formula>
    </cfRule>
    <cfRule type="cellIs" dxfId="6119" priority="360" stopIfTrue="1" operator="equal">
      <formula>"N/A"</formula>
    </cfRule>
  </conditionalFormatting>
  <conditionalFormatting sqref="AQ24:AQ28">
    <cfRule type="cellIs" dxfId="6118" priority="357" operator="equal">
      <formula>"NO"</formula>
    </cfRule>
    <cfRule type="cellIs" dxfId="6117" priority="358" operator="equal">
      <formula>"MET"</formula>
    </cfRule>
  </conditionalFormatting>
  <conditionalFormatting sqref="AQ30">
    <cfRule type="cellIs" dxfId="6116" priority="355" stopIfTrue="1" operator="equal">
      <formula>"Not Met"</formula>
    </cfRule>
    <cfRule type="cellIs" dxfId="6115" priority="356" stopIfTrue="1" operator="equal">
      <formula>"N/A"</formula>
    </cfRule>
  </conditionalFormatting>
  <conditionalFormatting sqref="AQ30">
    <cfRule type="cellIs" dxfId="6114" priority="353" operator="equal">
      <formula>"NO"</formula>
    </cfRule>
    <cfRule type="cellIs" dxfId="6113" priority="354" operator="equal">
      <formula>"MET"</formula>
    </cfRule>
  </conditionalFormatting>
  <conditionalFormatting sqref="BA30">
    <cfRule type="cellIs" dxfId="6112" priority="351" stopIfTrue="1" operator="equal">
      <formula>"Not Met"</formula>
    </cfRule>
    <cfRule type="cellIs" dxfId="6111" priority="352" stopIfTrue="1" operator="equal">
      <formula>"N/A"</formula>
    </cfRule>
  </conditionalFormatting>
  <conditionalFormatting sqref="BA30">
    <cfRule type="cellIs" dxfId="6110" priority="349" operator="equal">
      <formula>"NO"</formula>
    </cfRule>
    <cfRule type="cellIs" dxfId="6109" priority="350" operator="equal">
      <formula>"MET"</formula>
    </cfRule>
  </conditionalFormatting>
  <conditionalFormatting sqref="BA24:BA28">
    <cfRule type="cellIs" dxfId="6108" priority="347" stopIfTrue="1" operator="equal">
      <formula>"Not Met"</formula>
    </cfRule>
    <cfRule type="cellIs" dxfId="6107" priority="348" stopIfTrue="1" operator="equal">
      <formula>"N/A"</formula>
    </cfRule>
  </conditionalFormatting>
  <conditionalFormatting sqref="BA24:BA28">
    <cfRule type="cellIs" dxfId="6106" priority="345" operator="equal">
      <formula>"NO"</formula>
    </cfRule>
    <cfRule type="cellIs" dxfId="6105" priority="346" operator="equal">
      <formula>"MET"</formula>
    </cfRule>
  </conditionalFormatting>
  <conditionalFormatting sqref="BA21:BA22">
    <cfRule type="cellIs" dxfId="6104" priority="343" stopIfTrue="1" operator="equal">
      <formula>"Not Met"</formula>
    </cfRule>
    <cfRule type="cellIs" dxfId="6103" priority="344" stopIfTrue="1" operator="equal">
      <formula>"N/A"</formula>
    </cfRule>
  </conditionalFormatting>
  <conditionalFormatting sqref="BA21:BA22">
    <cfRule type="cellIs" dxfId="6102" priority="341" operator="equal">
      <formula>"NO"</formula>
    </cfRule>
    <cfRule type="cellIs" dxfId="6101" priority="342" operator="equal">
      <formula>"MET"</formula>
    </cfRule>
  </conditionalFormatting>
  <conditionalFormatting sqref="BA16:BA19">
    <cfRule type="cellIs" dxfId="6100" priority="339" stopIfTrue="1" operator="equal">
      <formula>"Not Met"</formula>
    </cfRule>
    <cfRule type="cellIs" dxfId="6099" priority="340" stopIfTrue="1" operator="equal">
      <formula>"N/A"</formula>
    </cfRule>
  </conditionalFormatting>
  <conditionalFormatting sqref="BA16:BA19">
    <cfRule type="cellIs" dxfId="6098" priority="337" operator="equal">
      <formula>"NO"</formula>
    </cfRule>
    <cfRule type="cellIs" dxfId="6097" priority="338" operator="equal">
      <formula>"MET"</formula>
    </cfRule>
  </conditionalFormatting>
  <conditionalFormatting sqref="BK16:BK19">
    <cfRule type="cellIs" dxfId="6096" priority="335" stopIfTrue="1" operator="equal">
      <formula>"Not Met"</formula>
    </cfRule>
    <cfRule type="cellIs" dxfId="6095" priority="336" stopIfTrue="1" operator="equal">
      <formula>"N/A"</formula>
    </cfRule>
  </conditionalFormatting>
  <conditionalFormatting sqref="BK16:BK19">
    <cfRule type="cellIs" dxfId="6094" priority="333" operator="equal">
      <formula>"NO"</formula>
    </cfRule>
    <cfRule type="cellIs" dxfId="6093" priority="334" operator="equal">
      <formula>"MET"</formula>
    </cfRule>
  </conditionalFormatting>
  <conditionalFormatting sqref="BK21:BK22">
    <cfRule type="cellIs" dxfId="6092" priority="331" stopIfTrue="1" operator="equal">
      <formula>"Not Met"</formula>
    </cfRule>
    <cfRule type="cellIs" dxfId="6091" priority="332" stopIfTrue="1" operator="equal">
      <formula>"N/A"</formula>
    </cfRule>
  </conditionalFormatting>
  <conditionalFormatting sqref="BK21:BK22">
    <cfRule type="cellIs" dxfId="6090" priority="329" operator="equal">
      <formula>"NO"</formula>
    </cfRule>
    <cfRule type="cellIs" dxfId="6089" priority="330" operator="equal">
      <formula>"MET"</formula>
    </cfRule>
  </conditionalFormatting>
  <conditionalFormatting sqref="BK24:BK28">
    <cfRule type="cellIs" dxfId="6088" priority="327" stopIfTrue="1" operator="equal">
      <formula>"Not Met"</formula>
    </cfRule>
    <cfRule type="cellIs" dxfId="6087" priority="328" stopIfTrue="1" operator="equal">
      <formula>"N/A"</formula>
    </cfRule>
  </conditionalFormatting>
  <conditionalFormatting sqref="BK24:BK28">
    <cfRule type="cellIs" dxfId="6086" priority="325" operator="equal">
      <formula>"NO"</formula>
    </cfRule>
    <cfRule type="cellIs" dxfId="6085" priority="326" operator="equal">
      <formula>"MET"</formula>
    </cfRule>
  </conditionalFormatting>
  <conditionalFormatting sqref="BK30">
    <cfRule type="cellIs" dxfId="6084" priority="323" stopIfTrue="1" operator="equal">
      <formula>"Not Met"</formula>
    </cfRule>
    <cfRule type="cellIs" dxfId="6083" priority="324" stopIfTrue="1" operator="equal">
      <formula>"N/A"</formula>
    </cfRule>
  </conditionalFormatting>
  <conditionalFormatting sqref="BK30">
    <cfRule type="cellIs" dxfId="6082" priority="321" operator="equal">
      <formula>"NO"</formula>
    </cfRule>
    <cfRule type="cellIs" dxfId="6081" priority="322" operator="equal">
      <formula>"MET"</formula>
    </cfRule>
  </conditionalFormatting>
  <conditionalFormatting sqref="BU30">
    <cfRule type="cellIs" dxfId="6080" priority="319" stopIfTrue="1" operator="equal">
      <formula>"Not Met"</formula>
    </cfRule>
    <cfRule type="cellIs" dxfId="6079" priority="320" stopIfTrue="1" operator="equal">
      <formula>"N/A"</formula>
    </cfRule>
  </conditionalFormatting>
  <conditionalFormatting sqref="BU30">
    <cfRule type="cellIs" dxfId="6078" priority="317" operator="equal">
      <formula>"NO"</formula>
    </cfRule>
    <cfRule type="cellIs" dxfId="6077" priority="318" operator="equal">
      <formula>"MET"</formula>
    </cfRule>
  </conditionalFormatting>
  <conditionalFormatting sqref="BU24:BU28">
    <cfRule type="cellIs" dxfId="6076" priority="315" stopIfTrue="1" operator="equal">
      <formula>"Not Met"</formula>
    </cfRule>
    <cfRule type="cellIs" dxfId="6075" priority="316" stopIfTrue="1" operator="equal">
      <formula>"N/A"</formula>
    </cfRule>
  </conditionalFormatting>
  <conditionalFormatting sqref="BU24:BU28">
    <cfRule type="cellIs" dxfId="6074" priority="313" operator="equal">
      <formula>"NO"</formula>
    </cfRule>
    <cfRule type="cellIs" dxfId="6073" priority="314" operator="equal">
      <formula>"MET"</formula>
    </cfRule>
  </conditionalFormatting>
  <conditionalFormatting sqref="BU21:BU22">
    <cfRule type="cellIs" dxfId="6072" priority="311" stopIfTrue="1" operator="equal">
      <formula>"Not Met"</formula>
    </cfRule>
    <cfRule type="cellIs" dxfId="6071" priority="312" stopIfTrue="1" operator="equal">
      <formula>"N/A"</formula>
    </cfRule>
  </conditionalFormatting>
  <conditionalFormatting sqref="BU21:BU22">
    <cfRule type="cellIs" dxfId="6070" priority="309" operator="equal">
      <formula>"NO"</formula>
    </cfRule>
    <cfRule type="cellIs" dxfId="6069" priority="310" operator="equal">
      <formula>"MET"</formula>
    </cfRule>
  </conditionalFormatting>
  <conditionalFormatting sqref="BU16:BU19">
    <cfRule type="cellIs" dxfId="6068" priority="307" stopIfTrue="1" operator="equal">
      <formula>"Not Met"</formula>
    </cfRule>
    <cfRule type="cellIs" dxfId="6067" priority="308" stopIfTrue="1" operator="equal">
      <formula>"N/A"</formula>
    </cfRule>
  </conditionalFormatting>
  <conditionalFormatting sqref="BU16:BU19">
    <cfRule type="cellIs" dxfId="6066" priority="305" operator="equal">
      <formula>"NO"</formula>
    </cfRule>
    <cfRule type="cellIs" dxfId="6065" priority="306" operator="equal">
      <formula>"MET"</formula>
    </cfRule>
  </conditionalFormatting>
  <conditionalFormatting sqref="CE16:CE19">
    <cfRule type="cellIs" dxfId="6064" priority="303" stopIfTrue="1" operator="equal">
      <formula>"Not Met"</formula>
    </cfRule>
    <cfRule type="cellIs" dxfId="6063" priority="304" stopIfTrue="1" operator="equal">
      <formula>"N/A"</formula>
    </cfRule>
  </conditionalFormatting>
  <conditionalFormatting sqref="CE16:CE19">
    <cfRule type="cellIs" dxfId="6062" priority="301" operator="equal">
      <formula>"NO"</formula>
    </cfRule>
    <cfRule type="cellIs" dxfId="6061" priority="302" operator="equal">
      <formula>"MET"</formula>
    </cfRule>
  </conditionalFormatting>
  <conditionalFormatting sqref="CE21:CE22">
    <cfRule type="cellIs" dxfId="6060" priority="299" stopIfTrue="1" operator="equal">
      <formula>"Not Met"</formula>
    </cfRule>
    <cfRule type="cellIs" dxfId="6059" priority="300" stopIfTrue="1" operator="equal">
      <formula>"N/A"</formula>
    </cfRule>
  </conditionalFormatting>
  <conditionalFormatting sqref="CE21:CE22">
    <cfRule type="cellIs" dxfId="6058" priority="297" operator="equal">
      <formula>"NO"</formula>
    </cfRule>
    <cfRule type="cellIs" dxfId="6057" priority="298" operator="equal">
      <formula>"MET"</formula>
    </cfRule>
  </conditionalFormatting>
  <conditionalFormatting sqref="CE24:CE28">
    <cfRule type="cellIs" dxfId="6056" priority="295" stopIfTrue="1" operator="equal">
      <formula>"Not Met"</formula>
    </cfRule>
    <cfRule type="cellIs" dxfId="6055" priority="296" stopIfTrue="1" operator="equal">
      <formula>"N/A"</formula>
    </cfRule>
  </conditionalFormatting>
  <conditionalFormatting sqref="CE24:CE28">
    <cfRule type="cellIs" dxfId="6054" priority="293" operator="equal">
      <formula>"NO"</formula>
    </cfRule>
    <cfRule type="cellIs" dxfId="6053" priority="294" operator="equal">
      <formula>"MET"</formula>
    </cfRule>
  </conditionalFormatting>
  <conditionalFormatting sqref="CE30">
    <cfRule type="cellIs" dxfId="6052" priority="291" stopIfTrue="1" operator="equal">
      <formula>"Not Met"</formula>
    </cfRule>
    <cfRule type="cellIs" dxfId="6051" priority="292" stopIfTrue="1" operator="equal">
      <formula>"N/A"</formula>
    </cfRule>
  </conditionalFormatting>
  <conditionalFormatting sqref="CE30">
    <cfRule type="cellIs" dxfId="6050" priority="289" operator="equal">
      <formula>"NO"</formula>
    </cfRule>
    <cfRule type="cellIs" dxfId="6049" priority="290" operator="equal">
      <formula>"MET"</formula>
    </cfRule>
  </conditionalFormatting>
  <conditionalFormatting sqref="CO30">
    <cfRule type="cellIs" dxfId="6048" priority="287" stopIfTrue="1" operator="equal">
      <formula>"Not Met"</formula>
    </cfRule>
    <cfRule type="cellIs" dxfId="6047" priority="288" stopIfTrue="1" operator="equal">
      <formula>"N/A"</formula>
    </cfRule>
  </conditionalFormatting>
  <conditionalFormatting sqref="CO30">
    <cfRule type="cellIs" dxfId="6046" priority="285" operator="equal">
      <formula>"NO"</formula>
    </cfRule>
    <cfRule type="cellIs" dxfId="6045" priority="286" operator="equal">
      <formula>"MET"</formula>
    </cfRule>
  </conditionalFormatting>
  <conditionalFormatting sqref="CO24:CO28">
    <cfRule type="cellIs" dxfId="6044" priority="283" stopIfTrue="1" operator="equal">
      <formula>"Not Met"</formula>
    </cfRule>
    <cfRule type="cellIs" dxfId="6043" priority="284" stopIfTrue="1" operator="equal">
      <formula>"N/A"</formula>
    </cfRule>
  </conditionalFormatting>
  <conditionalFormatting sqref="CO24:CO28">
    <cfRule type="cellIs" dxfId="6042" priority="281" operator="equal">
      <formula>"NO"</formula>
    </cfRule>
    <cfRule type="cellIs" dxfId="6041" priority="282" operator="equal">
      <formula>"MET"</formula>
    </cfRule>
  </conditionalFormatting>
  <conditionalFormatting sqref="CO21:CO22">
    <cfRule type="cellIs" dxfId="6040" priority="279" stopIfTrue="1" operator="equal">
      <formula>"Not Met"</formula>
    </cfRule>
    <cfRule type="cellIs" dxfId="6039" priority="280" stopIfTrue="1" operator="equal">
      <formula>"N/A"</formula>
    </cfRule>
  </conditionalFormatting>
  <conditionalFormatting sqref="CO21:CO22">
    <cfRule type="cellIs" dxfId="6038" priority="277" operator="equal">
      <formula>"NO"</formula>
    </cfRule>
    <cfRule type="cellIs" dxfId="6037" priority="278" operator="equal">
      <formula>"MET"</formula>
    </cfRule>
  </conditionalFormatting>
  <conditionalFormatting sqref="CO16:CO19">
    <cfRule type="cellIs" dxfId="6036" priority="275" stopIfTrue="1" operator="equal">
      <formula>"Not Met"</formula>
    </cfRule>
    <cfRule type="cellIs" dxfId="6035" priority="276" stopIfTrue="1" operator="equal">
      <formula>"N/A"</formula>
    </cfRule>
  </conditionalFormatting>
  <conditionalFormatting sqref="CO16:CO19">
    <cfRule type="cellIs" dxfId="6034" priority="273" operator="equal">
      <formula>"NO"</formula>
    </cfRule>
    <cfRule type="cellIs" dxfId="6033" priority="274" operator="equal">
      <formula>"MET"</formula>
    </cfRule>
  </conditionalFormatting>
  <conditionalFormatting sqref="CY16:CY19">
    <cfRule type="cellIs" dxfId="6032" priority="271" stopIfTrue="1" operator="equal">
      <formula>"Not Met"</formula>
    </cfRule>
    <cfRule type="cellIs" dxfId="6031" priority="272" stopIfTrue="1" operator="equal">
      <formula>"N/A"</formula>
    </cfRule>
  </conditionalFormatting>
  <conditionalFormatting sqref="CY16:CY19">
    <cfRule type="cellIs" dxfId="6030" priority="269" operator="equal">
      <formula>"NO"</formula>
    </cfRule>
    <cfRule type="cellIs" dxfId="6029" priority="270" operator="equal">
      <formula>"MET"</formula>
    </cfRule>
  </conditionalFormatting>
  <conditionalFormatting sqref="CY21:CY22">
    <cfRule type="cellIs" dxfId="6028" priority="267" stopIfTrue="1" operator="equal">
      <formula>"Not Met"</formula>
    </cfRule>
    <cfRule type="cellIs" dxfId="6027" priority="268" stopIfTrue="1" operator="equal">
      <formula>"N/A"</formula>
    </cfRule>
  </conditionalFormatting>
  <conditionalFormatting sqref="CY21:CY22">
    <cfRule type="cellIs" dxfId="6026" priority="265" operator="equal">
      <formula>"NO"</formula>
    </cfRule>
    <cfRule type="cellIs" dxfId="6025" priority="266" operator="equal">
      <formula>"MET"</formula>
    </cfRule>
  </conditionalFormatting>
  <conditionalFormatting sqref="CY24:CY28">
    <cfRule type="cellIs" dxfId="6024" priority="263" stopIfTrue="1" operator="equal">
      <formula>"Not Met"</formula>
    </cfRule>
    <cfRule type="cellIs" dxfId="6023" priority="264" stopIfTrue="1" operator="equal">
      <formula>"N/A"</formula>
    </cfRule>
  </conditionalFormatting>
  <conditionalFormatting sqref="CY24:CY28">
    <cfRule type="cellIs" dxfId="6022" priority="261" operator="equal">
      <formula>"NO"</formula>
    </cfRule>
    <cfRule type="cellIs" dxfId="6021" priority="262" operator="equal">
      <formula>"MET"</formula>
    </cfRule>
  </conditionalFormatting>
  <conditionalFormatting sqref="CY30">
    <cfRule type="cellIs" dxfId="6020" priority="259" stopIfTrue="1" operator="equal">
      <formula>"Not Met"</formula>
    </cfRule>
    <cfRule type="cellIs" dxfId="6019" priority="260" stopIfTrue="1" operator="equal">
      <formula>"N/A"</formula>
    </cfRule>
  </conditionalFormatting>
  <conditionalFormatting sqref="CY30">
    <cfRule type="cellIs" dxfId="6018" priority="257" operator="equal">
      <formula>"NO"</formula>
    </cfRule>
    <cfRule type="cellIs" dxfId="6017" priority="258" operator="equal">
      <formula>"MET"</formula>
    </cfRule>
  </conditionalFormatting>
  <conditionalFormatting sqref="DI30">
    <cfRule type="cellIs" dxfId="6016" priority="255" stopIfTrue="1" operator="equal">
      <formula>"Not Met"</formula>
    </cfRule>
    <cfRule type="cellIs" dxfId="6015" priority="256" stopIfTrue="1" operator="equal">
      <formula>"N/A"</formula>
    </cfRule>
  </conditionalFormatting>
  <conditionalFormatting sqref="DI30">
    <cfRule type="cellIs" dxfId="6014" priority="253" operator="equal">
      <formula>"NO"</formula>
    </cfRule>
    <cfRule type="cellIs" dxfId="6013" priority="254" operator="equal">
      <formula>"MET"</formula>
    </cfRule>
  </conditionalFormatting>
  <conditionalFormatting sqref="DI24:DI28">
    <cfRule type="cellIs" dxfId="6012" priority="251" stopIfTrue="1" operator="equal">
      <formula>"Not Met"</formula>
    </cfRule>
    <cfRule type="cellIs" dxfId="6011" priority="252" stopIfTrue="1" operator="equal">
      <formula>"N/A"</formula>
    </cfRule>
  </conditionalFormatting>
  <conditionalFormatting sqref="DI24:DI28">
    <cfRule type="cellIs" dxfId="6010" priority="249" operator="equal">
      <formula>"NO"</formula>
    </cfRule>
    <cfRule type="cellIs" dxfId="6009" priority="250" operator="equal">
      <formula>"MET"</formula>
    </cfRule>
  </conditionalFormatting>
  <conditionalFormatting sqref="DI21:DI22">
    <cfRule type="cellIs" dxfId="6008" priority="247" stopIfTrue="1" operator="equal">
      <formula>"Not Met"</formula>
    </cfRule>
    <cfRule type="cellIs" dxfId="6007" priority="248" stopIfTrue="1" operator="equal">
      <formula>"N/A"</formula>
    </cfRule>
  </conditionalFormatting>
  <conditionalFormatting sqref="DI21:DI22">
    <cfRule type="cellIs" dxfId="6006" priority="245" operator="equal">
      <formula>"NO"</formula>
    </cfRule>
    <cfRule type="cellIs" dxfId="6005" priority="246" operator="equal">
      <formula>"MET"</formula>
    </cfRule>
  </conditionalFormatting>
  <conditionalFormatting sqref="DI16:DI19">
    <cfRule type="cellIs" dxfId="6004" priority="243" stopIfTrue="1" operator="equal">
      <formula>"Not Met"</formula>
    </cfRule>
    <cfRule type="cellIs" dxfId="6003" priority="244" stopIfTrue="1" operator="equal">
      <formula>"N/A"</formula>
    </cfRule>
  </conditionalFormatting>
  <conditionalFormatting sqref="DI16:DI19">
    <cfRule type="cellIs" dxfId="6002" priority="241" operator="equal">
      <formula>"NO"</formula>
    </cfRule>
    <cfRule type="cellIs" dxfId="6001" priority="242" operator="equal">
      <formula>"MET"</formula>
    </cfRule>
  </conditionalFormatting>
  <conditionalFormatting sqref="DS16:DS19">
    <cfRule type="cellIs" dxfId="6000" priority="239" stopIfTrue="1" operator="equal">
      <formula>"Not Met"</formula>
    </cfRule>
    <cfRule type="cellIs" dxfId="5999" priority="240" stopIfTrue="1" operator="equal">
      <formula>"N/A"</formula>
    </cfRule>
  </conditionalFormatting>
  <conditionalFormatting sqref="DS16:DS19">
    <cfRule type="cellIs" dxfId="5998" priority="237" operator="equal">
      <formula>"NO"</formula>
    </cfRule>
    <cfRule type="cellIs" dxfId="5997" priority="238" operator="equal">
      <formula>"MET"</formula>
    </cfRule>
  </conditionalFormatting>
  <conditionalFormatting sqref="DS21:DS22">
    <cfRule type="cellIs" dxfId="5996" priority="235" stopIfTrue="1" operator="equal">
      <formula>"Not Met"</formula>
    </cfRule>
    <cfRule type="cellIs" dxfId="5995" priority="236" stopIfTrue="1" operator="equal">
      <formula>"N/A"</formula>
    </cfRule>
  </conditionalFormatting>
  <conditionalFormatting sqref="DS21:DS22">
    <cfRule type="cellIs" dxfId="5994" priority="233" operator="equal">
      <formula>"NO"</formula>
    </cfRule>
    <cfRule type="cellIs" dxfId="5993" priority="234" operator="equal">
      <formula>"MET"</formula>
    </cfRule>
  </conditionalFormatting>
  <conditionalFormatting sqref="DS24:DS28">
    <cfRule type="cellIs" dxfId="5992" priority="231" stopIfTrue="1" operator="equal">
      <formula>"Not Met"</formula>
    </cfRule>
    <cfRule type="cellIs" dxfId="5991" priority="232" stopIfTrue="1" operator="equal">
      <formula>"N/A"</formula>
    </cfRule>
  </conditionalFormatting>
  <conditionalFormatting sqref="DS24:DS28">
    <cfRule type="cellIs" dxfId="5990" priority="229" operator="equal">
      <formula>"NO"</formula>
    </cfRule>
    <cfRule type="cellIs" dxfId="5989" priority="230" operator="equal">
      <formula>"MET"</formula>
    </cfRule>
  </conditionalFormatting>
  <conditionalFormatting sqref="DS30">
    <cfRule type="cellIs" dxfId="5988" priority="227" stopIfTrue="1" operator="equal">
      <formula>"Not Met"</formula>
    </cfRule>
    <cfRule type="cellIs" dxfId="5987" priority="228" stopIfTrue="1" operator="equal">
      <formula>"N/A"</formula>
    </cfRule>
  </conditionalFormatting>
  <conditionalFormatting sqref="DS30">
    <cfRule type="cellIs" dxfId="5986" priority="225" operator="equal">
      <formula>"NO"</formula>
    </cfRule>
    <cfRule type="cellIs" dxfId="5985" priority="226" operator="equal">
      <formula>"MET"</formula>
    </cfRule>
  </conditionalFormatting>
  <conditionalFormatting sqref="EC30">
    <cfRule type="cellIs" dxfId="5984" priority="223" stopIfTrue="1" operator="equal">
      <formula>"Not Met"</formula>
    </cfRule>
    <cfRule type="cellIs" dxfId="5983" priority="224" stopIfTrue="1" operator="equal">
      <formula>"N/A"</formula>
    </cfRule>
  </conditionalFormatting>
  <conditionalFormatting sqref="EC30">
    <cfRule type="cellIs" dxfId="5982" priority="221" operator="equal">
      <formula>"NO"</formula>
    </cfRule>
    <cfRule type="cellIs" dxfId="5981" priority="222" operator="equal">
      <formula>"MET"</formula>
    </cfRule>
  </conditionalFormatting>
  <conditionalFormatting sqref="HE16:HE19">
    <cfRule type="cellIs" dxfId="5980" priority="89" operator="equal">
      <formula>"NO"</formula>
    </cfRule>
    <cfRule type="cellIs" dxfId="5979" priority="90" operator="equal">
      <formula>"MET"</formula>
    </cfRule>
  </conditionalFormatting>
  <conditionalFormatting sqref="EC21:EC22">
    <cfRule type="cellIs" dxfId="5978" priority="219" stopIfTrue="1" operator="equal">
      <formula>"Not Met"</formula>
    </cfRule>
    <cfRule type="cellIs" dxfId="5977" priority="220" stopIfTrue="1" operator="equal">
      <formula>"N/A"</formula>
    </cfRule>
  </conditionalFormatting>
  <conditionalFormatting sqref="EC21:EC22">
    <cfRule type="cellIs" dxfId="5976" priority="217" operator="equal">
      <formula>"NO"</formula>
    </cfRule>
    <cfRule type="cellIs" dxfId="5975" priority="218" operator="equal">
      <formula>"MET"</formula>
    </cfRule>
  </conditionalFormatting>
  <conditionalFormatting sqref="EC24:EC28">
    <cfRule type="cellIs" dxfId="5974" priority="215" stopIfTrue="1" operator="equal">
      <formula>"Not Met"</formula>
    </cfRule>
    <cfRule type="cellIs" dxfId="5973" priority="216" stopIfTrue="1" operator="equal">
      <formula>"N/A"</formula>
    </cfRule>
  </conditionalFormatting>
  <conditionalFormatting sqref="EC24:EC28">
    <cfRule type="cellIs" dxfId="5972" priority="213" operator="equal">
      <formula>"NO"</formula>
    </cfRule>
    <cfRule type="cellIs" dxfId="5971" priority="214" operator="equal">
      <formula>"MET"</formula>
    </cfRule>
  </conditionalFormatting>
  <conditionalFormatting sqref="EC16:EC19">
    <cfRule type="cellIs" dxfId="5970" priority="211" stopIfTrue="1" operator="equal">
      <formula>"Not Met"</formula>
    </cfRule>
    <cfRule type="cellIs" dxfId="5969" priority="212" stopIfTrue="1" operator="equal">
      <formula>"N/A"</formula>
    </cfRule>
  </conditionalFormatting>
  <conditionalFormatting sqref="EC16:EC19">
    <cfRule type="cellIs" dxfId="5968" priority="209" operator="equal">
      <formula>"NO"</formula>
    </cfRule>
    <cfRule type="cellIs" dxfId="5967" priority="210" operator="equal">
      <formula>"MET"</formula>
    </cfRule>
  </conditionalFormatting>
  <conditionalFormatting sqref="EM16:EM19">
    <cfRule type="cellIs" dxfId="5966" priority="207" stopIfTrue="1" operator="equal">
      <formula>"Not Met"</formula>
    </cfRule>
    <cfRule type="cellIs" dxfId="5965" priority="208" stopIfTrue="1" operator="equal">
      <formula>"N/A"</formula>
    </cfRule>
  </conditionalFormatting>
  <conditionalFormatting sqref="EM16:EM19">
    <cfRule type="cellIs" dxfId="5964" priority="205" operator="equal">
      <formula>"NO"</formula>
    </cfRule>
    <cfRule type="cellIs" dxfId="5963" priority="206" operator="equal">
      <formula>"MET"</formula>
    </cfRule>
  </conditionalFormatting>
  <conditionalFormatting sqref="EM21:EM22">
    <cfRule type="cellIs" dxfId="5962" priority="203" stopIfTrue="1" operator="equal">
      <formula>"Not Met"</formula>
    </cfRule>
    <cfRule type="cellIs" dxfId="5961" priority="204" stopIfTrue="1" operator="equal">
      <formula>"N/A"</formula>
    </cfRule>
  </conditionalFormatting>
  <conditionalFormatting sqref="EM21:EM22">
    <cfRule type="cellIs" dxfId="5960" priority="201" operator="equal">
      <formula>"NO"</formula>
    </cfRule>
    <cfRule type="cellIs" dxfId="5959" priority="202" operator="equal">
      <formula>"MET"</formula>
    </cfRule>
  </conditionalFormatting>
  <conditionalFormatting sqref="EM24:EM28">
    <cfRule type="cellIs" dxfId="5958" priority="199" stopIfTrue="1" operator="equal">
      <formula>"Not Met"</formula>
    </cfRule>
    <cfRule type="cellIs" dxfId="5957" priority="200" stopIfTrue="1" operator="equal">
      <formula>"N/A"</formula>
    </cfRule>
  </conditionalFormatting>
  <conditionalFormatting sqref="EM24:EM28">
    <cfRule type="cellIs" dxfId="5956" priority="197" operator="equal">
      <formula>"NO"</formula>
    </cfRule>
    <cfRule type="cellIs" dxfId="5955" priority="198" operator="equal">
      <formula>"MET"</formula>
    </cfRule>
  </conditionalFormatting>
  <conditionalFormatting sqref="EW24:EW29">
    <cfRule type="cellIs" dxfId="5954" priority="195" stopIfTrue="1" operator="equal">
      <formula>"Not Met"</formula>
    </cfRule>
    <cfRule type="cellIs" dxfId="5953" priority="196" stopIfTrue="1" operator="equal">
      <formula>"N/A"</formula>
    </cfRule>
  </conditionalFormatting>
  <conditionalFormatting sqref="EW24:EW29">
    <cfRule type="cellIs" dxfId="5952" priority="193" operator="equal">
      <formula>"NO"</formula>
    </cfRule>
    <cfRule type="cellIs" dxfId="5951" priority="194" operator="equal">
      <formula>"MET"</formula>
    </cfRule>
  </conditionalFormatting>
  <conditionalFormatting sqref="EW21:EW22">
    <cfRule type="cellIs" dxfId="5950" priority="191" stopIfTrue="1" operator="equal">
      <formula>"Not Met"</formula>
    </cfRule>
    <cfRule type="cellIs" dxfId="5949" priority="192" stopIfTrue="1" operator="equal">
      <formula>"N/A"</formula>
    </cfRule>
  </conditionalFormatting>
  <conditionalFormatting sqref="EW21:EW22">
    <cfRule type="cellIs" dxfId="5948" priority="189" operator="equal">
      <formula>"NO"</formula>
    </cfRule>
    <cfRule type="cellIs" dxfId="5947" priority="190" operator="equal">
      <formula>"MET"</formula>
    </cfRule>
  </conditionalFormatting>
  <conditionalFormatting sqref="EW16:EW19">
    <cfRule type="cellIs" dxfId="5946" priority="187" stopIfTrue="1" operator="equal">
      <formula>"Not Met"</formula>
    </cfRule>
    <cfRule type="cellIs" dxfId="5945" priority="188" stopIfTrue="1" operator="equal">
      <formula>"N/A"</formula>
    </cfRule>
  </conditionalFormatting>
  <conditionalFormatting sqref="EW16:EW19">
    <cfRule type="cellIs" dxfId="5944" priority="185" operator="equal">
      <formula>"NO"</formula>
    </cfRule>
    <cfRule type="cellIs" dxfId="5943" priority="186" operator="equal">
      <formula>"MET"</formula>
    </cfRule>
  </conditionalFormatting>
  <conditionalFormatting sqref="FG16:FG19">
    <cfRule type="cellIs" dxfId="5942" priority="183" stopIfTrue="1" operator="equal">
      <formula>"Not Met"</formula>
    </cfRule>
    <cfRule type="cellIs" dxfId="5941" priority="184" stopIfTrue="1" operator="equal">
      <formula>"N/A"</formula>
    </cfRule>
  </conditionalFormatting>
  <conditionalFormatting sqref="FG16:FG19">
    <cfRule type="cellIs" dxfId="5940" priority="181" operator="equal">
      <formula>"NO"</formula>
    </cfRule>
    <cfRule type="cellIs" dxfId="5939" priority="182" operator="equal">
      <formula>"MET"</formula>
    </cfRule>
  </conditionalFormatting>
  <conditionalFormatting sqref="FG21:FG22">
    <cfRule type="cellIs" dxfId="5938" priority="179" stopIfTrue="1" operator="equal">
      <formula>"Not Met"</formula>
    </cfRule>
    <cfRule type="cellIs" dxfId="5937" priority="180" stopIfTrue="1" operator="equal">
      <formula>"N/A"</formula>
    </cfRule>
  </conditionalFormatting>
  <conditionalFormatting sqref="FG21:FG22">
    <cfRule type="cellIs" dxfId="5936" priority="177" operator="equal">
      <formula>"NO"</formula>
    </cfRule>
    <cfRule type="cellIs" dxfId="5935" priority="178" operator="equal">
      <formula>"MET"</formula>
    </cfRule>
  </conditionalFormatting>
  <conditionalFormatting sqref="FG24:FG28">
    <cfRule type="cellIs" dxfId="5934" priority="175" stopIfTrue="1" operator="equal">
      <formula>"Not Met"</formula>
    </cfRule>
    <cfRule type="cellIs" dxfId="5933" priority="176" stopIfTrue="1" operator="equal">
      <formula>"N/A"</formula>
    </cfRule>
  </conditionalFormatting>
  <conditionalFormatting sqref="FG24:FG28">
    <cfRule type="cellIs" dxfId="5932" priority="173" operator="equal">
      <formula>"NO"</formula>
    </cfRule>
    <cfRule type="cellIs" dxfId="5931" priority="174" operator="equal">
      <formula>"MET"</formula>
    </cfRule>
  </conditionalFormatting>
  <conditionalFormatting sqref="FG30">
    <cfRule type="cellIs" dxfId="5930" priority="171" stopIfTrue="1" operator="equal">
      <formula>"Not Met"</formula>
    </cfRule>
    <cfRule type="cellIs" dxfId="5929" priority="172" stopIfTrue="1" operator="equal">
      <formula>"N/A"</formula>
    </cfRule>
  </conditionalFormatting>
  <conditionalFormatting sqref="FG30">
    <cfRule type="cellIs" dxfId="5928" priority="169" operator="equal">
      <formula>"NO"</formula>
    </cfRule>
    <cfRule type="cellIs" dxfId="5927" priority="170" operator="equal">
      <formula>"MET"</formula>
    </cfRule>
  </conditionalFormatting>
  <conditionalFormatting sqref="FQ30">
    <cfRule type="cellIs" dxfId="5926" priority="167" stopIfTrue="1" operator="equal">
      <formula>"Not Met"</formula>
    </cfRule>
    <cfRule type="cellIs" dxfId="5925" priority="168" stopIfTrue="1" operator="equal">
      <formula>"N/A"</formula>
    </cfRule>
  </conditionalFormatting>
  <conditionalFormatting sqref="FQ30">
    <cfRule type="cellIs" dxfId="5924" priority="165" operator="equal">
      <formula>"NO"</formula>
    </cfRule>
    <cfRule type="cellIs" dxfId="5923" priority="166" operator="equal">
      <formula>"MET"</formula>
    </cfRule>
  </conditionalFormatting>
  <conditionalFormatting sqref="FQ24:FQ28">
    <cfRule type="cellIs" dxfId="5922" priority="163" stopIfTrue="1" operator="equal">
      <formula>"Not Met"</formula>
    </cfRule>
    <cfRule type="cellIs" dxfId="5921" priority="164" stopIfTrue="1" operator="equal">
      <formula>"N/A"</formula>
    </cfRule>
  </conditionalFormatting>
  <conditionalFormatting sqref="FQ24:FQ28">
    <cfRule type="cellIs" dxfId="5920" priority="161" operator="equal">
      <formula>"NO"</formula>
    </cfRule>
    <cfRule type="cellIs" dxfId="5919" priority="162" operator="equal">
      <formula>"MET"</formula>
    </cfRule>
  </conditionalFormatting>
  <conditionalFormatting sqref="FQ21:FQ22">
    <cfRule type="cellIs" dxfId="5918" priority="159" stopIfTrue="1" operator="equal">
      <formula>"Not Met"</formula>
    </cfRule>
    <cfRule type="cellIs" dxfId="5917" priority="160" stopIfTrue="1" operator="equal">
      <formula>"N/A"</formula>
    </cfRule>
  </conditionalFormatting>
  <conditionalFormatting sqref="FQ21:FQ22">
    <cfRule type="cellIs" dxfId="5916" priority="157" operator="equal">
      <formula>"NO"</formula>
    </cfRule>
    <cfRule type="cellIs" dxfId="5915" priority="158" operator="equal">
      <formula>"MET"</formula>
    </cfRule>
  </conditionalFormatting>
  <conditionalFormatting sqref="FQ16:FQ19">
    <cfRule type="cellIs" dxfId="5914" priority="155" stopIfTrue="1" operator="equal">
      <formula>"Not Met"</formula>
    </cfRule>
    <cfRule type="cellIs" dxfId="5913" priority="156" stopIfTrue="1" operator="equal">
      <formula>"N/A"</formula>
    </cfRule>
  </conditionalFormatting>
  <conditionalFormatting sqref="FQ16:FQ19">
    <cfRule type="cellIs" dxfId="5912" priority="153" operator="equal">
      <formula>"NO"</formula>
    </cfRule>
    <cfRule type="cellIs" dxfId="5911" priority="154" operator="equal">
      <formula>"MET"</formula>
    </cfRule>
  </conditionalFormatting>
  <conditionalFormatting sqref="GA16:GA19">
    <cfRule type="cellIs" dxfId="5910" priority="151" stopIfTrue="1" operator="equal">
      <formula>"Not Met"</formula>
    </cfRule>
    <cfRule type="cellIs" dxfId="5909" priority="152" stopIfTrue="1" operator="equal">
      <formula>"N/A"</formula>
    </cfRule>
  </conditionalFormatting>
  <conditionalFormatting sqref="GA16:GA19">
    <cfRule type="cellIs" dxfId="5908" priority="149" operator="equal">
      <formula>"NO"</formula>
    </cfRule>
    <cfRule type="cellIs" dxfId="5907" priority="150" operator="equal">
      <formula>"MET"</formula>
    </cfRule>
  </conditionalFormatting>
  <conditionalFormatting sqref="GA21:GA22">
    <cfRule type="cellIs" dxfId="5906" priority="147" stopIfTrue="1" operator="equal">
      <formula>"Not Met"</formula>
    </cfRule>
    <cfRule type="cellIs" dxfId="5905" priority="148" stopIfTrue="1" operator="equal">
      <formula>"N/A"</formula>
    </cfRule>
  </conditionalFormatting>
  <conditionalFormatting sqref="GA21:GA22">
    <cfRule type="cellIs" dxfId="5904" priority="145" operator="equal">
      <formula>"NO"</formula>
    </cfRule>
    <cfRule type="cellIs" dxfId="5903" priority="146" operator="equal">
      <formula>"MET"</formula>
    </cfRule>
  </conditionalFormatting>
  <conditionalFormatting sqref="GA24:GA28">
    <cfRule type="cellIs" dxfId="5902" priority="143" stopIfTrue="1" operator="equal">
      <formula>"Not Met"</formula>
    </cfRule>
    <cfRule type="cellIs" dxfId="5901" priority="144" stopIfTrue="1" operator="equal">
      <formula>"N/A"</formula>
    </cfRule>
  </conditionalFormatting>
  <conditionalFormatting sqref="GA24:GA28">
    <cfRule type="cellIs" dxfId="5900" priority="141" operator="equal">
      <formula>"NO"</formula>
    </cfRule>
    <cfRule type="cellIs" dxfId="5899" priority="142" operator="equal">
      <formula>"MET"</formula>
    </cfRule>
  </conditionalFormatting>
  <conditionalFormatting sqref="GA30">
    <cfRule type="cellIs" dxfId="5898" priority="139" stopIfTrue="1" operator="equal">
      <formula>"Not Met"</formula>
    </cfRule>
    <cfRule type="cellIs" dxfId="5897" priority="140" stopIfTrue="1" operator="equal">
      <formula>"N/A"</formula>
    </cfRule>
  </conditionalFormatting>
  <conditionalFormatting sqref="GA30">
    <cfRule type="cellIs" dxfId="5896" priority="137" operator="equal">
      <formula>"NO"</formula>
    </cfRule>
    <cfRule type="cellIs" dxfId="5895" priority="138" operator="equal">
      <formula>"MET"</formula>
    </cfRule>
  </conditionalFormatting>
  <conditionalFormatting sqref="GK30">
    <cfRule type="cellIs" dxfId="5894" priority="135" stopIfTrue="1" operator="equal">
      <formula>"Not Met"</formula>
    </cfRule>
    <cfRule type="cellIs" dxfId="5893" priority="136" stopIfTrue="1" operator="equal">
      <formula>"N/A"</formula>
    </cfRule>
  </conditionalFormatting>
  <conditionalFormatting sqref="GK30">
    <cfRule type="cellIs" dxfId="5892" priority="133" operator="equal">
      <formula>"NO"</formula>
    </cfRule>
    <cfRule type="cellIs" dxfId="5891" priority="134" operator="equal">
      <formula>"MET"</formula>
    </cfRule>
  </conditionalFormatting>
  <conditionalFormatting sqref="GK24:GK28">
    <cfRule type="cellIs" dxfId="5890" priority="131" stopIfTrue="1" operator="equal">
      <formula>"Not Met"</formula>
    </cfRule>
    <cfRule type="cellIs" dxfId="5889" priority="132" stopIfTrue="1" operator="equal">
      <formula>"N/A"</formula>
    </cfRule>
  </conditionalFormatting>
  <conditionalFormatting sqref="GK24:GK28">
    <cfRule type="cellIs" dxfId="5888" priority="129" operator="equal">
      <formula>"NO"</formula>
    </cfRule>
    <cfRule type="cellIs" dxfId="5887" priority="130" operator="equal">
      <formula>"MET"</formula>
    </cfRule>
  </conditionalFormatting>
  <conditionalFormatting sqref="GK21:GK22">
    <cfRule type="cellIs" dxfId="5886" priority="127" stopIfTrue="1" operator="equal">
      <formula>"Not Met"</formula>
    </cfRule>
    <cfRule type="cellIs" dxfId="5885" priority="128" stopIfTrue="1" operator="equal">
      <formula>"N/A"</formula>
    </cfRule>
  </conditionalFormatting>
  <conditionalFormatting sqref="GK21:GK22">
    <cfRule type="cellIs" dxfId="5884" priority="125" operator="equal">
      <formula>"NO"</formula>
    </cfRule>
    <cfRule type="cellIs" dxfId="5883" priority="126" operator="equal">
      <formula>"MET"</formula>
    </cfRule>
  </conditionalFormatting>
  <conditionalFormatting sqref="GK16:GK19">
    <cfRule type="cellIs" dxfId="5882" priority="123" stopIfTrue="1" operator="equal">
      <formula>"Not Met"</formula>
    </cfRule>
    <cfRule type="cellIs" dxfId="5881" priority="124" stopIfTrue="1" operator="equal">
      <formula>"N/A"</formula>
    </cfRule>
  </conditionalFormatting>
  <conditionalFormatting sqref="GK16:GK19">
    <cfRule type="cellIs" dxfId="5880" priority="121" operator="equal">
      <formula>"NO"</formula>
    </cfRule>
    <cfRule type="cellIs" dxfId="5879" priority="122" operator="equal">
      <formula>"MET"</formula>
    </cfRule>
  </conditionalFormatting>
  <conditionalFormatting sqref="GU16:GU19">
    <cfRule type="cellIs" dxfId="5878" priority="119" stopIfTrue="1" operator="equal">
      <formula>"Not Met"</formula>
    </cfRule>
    <cfRule type="cellIs" dxfId="5877" priority="120" stopIfTrue="1" operator="equal">
      <formula>"N/A"</formula>
    </cfRule>
  </conditionalFormatting>
  <conditionalFormatting sqref="GU16:GU19">
    <cfRule type="cellIs" dxfId="5876" priority="117" operator="equal">
      <formula>"NO"</formula>
    </cfRule>
    <cfRule type="cellIs" dxfId="5875" priority="118" operator="equal">
      <formula>"MET"</formula>
    </cfRule>
  </conditionalFormatting>
  <conditionalFormatting sqref="GU21:GU22">
    <cfRule type="cellIs" dxfId="5874" priority="115" stopIfTrue="1" operator="equal">
      <formula>"Not Met"</formula>
    </cfRule>
    <cfRule type="cellIs" dxfId="5873" priority="116" stopIfTrue="1" operator="equal">
      <formula>"N/A"</formula>
    </cfRule>
  </conditionalFormatting>
  <conditionalFormatting sqref="GU21:GU22">
    <cfRule type="cellIs" dxfId="5872" priority="113" operator="equal">
      <formula>"NO"</formula>
    </cfRule>
    <cfRule type="cellIs" dxfId="5871" priority="114" operator="equal">
      <formula>"MET"</formula>
    </cfRule>
  </conditionalFormatting>
  <conditionalFormatting sqref="GU24:GU28">
    <cfRule type="cellIs" dxfId="5870" priority="111" stopIfTrue="1" operator="equal">
      <formula>"Not Met"</formula>
    </cfRule>
    <cfRule type="cellIs" dxfId="5869" priority="112" stopIfTrue="1" operator="equal">
      <formula>"N/A"</formula>
    </cfRule>
  </conditionalFormatting>
  <conditionalFormatting sqref="GU24:GU28">
    <cfRule type="cellIs" dxfId="5868" priority="109" operator="equal">
      <formula>"NO"</formula>
    </cfRule>
    <cfRule type="cellIs" dxfId="5867" priority="110" operator="equal">
      <formula>"MET"</formula>
    </cfRule>
  </conditionalFormatting>
  <conditionalFormatting sqref="GU30">
    <cfRule type="cellIs" dxfId="5866" priority="107" stopIfTrue="1" operator="equal">
      <formula>"Not Met"</formula>
    </cfRule>
    <cfRule type="cellIs" dxfId="5865" priority="108" stopIfTrue="1" operator="equal">
      <formula>"N/A"</formula>
    </cfRule>
  </conditionalFormatting>
  <conditionalFormatting sqref="GU30">
    <cfRule type="cellIs" dxfId="5864" priority="105" operator="equal">
      <formula>"NO"</formula>
    </cfRule>
    <cfRule type="cellIs" dxfId="5863" priority="106" operator="equal">
      <formula>"MET"</formula>
    </cfRule>
  </conditionalFormatting>
  <conditionalFormatting sqref="HE30">
    <cfRule type="cellIs" dxfId="5862" priority="103" stopIfTrue="1" operator="equal">
      <formula>"Not Met"</formula>
    </cfRule>
    <cfRule type="cellIs" dxfId="5861" priority="104" stopIfTrue="1" operator="equal">
      <formula>"N/A"</formula>
    </cfRule>
  </conditionalFormatting>
  <conditionalFormatting sqref="HE30">
    <cfRule type="cellIs" dxfId="5860" priority="101" operator="equal">
      <formula>"NO"</formula>
    </cfRule>
    <cfRule type="cellIs" dxfId="5859" priority="102" operator="equal">
      <formula>"MET"</formula>
    </cfRule>
  </conditionalFormatting>
  <conditionalFormatting sqref="HE24:HE28">
    <cfRule type="cellIs" dxfId="5858" priority="99" stopIfTrue="1" operator="equal">
      <formula>"Not Met"</formula>
    </cfRule>
    <cfRule type="cellIs" dxfId="5857" priority="100" stopIfTrue="1" operator="equal">
      <formula>"N/A"</formula>
    </cfRule>
  </conditionalFormatting>
  <conditionalFormatting sqref="HE24:HE28">
    <cfRule type="cellIs" dxfId="5856" priority="97" operator="equal">
      <formula>"NO"</formula>
    </cfRule>
    <cfRule type="cellIs" dxfId="5855" priority="98" operator="equal">
      <formula>"MET"</formula>
    </cfRule>
  </conditionalFormatting>
  <conditionalFormatting sqref="HE21:HE22">
    <cfRule type="cellIs" dxfId="5854" priority="95" stopIfTrue="1" operator="equal">
      <formula>"Not Met"</formula>
    </cfRule>
    <cfRule type="cellIs" dxfId="5853" priority="96" stopIfTrue="1" operator="equal">
      <formula>"N/A"</formula>
    </cfRule>
  </conditionalFormatting>
  <conditionalFormatting sqref="HE21:HE22">
    <cfRule type="cellIs" dxfId="5852" priority="93" operator="equal">
      <formula>"NO"</formula>
    </cfRule>
    <cfRule type="cellIs" dxfId="5851" priority="94" operator="equal">
      <formula>"MET"</formula>
    </cfRule>
  </conditionalFormatting>
  <conditionalFormatting sqref="HE16:HE19">
    <cfRule type="cellIs" dxfId="5850" priority="91" stopIfTrue="1" operator="equal">
      <formula>"Not Met"</formula>
    </cfRule>
    <cfRule type="cellIs" dxfId="5849" priority="92" stopIfTrue="1" operator="equal">
      <formula>"N/A"</formula>
    </cfRule>
  </conditionalFormatting>
  <conditionalFormatting sqref="GK12">
    <cfRule type="cellIs" dxfId="5848" priority="81" operator="equal">
      <formula>"NO"</formula>
    </cfRule>
    <cfRule type="cellIs" dxfId="5847" priority="82" operator="equal">
      <formula>"MET"</formula>
    </cfRule>
  </conditionalFormatting>
  <conditionalFormatting sqref="GA12">
    <cfRule type="cellIs" dxfId="5846" priority="79" operator="equal">
      <formula>"NO"</formula>
    </cfRule>
    <cfRule type="cellIs" dxfId="5845" priority="80" operator="equal">
      <formula>"MET"</formula>
    </cfRule>
  </conditionalFormatting>
  <conditionalFormatting sqref="FQ12">
    <cfRule type="cellIs" dxfId="5844" priority="77" operator="equal">
      <formula>"NO"</formula>
    </cfRule>
    <cfRule type="cellIs" dxfId="5843" priority="78" operator="equal">
      <formula>"MET"</formula>
    </cfRule>
  </conditionalFormatting>
  <conditionalFormatting sqref="FG12">
    <cfRule type="cellIs" dxfId="5842" priority="75" operator="equal">
      <formula>"NO"</formula>
    </cfRule>
    <cfRule type="cellIs" dxfId="5841" priority="76" operator="equal">
      <formula>"MET"</formula>
    </cfRule>
  </conditionalFormatting>
  <conditionalFormatting sqref="EW12">
    <cfRule type="cellIs" dxfId="5840" priority="73" operator="equal">
      <formula>"NO"</formula>
    </cfRule>
    <cfRule type="cellIs" dxfId="5839" priority="74" operator="equal">
      <formula>"MET"</formula>
    </cfRule>
  </conditionalFormatting>
  <conditionalFormatting sqref="EM12">
    <cfRule type="cellIs" dxfId="5838" priority="71" operator="equal">
      <formula>"NO"</formula>
    </cfRule>
    <cfRule type="cellIs" dxfId="5837" priority="72" operator="equal">
      <formula>"MET"</formula>
    </cfRule>
  </conditionalFormatting>
  <conditionalFormatting sqref="EC12">
    <cfRule type="cellIs" dxfId="5836" priority="69" operator="equal">
      <formula>"NO"</formula>
    </cfRule>
    <cfRule type="cellIs" dxfId="5835" priority="70" operator="equal">
      <formula>"MET"</formula>
    </cfRule>
  </conditionalFormatting>
  <conditionalFormatting sqref="DS12">
    <cfRule type="cellIs" dxfId="5834" priority="67" operator="equal">
      <formula>"NO"</formula>
    </cfRule>
    <cfRule type="cellIs" dxfId="5833" priority="68" operator="equal">
      <formula>"MET"</formula>
    </cfRule>
  </conditionalFormatting>
  <conditionalFormatting sqref="DI12">
    <cfRule type="cellIs" dxfId="5832" priority="65" operator="equal">
      <formula>"NO"</formula>
    </cfRule>
    <cfRule type="cellIs" dxfId="5831" priority="66" operator="equal">
      <formula>"MET"</formula>
    </cfRule>
  </conditionalFormatting>
  <conditionalFormatting sqref="CY12">
    <cfRule type="cellIs" dxfId="5830" priority="63" operator="equal">
      <formula>"NO"</formula>
    </cfRule>
    <cfRule type="cellIs" dxfId="5829" priority="64" operator="equal">
      <formula>"MET"</formula>
    </cfRule>
  </conditionalFormatting>
  <conditionalFormatting sqref="CO12">
    <cfRule type="cellIs" dxfId="5828" priority="61" operator="equal">
      <formula>"NO"</formula>
    </cfRule>
    <cfRule type="cellIs" dxfId="5827" priority="62" operator="equal">
      <formula>"MET"</formula>
    </cfRule>
  </conditionalFormatting>
  <conditionalFormatting sqref="CE12">
    <cfRule type="cellIs" dxfId="5826" priority="59" operator="equal">
      <formula>"NO"</formula>
    </cfRule>
    <cfRule type="cellIs" dxfId="5825" priority="60" operator="equal">
      <formula>"MET"</formula>
    </cfRule>
  </conditionalFormatting>
  <conditionalFormatting sqref="BU12">
    <cfRule type="cellIs" dxfId="5824" priority="57" operator="equal">
      <formula>"NO"</formula>
    </cfRule>
    <cfRule type="cellIs" dxfId="5823" priority="58" operator="equal">
      <formula>"MET"</formula>
    </cfRule>
  </conditionalFormatting>
  <conditionalFormatting sqref="BK12">
    <cfRule type="cellIs" dxfId="5822" priority="55" operator="equal">
      <formula>"NO"</formula>
    </cfRule>
    <cfRule type="cellIs" dxfId="5821" priority="56" operator="equal">
      <formula>"MET"</formula>
    </cfRule>
  </conditionalFormatting>
  <conditionalFormatting sqref="BA12">
    <cfRule type="cellIs" dxfId="5820" priority="53" operator="equal">
      <formula>"NO"</formula>
    </cfRule>
    <cfRule type="cellIs" dxfId="5819" priority="54" operator="equal">
      <formula>"MET"</formula>
    </cfRule>
  </conditionalFormatting>
  <conditionalFormatting sqref="AQ12">
    <cfRule type="cellIs" dxfId="5818" priority="51" operator="equal">
      <formula>"NO"</formula>
    </cfRule>
    <cfRule type="cellIs" dxfId="5817" priority="52" operator="equal">
      <formula>"MET"</formula>
    </cfRule>
  </conditionalFormatting>
  <conditionalFormatting sqref="AG12">
    <cfRule type="cellIs" dxfId="5816" priority="49" operator="equal">
      <formula>"NO"</formula>
    </cfRule>
    <cfRule type="cellIs" dxfId="5815" priority="50" operator="equal">
      <formula>"MET"</formula>
    </cfRule>
  </conditionalFormatting>
  <conditionalFormatting sqref="W11">
    <cfRule type="cellIs" dxfId="5814" priority="47" operator="equal">
      <formula>"NO"</formula>
    </cfRule>
    <cfRule type="cellIs" dxfId="5813" priority="48" operator="equal">
      <formula>"MET"</formula>
    </cfRule>
  </conditionalFormatting>
  <conditionalFormatting sqref="W12">
    <cfRule type="cellIs" dxfId="5812" priority="45" operator="equal">
      <formula>"NO"</formula>
    </cfRule>
    <cfRule type="cellIs" dxfId="5811" priority="46" operator="equal">
      <formula>"MET"</formula>
    </cfRule>
  </conditionalFormatting>
  <conditionalFormatting sqref="M12">
    <cfRule type="cellIs" dxfId="5810" priority="43" operator="equal">
      <formula>"NO"</formula>
    </cfRule>
    <cfRule type="cellIs" dxfId="5809" priority="44" operator="equal">
      <formula>"MET"</formula>
    </cfRule>
  </conditionalFormatting>
  <conditionalFormatting sqref="N10:HE10">
    <cfRule type="cellIs" dxfId="5808" priority="41" operator="equal">
      <formula>"NO"</formula>
    </cfRule>
    <cfRule type="cellIs" dxfId="5807" priority="42" operator="equal">
      <formula>"MET"</formula>
    </cfRule>
  </conditionalFormatting>
  <conditionalFormatting sqref="N7">
    <cfRule type="cellIs" dxfId="5806" priority="39" operator="equal">
      <formula>"NO"</formula>
    </cfRule>
    <cfRule type="cellIs" dxfId="5805" priority="40" operator="equal">
      <formula>"MET"</formula>
    </cfRule>
  </conditionalFormatting>
  <conditionalFormatting sqref="X7">
    <cfRule type="cellIs" dxfId="5804" priority="37" operator="equal">
      <formula>"NO"</formula>
    </cfRule>
    <cfRule type="cellIs" dxfId="5803" priority="38" operator="equal">
      <formula>"MET"</formula>
    </cfRule>
  </conditionalFormatting>
  <conditionalFormatting sqref="AH7">
    <cfRule type="cellIs" dxfId="5802" priority="35" operator="equal">
      <formula>"NO"</formula>
    </cfRule>
    <cfRule type="cellIs" dxfId="5801" priority="36" operator="equal">
      <formula>"MET"</formula>
    </cfRule>
  </conditionalFormatting>
  <conditionalFormatting sqref="AR7">
    <cfRule type="cellIs" dxfId="5800" priority="33" operator="equal">
      <formula>"NO"</formula>
    </cfRule>
    <cfRule type="cellIs" dxfId="5799" priority="34" operator="equal">
      <formula>"MET"</formula>
    </cfRule>
  </conditionalFormatting>
  <conditionalFormatting sqref="BB7">
    <cfRule type="cellIs" dxfId="5798" priority="31" operator="equal">
      <formula>"NO"</formula>
    </cfRule>
    <cfRule type="cellIs" dxfId="5797" priority="32" operator="equal">
      <formula>"MET"</formula>
    </cfRule>
  </conditionalFormatting>
  <conditionalFormatting sqref="BL7">
    <cfRule type="cellIs" dxfId="5796" priority="29" operator="equal">
      <formula>"NO"</formula>
    </cfRule>
    <cfRule type="cellIs" dxfId="5795" priority="30" operator="equal">
      <formula>"MET"</formula>
    </cfRule>
  </conditionalFormatting>
  <conditionalFormatting sqref="BV7">
    <cfRule type="cellIs" dxfId="5794" priority="27" operator="equal">
      <formula>"NO"</formula>
    </cfRule>
    <cfRule type="cellIs" dxfId="5793" priority="28" operator="equal">
      <formula>"MET"</formula>
    </cfRule>
  </conditionalFormatting>
  <conditionalFormatting sqref="CF7">
    <cfRule type="cellIs" dxfId="5792" priority="25" operator="equal">
      <formula>"NO"</formula>
    </cfRule>
    <cfRule type="cellIs" dxfId="5791" priority="26" operator="equal">
      <formula>"MET"</formula>
    </cfRule>
  </conditionalFormatting>
  <conditionalFormatting sqref="CP7">
    <cfRule type="cellIs" dxfId="5790" priority="23" operator="equal">
      <formula>"NO"</formula>
    </cfRule>
    <cfRule type="cellIs" dxfId="5789" priority="24" operator="equal">
      <formula>"MET"</formula>
    </cfRule>
  </conditionalFormatting>
  <conditionalFormatting sqref="CZ7">
    <cfRule type="cellIs" dxfId="5788" priority="21" operator="equal">
      <formula>"NO"</formula>
    </cfRule>
    <cfRule type="cellIs" dxfId="5787" priority="22" operator="equal">
      <formula>"MET"</formula>
    </cfRule>
  </conditionalFormatting>
  <conditionalFormatting sqref="DJ7">
    <cfRule type="cellIs" dxfId="5786" priority="19" operator="equal">
      <formula>"NO"</formula>
    </cfRule>
    <cfRule type="cellIs" dxfId="5785" priority="20" operator="equal">
      <formula>"MET"</formula>
    </cfRule>
  </conditionalFormatting>
  <conditionalFormatting sqref="DT7">
    <cfRule type="cellIs" dxfId="5784" priority="17" operator="equal">
      <formula>"NO"</formula>
    </cfRule>
    <cfRule type="cellIs" dxfId="5783" priority="18" operator="equal">
      <formula>"MET"</formula>
    </cfRule>
  </conditionalFormatting>
  <conditionalFormatting sqref="ED7">
    <cfRule type="cellIs" dxfId="5782" priority="15" operator="equal">
      <formula>"NO"</formula>
    </cfRule>
    <cfRule type="cellIs" dxfId="5781" priority="16" operator="equal">
      <formula>"MET"</formula>
    </cfRule>
  </conditionalFormatting>
  <conditionalFormatting sqref="EN7">
    <cfRule type="cellIs" dxfId="5780" priority="13" operator="equal">
      <formula>"NO"</formula>
    </cfRule>
    <cfRule type="cellIs" dxfId="5779" priority="14" operator="equal">
      <formula>"MET"</formula>
    </cfRule>
  </conditionalFormatting>
  <conditionalFormatting sqref="EX7">
    <cfRule type="cellIs" dxfId="5778" priority="11" operator="equal">
      <formula>"NO"</formula>
    </cfRule>
    <cfRule type="cellIs" dxfId="5777" priority="12" operator="equal">
      <formula>"MET"</formula>
    </cfRule>
  </conditionalFormatting>
  <conditionalFormatting sqref="FH7">
    <cfRule type="cellIs" dxfId="5776" priority="9" operator="equal">
      <formula>"NO"</formula>
    </cfRule>
    <cfRule type="cellIs" dxfId="5775" priority="10" operator="equal">
      <formula>"MET"</formula>
    </cfRule>
  </conditionalFormatting>
  <conditionalFormatting sqref="FR7">
    <cfRule type="cellIs" dxfId="5774" priority="7" operator="equal">
      <formula>"NO"</formula>
    </cfRule>
    <cfRule type="cellIs" dxfId="5773" priority="8" operator="equal">
      <formula>"MET"</formula>
    </cfRule>
  </conditionalFormatting>
  <conditionalFormatting sqref="GB7">
    <cfRule type="cellIs" dxfId="5772" priority="5" operator="equal">
      <formula>"NO"</formula>
    </cfRule>
    <cfRule type="cellIs" dxfId="5771" priority="6" operator="equal">
      <formula>"MET"</formula>
    </cfRule>
  </conditionalFormatting>
  <conditionalFormatting sqref="GL7">
    <cfRule type="cellIs" dxfId="5770" priority="3" operator="equal">
      <formula>"NO"</formula>
    </cfRule>
    <cfRule type="cellIs" dxfId="5769" priority="4" operator="equal">
      <formula>"MET"</formula>
    </cfRule>
  </conditionalFormatting>
  <conditionalFormatting sqref="GV7">
    <cfRule type="cellIs" dxfId="5768" priority="1" operator="equal">
      <formula>"NO"</formula>
    </cfRule>
    <cfRule type="cellIs" dxfId="5767" priority="2" operator="equal">
      <formula>"MET"</formula>
    </cfRule>
  </conditionalFormatting>
  <dataValidations count="5">
    <dataValidation type="list" allowBlank="1" showInputMessage="1" showErrorMessage="1" sqref="D11:HE11" xr:uid="{00000000-0002-0000-0500-000000000000}">
      <formula1>"Male,Female"</formula1>
    </dataValidation>
    <dataValidation type="list" allowBlank="1" showInputMessage="1" showErrorMessage="1" sqref="D9:HE9" xr:uid="{00000000-0002-0000-0500-000001000000}">
      <formula1>"Adult,Child"</formula1>
    </dataValidation>
    <dataValidation type="list" allowBlank="1" showInputMessage="1" showErrorMessage="1" sqref="D6 N6 X6 AH6 AR6 BB6 BL6 BV6 CF6 CP6 CZ6 DJ6 DT6 ED6 EN6 EX6 FH6 FR6 GB6 GL6 GV6" xr:uid="{00000000-0002-0000-0500-000002000000}">
      <formula1>SAPTBG</formula1>
    </dataValidation>
    <dataValidation type="list" allowBlank="1" showInputMessage="1" showErrorMessage="1" sqref="D16:HE19 D21:HE22 D24:HE28 D30:HE31" xr:uid="{00000000-0002-0000-0500-000003000000}">
      <formula1>YES</formula1>
    </dataValidation>
    <dataValidation type="list" allowBlank="1" showInputMessage="1" showErrorMessage="1" sqref="D10:HE10" xr:uid="{00000000-0002-0000-0500-000004000000}">
      <formula1>BENEFITP</formula1>
    </dataValidation>
  </dataValidations>
  <printOptions horizontalCentered="1"/>
  <pageMargins left="0.2" right="0.2" top="0.3" bottom="0.35" header="0" footer="0"/>
  <pageSetup paperSize="5" scale="75" fitToWidth="2" orientation="landscape" r:id="rId2"/>
  <headerFooter alignWithMargins="0">
    <oddFooter>&amp;C&amp;P of &amp;N</oddFooter>
  </headerFooter>
  <colBreaks count="10" manualBreakCount="10">
    <brk id="23" max="1048575" man="1"/>
    <brk id="43" max="1048575" man="1"/>
    <brk id="63" max="1048575" man="1"/>
    <brk id="83" max="1048575" man="1"/>
    <brk id="103" max="1048575" man="1"/>
    <brk id="123" max="1048575" man="1"/>
    <brk id="143" max="1048575" man="1"/>
    <brk id="163" max="1048575" man="1"/>
    <brk id="183" max="1048575" man="1"/>
    <brk id="203"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theme="8" tint="-0.249977111117893"/>
  </sheetPr>
  <dimension ref="A1:JB54"/>
  <sheetViews>
    <sheetView zoomScaleNormal="100" zoomScaleSheetLayoutView="50" workbookViewId="0">
      <pane xSplit="2" ySplit="13" topLeftCell="C19" activePane="bottomRight" state="frozen"/>
      <selection activeCell="C24" sqref="C24"/>
      <selection pane="topRight" activeCell="C24" sqref="C24"/>
      <selection pane="bottomLeft" activeCell="C24" sqref="C24"/>
      <selection pane="bottomRight" activeCell="C5" sqref="C5:L5"/>
    </sheetView>
  </sheetViews>
  <sheetFormatPr defaultColWidth="8.85546875" defaultRowHeight="12.75"/>
  <cols>
    <col min="1" max="1" width="3.28515625" style="125" customWidth="1"/>
    <col min="2" max="2" width="75.7109375" style="61" customWidth="1"/>
    <col min="3" max="212" width="7.7109375" style="62" customWidth="1"/>
    <col min="213" max="217" width="7.7109375" style="63" customWidth="1"/>
    <col min="218" max="16384" width="8.85546875" style="3"/>
  </cols>
  <sheetData>
    <row r="1" spans="1:218" ht="18" customHeight="1">
      <c r="A1" s="90"/>
      <c r="B1" s="91"/>
      <c r="C1" s="223" t="s">
        <v>401</v>
      </c>
      <c r="D1" s="222"/>
      <c r="E1" s="222"/>
      <c r="F1" s="222"/>
      <c r="G1" s="222"/>
      <c r="H1" s="222"/>
      <c r="I1" s="222"/>
      <c r="J1" s="222"/>
      <c r="K1" s="222"/>
      <c r="L1" s="272"/>
      <c r="M1" s="223" t="s">
        <v>401</v>
      </c>
      <c r="N1" s="222"/>
      <c r="O1" s="222"/>
      <c r="P1" s="222"/>
      <c r="Q1" s="222"/>
      <c r="R1" s="222"/>
      <c r="S1" s="222"/>
      <c r="T1" s="222"/>
      <c r="U1" s="222"/>
      <c r="V1" s="272"/>
      <c r="W1" s="223" t="s">
        <v>401</v>
      </c>
      <c r="X1" s="222"/>
      <c r="Y1" s="222"/>
      <c r="Z1" s="222"/>
      <c r="AA1" s="222"/>
      <c r="AB1" s="222"/>
      <c r="AC1" s="222"/>
      <c r="AD1" s="222"/>
      <c r="AE1" s="222"/>
      <c r="AF1" s="272"/>
      <c r="AG1" s="223" t="s">
        <v>401</v>
      </c>
      <c r="AH1" s="222"/>
      <c r="AI1" s="222"/>
      <c r="AJ1" s="222"/>
      <c r="AK1" s="222"/>
      <c r="AL1" s="222"/>
      <c r="AM1" s="222"/>
      <c r="AN1" s="222"/>
      <c r="AO1" s="222"/>
      <c r="AP1" s="272"/>
      <c r="AQ1" s="223" t="s">
        <v>401</v>
      </c>
      <c r="AR1" s="222"/>
      <c r="AS1" s="222"/>
      <c r="AT1" s="222"/>
      <c r="AU1" s="222"/>
      <c r="AV1" s="222"/>
      <c r="AW1" s="222"/>
      <c r="AX1" s="222"/>
      <c r="AY1" s="222"/>
      <c r="AZ1" s="272"/>
      <c r="BA1" s="223" t="s">
        <v>401</v>
      </c>
      <c r="BB1" s="222"/>
      <c r="BC1" s="222"/>
      <c r="BD1" s="222"/>
      <c r="BE1" s="222"/>
      <c r="BF1" s="222"/>
      <c r="BG1" s="222"/>
      <c r="BH1" s="222"/>
      <c r="BI1" s="222"/>
      <c r="BJ1" s="272"/>
      <c r="BK1" s="223" t="s">
        <v>401</v>
      </c>
      <c r="BL1" s="222"/>
      <c r="BM1" s="222"/>
      <c r="BN1" s="222"/>
      <c r="BO1" s="222"/>
      <c r="BP1" s="222"/>
      <c r="BQ1" s="222"/>
      <c r="BR1" s="222"/>
      <c r="BS1" s="222"/>
      <c r="BT1" s="272"/>
      <c r="BU1" s="223" t="s">
        <v>401</v>
      </c>
      <c r="BV1" s="222"/>
      <c r="BW1" s="222"/>
      <c r="BX1" s="222"/>
      <c r="BY1" s="222"/>
      <c r="BZ1" s="222"/>
      <c r="CA1" s="222"/>
      <c r="CB1" s="222"/>
      <c r="CC1" s="222"/>
      <c r="CD1" s="272"/>
      <c r="CE1" s="223" t="s">
        <v>401</v>
      </c>
      <c r="CF1" s="222"/>
      <c r="CG1" s="222"/>
      <c r="CH1" s="222"/>
      <c r="CI1" s="222"/>
      <c r="CJ1" s="222"/>
      <c r="CK1" s="222"/>
      <c r="CL1" s="222"/>
      <c r="CM1" s="222"/>
      <c r="CN1" s="272"/>
      <c r="CO1" s="223" t="s">
        <v>401</v>
      </c>
      <c r="CP1" s="222"/>
      <c r="CQ1" s="222"/>
      <c r="CR1" s="222"/>
      <c r="CS1" s="222"/>
      <c r="CT1" s="222"/>
      <c r="CU1" s="222"/>
      <c r="CV1" s="222"/>
      <c r="CW1" s="222"/>
      <c r="CX1" s="272"/>
      <c r="CY1" s="223" t="s">
        <v>401</v>
      </c>
      <c r="CZ1" s="222"/>
      <c r="DA1" s="222"/>
      <c r="DB1" s="222"/>
      <c r="DC1" s="222"/>
      <c r="DD1" s="222"/>
      <c r="DE1" s="222"/>
      <c r="DF1" s="222"/>
      <c r="DG1" s="222"/>
      <c r="DH1" s="272"/>
      <c r="DI1" s="223" t="s">
        <v>401</v>
      </c>
      <c r="DJ1" s="222"/>
      <c r="DK1" s="222"/>
      <c r="DL1" s="222"/>
      <c r="DM1" s="222"/>
      <c r="DN1" s="222"/>
      <c r="DO1" s="222"/>
      <c r="DP1" s="222"/>
      <c r="DQ1" s="222"/>
      <c r="DR1" s="272"/>
      <c r="DS1" s="223" t="s">
        <v>401</v>
      </c>
      <c r="DT1" s="222"/>
      <c r="DU1" s="222"/>
      <c r="DV1" s="222"/>
      <c r="DW1" s="222"/>
      <c r="DX1" s="222"/>
      <c r="DY1" s="222"/>
      <c r="DZ1" s="222"/>
      <c r="EA1" s="222"/>
      <c r="EB1" s="272"/>
      <c r="EC1" s="223" t="s">
        <v>401</v>
      </c>
      <c r="ED1" s="222"/>
      <c r="EE1" s="222"/>
      <c r="EF1" s="222"/>
      <c r="EG1" s="222"/>
      <c r="EH1" s="222"/>
      <c r="EI1" s="222"/>
      <c r="EJ1" s="222"/>
      <c r="EK1" s="222"/>
      <c r="EL1" s="272"/>
      <c r="EM1" s="223" t="s">
        <v>401</v>
      </c>
      <c r="EN1" s="222"/>
      <c r="EO1" s="222"/>
      <c r="EP1" s="222"/>
      <c r="EQ1" s="222"/>
      <c r="ER1" s="222"/>
      <c r="ES1" s="222"/>
      <c r="ET1" s="222"/>
      <c r="EU1" s="222"/>
      <c r="EV1" s="272"/>
      <c r="EW1" s="826" t="s">
        <v>401</v>
      </c>
      <c r="EX1" s="827"/>
      <c r="EY1" s="827"/>
      <c r="EZ1" s="827"/>
      <c r="FA1" s="827"/>
      <c r="FB1" s="827"/>
      <c r="FC1" s="827"/>
      <c r="FD1" s="827"/>
      <c r="FE1" s="827"/>
      <c r="FF1" s="828"/>
      <c r="FG1" s="223" t="s">
        <v>401</v>
      </c>
      <c r="FH1" s="222"/>
      <c r="FI1" s="222"/>
      <c r="FJ1" s="222"/>
      <c r="FK1" s="222"/>
      <c r="FL1" s="222"/>
      <c r="FM1" s="222"/>
      <c r="FN1" s="222"/>
      <c r="FO1" s="222"/>
      <c r="FP1" s="272"/>
      <c r="FQ1" s="223" t="s">
        <v>401</v>
      </c>
      <c r="FR1" s="222"/>
      <c r="FS1" s="222"/>
      <c r="FT1" s="222"/>
      <c r="FU1" s="222"/>
      <c r="FV1" s="222"/>
      <c r="FW1" s="222"/>
      <c r="FX1" s="222"/>
      <c r="FY1" s="222"/>
      <c r="FZ1" s="272"/>
      <c r="GA1" s="223" t="s">
        <v>401</v>
      </c>
      <c r="GB1" s="222"/>
      <c r="GC1" s="222"/>
      <c r="GD1" s="222"/>
      <c r="GE1" s="222"/>
      <c r="GF1" s="222"/>
      <c r="GG1" s="222"/>
      <c r="GH1" s="222"/>
      <c r="GI1" s="222"/>
      <c r="GJ1" s="272"/>
      <c r="GK1" s="223" t="s">
        <v>401</v>
      </c>
      <c r="GL1" s="222"/>
      <c r="GM1" s="222"/>
      <c r="GN1" s="222"/>
      <c r="GO1" s="222"/>
      <c r="GP1" s="222"/>
      <c r="GQ1" s="222"/>
      <c r="GR1" s="222"/>
      <c r="GS1" s="222"/>
      <c r="GT1" s="272"/>
      <c r="GU1" s="826" t="s">
        <v>401</v>
      </c>
      <c r="GV1" s="827"/>
      <c r="GW1" s="827"/>
      <c r="GX1" s="827"/>
      <c r="GY1" s="827"/>
      <c r="GZ1" s="827"/>
      <c r="HA1" s="827"/>
      <c r="HB1" s="827"/>
      <c r="HC1" s="827"/>
      <c r="HD1" s="828"/>
      <c r="HE1" s="760"/>
      <c r="HF1" s="91"/>
      <c r="HG1" s="91"/>
      <c r="HH1" s="91"/>
      <c r="HI1" s="185"/>
      <c r="HJ1" s="734"/>
    </row>
    <row r="2" spans="1:218" ht="18" customHeight="1">
      <c r="A2" s="92"/>
      <c r="B2" s="107" t="s">
        <v>176</v>
      </c>
      <c r="C2" s="856" t="str">
        <f>IF('Workbook Set-up'!$B$4="","[Name of LME-MCO]",'Workbook Set-up'!$B$4)</f>
        <v>[Name of LME-MCO]</v>
      </c>
      <c r="D2" s="857"/>
      <c r="E2" s="857"/>
      <c r="F2" s="857"/>
      <c r="G2" s="857"/>
      <c r="H2" s="857"/>
      <c r="I2" s="857"/>
      <c r="J2" s="857"/>
      <c r="K2" s="857"/>
      <c r="L2" s="858"/>
      <c r="M2" s="856" t="str">
        <f>IF('Workbook Set-up'!$B$4="","[Name of LME-MCO]",'Workbook Set-up'!$B$4)</f>
        <v>[Name of LME-MCO]</v>
      </c>
      <c r="N2" s="857"/>
      <c r="O2" s="857"/>
      <c r="P2" s="857"/>
      <c r="Q2" s="857"/>
      <c r="R2" s="857"/>
      <c r="S2" s="857"/>
      <c r="T2" s="857"/>
      <c r="U2" s="857"/>
      <c r="V2" s="858"/>
      <c r="W2" s="856" t="str">
        <f>IF('Workbook Set-up'!$B$4="","[Name of LME-MCO]",'Workbook Set-up'!$B$4)</f>
        <v>[Name of LME-MCO]</v>
      </c>
      <c r="X2" s="857"/>
      <c r="Y2" s="857"/>
      <c r="Z2" s="857"/>
      <c r="AA2" s="857"/>
      <c r="AB2" s="857"/>
      <c r="AC2" s="857"/>
      <c r="AD2" s="857"/>
      <c r="AE2" s="857"/>
      <c r="AF2" s="858"/>
      <c r="AG2" s="856" t="str">
        <f>IF('Workbook Set-up'!$B$4="","[Name of LME-MCO]",'Workbook Set-up'!$B$4)</f>
        <v>[Name of LME-MCO]</v>
      </c>
      <c r="AH2" s="857"/>
      <c r="AI2" s="857"/>
      <c r="AJ2" s="857"/>
      <c r="AK2" s="857"/>
      <c r="AL2" s="857"/>
      <c r="AM2" s="857"/>
      <c r="AN2" s="857"/>
      <c r="AO2" s="857"/>
      <c r="AP2" s="858"/>
      <c r="AQ2" s="856" t="str">
        <f>IF('Workbook Set-up'!$B$4="","[Name of LME-MCO]",'Workbook Set-up'!$B$4)</f>
        <v>[Name of LME-MCO]</v>
      </c>
      <c r="AR2" s="857"/>
      <c r="AS2" s="857"/>
      <c r="AT2" s="857"/>
      <c r="AU2" s="857"/>
      <c r="AV2" s="857"/>
      <c r="AW2" s="857"/>
      <c r="AX2" s="857"/>
      <c r="AY2" s="857"/>
      <c r="AZ2" s="858"/>
      <c r="BA2" s="856" t="str">
        <f>IF('Workbook Set-up'!$B$4="","[Name of LME-MCO]",'Workbook Set-up'!$B$4)</f>
        <v>[Name of LME-MCO]</v>
      </c>
      <c r="BB2" s="857"/>
      <c r="BC2" s="857"/>
      <c r="BD2" s="857"/>
      <c r="BE2" s="857"/>
      <c r="BF2" s="857"/>
      <c r="BG2" s="857"/>
      <c r="BH2" s="857"/>
      <c r="BI2" s="857"/>
      <c r="BJ2" s="858"/>
      <c r="BK2" s="856" t="str">
        <f>IF('Workbook Set-up'!$B$4="","[Name of LME-MCO]",'Workbook Set-up'!$B$4)</f>
        <v>[Name of LME-MCO]</v>
      </c>
      <c r="BL2" s="857"/>
      <c r="BM2" s="857"/>
      <c r="BN2" s="857"/>
      <c r="BO2" s="857"/>
      <c r="BP2" s="857"/>
      <c r="BQ2" s="857"/>
      <c r="BR2" s="857"/>
      <c r="BS2" s="857"/>
      <c r="BT2" s="858"/>
      <c r="BU2" s="856" t="str">
        <f>IF('Workbook Set-up'!$B$4="","[Name of LME-MCO]",'Workbook Set-up'!$B$4)</f>
        <v>[Name of LME-MCO]</v>
      </c>
      <c r="BV2" s="857"/>
      <c r="BW2" s="857"/>
      <c r="BX2" s="857"/>
      <c r="BY2" s="857"/>
      <c r="BZ2" s="857"/>
      <c r="CA2" s="857"/>
      <c r="CB2" s="857"/>
      <c r="CC2" s="857"/>
      <c r="CD2" s="858"/>
      <c r="CE2" s="856" t="str">
        <f>IF('Workbook Set-up'!$B$4="","[Name of LME-MCO]",'Workbook Set-up'!$B$4)</f>
        <v>[Name of LME-MCO]</v>
      </c>
      <c r="CF2" s="857"/>
      <c r="CG2" s="857"/>
      <c r="CH2" s="857"/>
      <c r="CI2" s="857"/>
      <c r="CJ2" s="857"/>
      <c r="CK2" s="857"/>
      <c r="CL2" s="857"/>
      <c r="CM2" s="857"/>
      <c r="CN2" s="858"/>
      <c r="CO2" s="856" t="str">
        <f>IF('Workbook Set-up'!$B$4="","[Name of LME-MCO]",'Workbook Set-up'!$B$4)</f>
        <v>[Name of LME-MCO]</v>
      </c>
      <c r="CP2" s="857"/>
      <c r="CQ2" s="857"/>
      <c r="CR2" s="857"/>
      <c r="CS2" s="857"/>
      <c r="CT2" s="857"/>
      <c r="CU2" s="857"/>
      <c r="CV2" s="857"/>
      <c r="CW2" s="857"/>
      <c r="CX2" s="858"/>
      <c r="CY2" s="856" t="str">
        <f>IF('Workbook Set-up'!$B$4="","[Name of LME-MCO]",'Workbook Set-up'!$B$4)</f>
        <v>[Name of LME-MCO]</v>
      </c>
      <c r="CZ2" s="857"/>
      <c r="DA2" s="857"/>
      <c r="DB2" s="857"/>
      <c r="DC2" s="857"/>
      <c r="DD2" s="857"/>
      <c r="DE2" s="857"/>
      <c r="DF2" s="857"/>
      <c r="DG2" s="857"/>
      <c r="DH2" s="858"/>
      <c r="DI2" s="856" t="str">
        <f>IF('Workbook Set-up'!$B$4="","[Name of LME-MCO]",'Workbook Set-up'!$B$4)</f>
        <v>[Name of LME-MCO]</v>
      </c>
      <c r="DJ2" s="857"/>
      <c r="DK2" s="857"/>
      <c r="DL2" s="857"/>
      <c r="DM2" s="857"/>
      <c r="DN2" s="857"/>
      <c r="DO2" s="857"/>
      <c r="DP2" s="857"/>
      <c r="DQ2" s="857"/>
      <c r="DR2" s="858"/>
      <c r="DS2" s="856" t="str">
        <f>IF('Workbook Set-up'!$B$4="","[Name of LME-MCO]",'Workbook Set-up'!$B$4)</f>
        <v>[Name of LME-MCO]</v>
      </c>
      <c r="DT2" s="857"/>
      <c r="DU2" s="857"/>
      <c r="DV2" s="857"/>
      <c r="DW2" s="857"/>
      <c r="DX2" s="857"/>
      <c r="DY2" s="857"/>
      <c r="DZ2" s="857"/>
      <c r="EA2" s="857"/>
      <c r="EB2" s="858"/>
      <c r="EC2" s="856" t="str">
        <f>IF('Workbook Set-up'!$B$4="","[Name of LME-MCO]",'Workbook Set-up'!$B$4)</f>
        <v>[Name of LME-MCO]</v>
      </c>
      <c r="ED2" s="857"/>
      <c r="EE2" s="857"/>
      <c r="EF2" s="857"/>
      <c r="EG2" s="857"/>
      <c r="EH2" s="857"/>
      <c r="EI2" s="857"/>
      <c r="EJ2" s="857"/>
      <c r="EK2" s="857"/>
      <c r="EL2" s="858"/>
      <c r="EM2" s="856" t="str">
        <f>IF('Workbook Set-up'!$B$4="","[Name of LME-MCO]",'Workbook Set-up'!$B$4)</f>
        <v>[Name of LME-MCO]</v>
      </c>
      <c r="EN2" s="857"/>
      <c r="EO2" s="857"/>
      <c r="EP2" s="857"/>
      <c r="EQ2" s="857"/>
      <c r="ER2" s="857"/>
      <c r="ES2" s="857"/>
      <c r="ET2" s="857"/>
      <c r="EU2" s="857"/>
      <c r="EV2" s="858"/>
      <c r="EW2" s="856" t="str">
        <f>IF('Workbook Set-up'!$B$4="","[Name of LME-MCO]",'Workbook Set-up'!$B$4)</f>
        <v>[Name of LME-MCO]</v>
      </c>
      <c r="EX2" s="857"/>
      <c r="EY2" s="857"/>
      <c r="EZ2" s="857"/>
      <c r="FA2" s="857"/>
      <c r="FB2" s="857"/>
      <c r="FC2" s="857"/>
      <c r="FD2" s="857"/>
      <c r="FE2" s="857"/>
      <c r="FF2" s="858"/>
      <c r="FG2" s="856" t="str">
        <f>IF('Workbook Set-up'!$B$4="","[Name of LME-MCO]",'Workbook Set-up'!$B$4)</f>
        <v>[Name of LME-MCO]</v>
      </c>
      <c r="FH2" s="857"/>
      <c r="FI2" s="857"/>
      <c r="FJ2" s="857"/>
      <c r="FK2" s="857"/>
      <c r="FL2" s="857"/>
      <c r="FM2" s="857"/>
      <c r="FN2" s="857"/>
      <c r="FO2" s="857"/>
      <c r="FP2" s="858"/>
      <c r="FQ2" s="856" t="str">
        <f>IF('Workbook Set-up'!$B$4="","[Name of LME-MCO]",'Workbook Set-up'!$B$4)</f>
        <v>[Name of LME-MCO]</v>
      </c>
      <c r="FR2" s="857"/>
      <c r="FS2" s="857"/>
      <c r="FT2" s="857"/>
      <c r="FU2" s="857"/>
      <c r="FV2" s="857"/>
      <c r="FW2" s="857"/>
      <c r="FX2" s="857"/>
      <c r="FY2" s="857"/>
      <c r="FZ2" s="858"/>
      <c r="GA2" s="856" t="str">
        <f>IF('Workbook Set-up'!$B$4="","[Name of LME-MCO]",'Workbook Set-up'!$B$4)</f>
        <v>[Name of LME-MCO]</v>
      </c>
      <c r="GB2" s="857"/>
      <c r="GC2" s="857"/>
      <c r="GD2" s="857"/>
      <c r="GE2" s="857"/>
      <c r="GF2" s="857"/>
      <c r="GG2" s="857"/>
      <c r="GH2" s="857"/>
      <c r="GI2" s="857"/>
      <c r="GJ2" s="858"/>
      <c r="GK2" s="856" t="str">
        <f>IF('Workbook Set-up'!$B$4="","[Name of LME-MCO]",'Workbook Set-up'!$B$4)</f>
        <v>[Name of LME-MCO]</v>
      </c>
      <c r="GL2" s="857"/>
      <c r="GM2" s="857"/>
      <c r="GN2" s="857"/>
      <c r="GO2" s="857"/>
      <c r="GP2" s="857"/>
      <c r="GQ2" s="857"/>
      <c r="GR2" s="857"/>
      <c r="GS2" s="857"/>
      <c r="GT2" s="858"/>
      <c r="GU2" s="856" t="str">
        <f>IF('Workbook Set-up'!$B$4="","[Name of LME-MCO]",'Workbook Set-up'!$B$4)</f>
        <v>[Name of LME-MCO]</v>
      </c>
      <c r="GV2" s="857"/>
      <c r="GW2" s="857"/>
      <c r="GX2" s="857"/>
      <c r="GY2" s="857"/>
      <c r="GZ2" s="857"/>
      <c r="HA2" s="857"/>
      <c r="HB2" s="857"/>
      <c r="HC2" s="857"/>
      <c r="HD2" s="858"/>
      <c r="HE2" s="653"/>
      <c r="HF2" s="93"/>
      <c r="HG2" s="93"/>
      <c r="HH2" s="93"/>
      <c r="HI2" s="101"/>
      <c r="HJ2" s="734"/>
    </row>
    <row r="3" spans="1:218" ht="34.5"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X3" s="202"/>
      <c r="EY3" s="202"/>
      <c r="EZ3" s="202"/>
      <c r="FA3" s="202"/>
      <c r="FB3" s="202"/>
      <c r="FC3" s="202"/>
      <c r="FD3" s="202"/>
      <c r="FE3" s="202"/>
      <c r="FF3" s="203"/>
      <c r="F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H3" s="202"/>
      <c r="FI3" s="202"/>
      <c r="FJ3" s="202"/>
      <c r="FK3" s="202"/>
      <c r="FL3" s="202"/>
      <c r="FM3" s="202"/>
      <c r="FN3" s="202"/>
      <c r="FO3" s="202"/>
      <c r="FP3" s="203"/>
      <c r="F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FR3" s="202"/>
      <c r="FS3" s="202"/>
      <c r="FT3" s="202"/>
      <c r="FU3" s="202"/>
      <c r="FV3" s="202"/>
      <c r="FW3" s="202"/>
      <c r="FX3" s="202"/>
      <c r="FY3" s="202"/>
      <c r="FZ3" s="203"/>
      <c r="G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B3" s="202"/>
      <c r="GC3" s="202"/>
      <c r="GD3" s="202"/>
      <c r="GE3" s="202"/>
      <c r="GF3" s="202"/>
      <c r="GG3" s="202"/>
      <c r="GH3" s="202"/>
      <c r="GI3" s="202"/>
      <c r="GJ3" s="203"/>
      <c r="G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L3" s="202"/>
      <c r="GM3" s="202"/>
      <c r="GN3" s="202"/>
      <c r="GO3" s="202"/>
      <c r="GP3" s="202"/>
      <c r="GQ3" s="202"/>
      <c r="GR3" s="202"/>
      <c r="GS3" s="202"/>
      <c r="GT3" s="203"/>
      <c r="G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GV3" s="202"/>
      <c r="GW3" s="202"/>
      <c r="GX3" s="202"/>
      <c r="GY3" s="202"/>
      <c r="GZ3" s="202"/>
      <c r="HA3" s="202"/>
      <c r="HB3" s="202"/>
      <c r="HC3" s="202"/>
      <c r="HD3" s="203"/>
      <c r="HE3" s="633"/>
      <c r="HF3" s="249"/>
      <c r="HG3" s="249"/>
      <c r="HH3" s="249"/>
      <c r="HI3" s="250"/>
      <c r="HJ3" s="734"/>
    </row>
    <row r="4" spans="1:218" ht="17.25" customHeight="1" thickBot="1">
      <c r="A4" s="95"/>
      <c r="B4" s="108" t="s">
        <v>11</v>
      </c>
      <c r="C4" s="95" t="str">
        <f>IF(AND('Workbook Set-up'!$B$14="",'Workbook Set-up'!$B$15=""),"",IF('Workbook Set-up'!$B$14='Workbook Set-up'!$B$15,TEXT('Workbook Set-up'!$B$14,"m/d/yyyy"),IF('Workbook Set-up'!$B$14&lt;&gt;'Workbook Set-up'!$B$15,TEXT('Workbook Set-up'!$B$14,"m/d/yyyy")&amp;" to "&amp;TEXT('Workbook Set-up'!$B$15,"m/d/yyyy"),"")))</f>
        <v/>
      </c>
      <c r="D4" s="96"/>
      <c r="E4" s="96"/>
      <c r="F4" s="96"/>
      <c r="G4" s="96"/>
      <c r="H4" s="96"/>
      <c r="I4" s="96"/>
      <c r="J4" s="96"/>
      <c r="K4" s="96"/>
      <c r="L4" s="98"/>
      <c r="M4" s="95" t="str">
        <f>IF(AND('Workbook Set-up'!$B$14="",'Workbook Set-up'!$B$15=""),"",IF('Workbook Set-up'!$B$14='Workbook Set-up'!$B$15,TEXT('Workbook Set-up'!$B$14,"m/d/yyyy"),IF('Workbook Set-up'!$B$14&lt;&gt;'Workbook Set-up'!$B$15,TEXT('Workbook Set-up'!$B$14,"m/d/yyyy")&amp;" to "&amp;TEXT('Workbook Set-up'!$B$15,"m/d/yyyy"),"")))</f>
        <v/>
      </c>
      <c r="N4" s="96"/>
      <c r="O4" s="96"/>
      <c r="P4" s="96"/>
      <c r="Q4" s="96"/>
      <c r="R4" s="96"/>
      <c r="S4" s="96"/>
      <c r="T4" s="96"/>
      <c r="U4" s="96"/>
      <c r="V4" s="98"/>
      <c r="W4" s="95" t="str">
        <f>IF(AND('Workbook Set-up'!$B$14="",'Workbook Set-up'!$B$15=""),"",IF('Workbook Set-up'!$B$14='Workbook Set-up'!$B$15,TEXT('Workbook Set-up'!$B$14,"m/d/yyyy"),IF('Workbook Set-up'!$B$14&lt;&gt;'Workbook Set-up'!$B$15,TEXT('Workbook Set-up'!$B$14,"m/d/yyyy")&amp;" to "&amp;TEXT('Workbook Set-up'!$B$15,"m/d/yyyy"),"")))</f>
        <v/>
      </c>
      <c r="X4" s="96"/>
      <c r="Y4" s="96"/>
      <c r="Z4" s="96"/>
      <c r="AA4" s="96"/>
      <c r="AB4" s="96"/>
      <c r="AC4" s="96"/>
      <c r="AD4" s="96"/>
      <c r="AE4" s="96"/>
      <c r="AF4" s="98"/>
      <c r="AG4" s="95" t="str">
        <f>IF(AND('Workbook Set-up'!$B$14="",'Workbook Set-up'!$B$15=""),"",IF('Workbook Set-up'!$B$14='Workbook Set-up'!$B$15,TEXT('Workbook Set-up'!$B$14,"m/d/yyyy"),IF('Workbook Set-up'!$B$14&lt;&gt;'Workbook Set-up'!$B$15,TEXT('Workbook Set-up'!$B$14,"m/d/yyyy")&amp;" to "&amp;TEXT('Workbook Set-up'!$B$15,"m/d/yyyy"),"")))</f>
        <v/>
      </c>
      <c r="AH4" s="96"/>
      <c r="AI4" s="96"/>
      <c r="AJ4" s="96"/>
      <c r="AK4" s="96"/>
      <c r="AL4" s="96"/>
      <c r="AM4" s="96"/>
      <c r="AN4" s="96"/>
      <c r="AO4" s="96"/>
      <c r="AP4" s="98"/>
      <c r="AQ4" s="95" t="str">
        <f>IF(AND('Workbook Set-up'!$B$14="",'Workbook Set-up'!$B$15=""),"",IF('Workbook Set-up'!$B$14='Workbook Set-up'!$B$15,TEXT('Workbook Set-up'!$B$14,"m/d/yyyy"),IF('Workbook Set-up'!$B$14&lt;&gt;'Workbook Set-up'!$B$15,TEXT('Workbook Set-up'!$B$14,"m/d/yyyy")&amp;" to "&amp;TEXT('Workbook Set-up'!$B$15,"m/d/yyyy"),"")))</f>
        <v/>
      </c>
      <c r="AR4" s="96"/>
      <c r="AS4" s="96"/>
      <c r="AT4" s="96"/>
      <c r="AU4" s="96"/>
      <c r="AV4" s="96"/>
      <c r="AW4" s="96"/>
      <c r="AX4" s="96"/>
      <c r="AY4" s="96"/>
      <c r="AZ4" s="98"/>
      <c r="BA4" s="95" t="str">
        <f>IF(AND('Workbook Set-up'!$B$14="",'Workbook Set-up'!$B$15=""),"",IF('Workbook Set-up'!$B$14='Workbook Set-up'!$B$15,TEXT('Workbook Set-up'!$B$14,"m/d/yyyy"),IF('Workbook Set-up'!$B$14&lt;&gt;'Workbook Set-up'!$B$15,TEXT('Workbook Set-up'!$B$14,"m/d/yyyy")&amp;" to "&amp;TEXT('Workbook Set-up'!$B$15,"m/d/yyyy"),"")))</f>
        <v/>
      </c>
      <c r="BB4" s="96"/>
      <c r="BC4" s="96"/>
      <c r="BD4" s="96"/>
      <c r="BE4" s="96"/>
      <c r="BF4" s="96"/>
      <c r="BG4" s="96"/>
      <c r="BH4" s="96"/>
      <c r="BI4" s="96"/>
      <c r="BJ4" s="98"/>
      <c r="BK4" s="95" t="str">
        <f>IF(AND('Workbook Set-up'!$B$14="",'Workbook Set-up'!$B$15=""),"",IF('Workbook Set-up'!$B$14='Workbook Set-up'!$B$15,TEXT('Workbook Set-up'!$B$14,"m/d/yyyy"),IF('Workbook Set-up'!$B$14&lt;&gt;'Workbook Set-up'!$B$15,TEXT('Workbook Set-up'!$B$14,"m/d/yyyy")&amp;" to "&amp;TEXT('Workbook Set-up'!$B$15,"m/d/yyyy"),"")))</f>
        <v/>
      </c>
      <c r="BL4" s="96"/>
      <c r="BM4" s="96"/>
      <c r="BN4" s="96"/>
      <c r="BO4" s="96"/>
      <c r="BP4" s="96"/>
      <c r="BQ4" s="96"/>
      <c r="BR4" s="96"/>
      <c r="BS4" s="96"/>
      <c r="BT4" s="98"/>
      <c r="BU4" s="95" t="str">
        <f>IF(AND('Workbook Set-up'!$B$14="",'Workbook Set-up'!$B$15=""),"",IF('Workbook Set-up'!$B$14='Workbook Set-up'!$B$15,TEXT('Workbook Set-up'!$B$14,"m/d/yyyy"),IF('Workbook Set-up'!$B$14&lt;&gt;'Workbook Set-up'!$B$15,TEXT('Workbook Set-up'!$B$14,"m/d/yyyy")&amp;" to "&amp;TEXT('Workbook Set-up'!$B$15,"m/d/yyyy"),"")))</f>
        <v/>
      </c>
      <c r="BV4" s="96"/>
      <c r="BW4" s="96"/>
      <c r="BX4" s="96"/>
      <c r="BY4" s="96"/>
      <c r="BZ4" s="96"/>
      <c r="CA4" s="96"/>
      <c r="CB4" s="96"/>
      <c r="CC4" s="96"/>
      <c r="CD4" s="98"/>
      <c r="CE4" s="95" t="str">
        <f>IF(AND('Workbook Set-up'!$B$14="",'Workbook Set-up'!$B$15=""),"",IF('Workbook Set-up'!$B$14='Workbook Set-up'!$B$15,TEXT('Workbook Set-up'!$B$14,"m/d/yyyy"),IF('Workbook Set-up'!$B$14&lt;&gt;'Workbook Set-up'!$B$15,TEXT('Workbook Set-up'!$B$14,"m/d/yyyy")&amp;" to "&amp;TEXT('Workbook Set-up'!$B$15,"m/d/yyyy"),"")))</f>
        <v/>
      </c>
      <c r="CF4" s="96"/>
      <c r="CG4" s="96"/>
      <c r="CH4" s="96"/>
      <c r="CI4" s="96"/>
      <c r="CJ4" s="96"/>
      <c r="CK4" s="96"/>
      <c r="CL4" s="96"/>
      <c r="CM4" s="96"/>
      <c r="CN4" s="98"/>
      <c r="CO4" s="95" t="str">
        <f>IF(AND('Workbook Set-up'!$B$14="",'Workbook Set-up'!$B$15=""),"",IF('Workbook Set-up'!$B$14='Workbook Set-up'!$B$15,TEXT('Workbook Set-up'!$B$14,"m/d/yyyy"),IF('Workbook Set-up'!$B$14&lt;&gt;'Workbook Set-up'!$B$15,TEXT('Workbook Set-up'!$B$14,"m/d/yyyy")&amp;" to "&amp;TEXT('Workbook Set-up'!$B$15,"m/d/yyyy"),"")))</f>
        <v/>
      </c>
      <c r="CP4" s="96"/>
      <c r="CQ4" s="96"/>
      <c r="CR4" s="96"/>
      <c r="CS4" s="96"/>
      <c r="CT4" s="96"/>
      <c r="CU4" s="96"/>
      <c r="CV4" s="96"/>
      <c r="CW4" s="96"/>
      <c r="CX4" s="98"/>
      <c r="CY4" s="95" t="str">
        <f>IF(AND('Workbook Set-up'!$B$14="",'Workbook Set-up'!$B$15=""),"",IF('Workbook Set-up'!$B$14='Workbook Set-up'!$B$15,TEXT('Workbook Set-up'!$B$14,"m/d/yyyy"),IF('Workbook Set-up'!$B$14&lt;&gt;'Workbook Set-up'!$B$15,TEXT('Workbook Set-up'!$B$14,"m/d/yyyy")&amp;" to "&amp;TEXT('Workbook Set-up'!$B$15,"m/d/yyyy"),"")))</f>
        <v/>
      </c>
      <c r="CZ4" s="96"/>
      <c r="DA4" s="96"/>
      <c r="DB4" s="96"/>
      <c r="DC4" s="96"/>
      <c r="DD4" s="96"/>
      <c r="DE4" s="96"/>
      <c r="DF4" s="96"/>
      <c r="DG4" s="96"/>
      <c r="DH4" s="98"/>
      <c r="DI4" s="95" t="str">
        <f>IF(AND('Workbook Set-up'!$B$14="",'Workbook Set-up'!$B$15=""),"",IF('Workbook Set-up'!$B$14='Workbook Set-up'!$B$15,TEXT('Workbook Set-up'!$B$14,"m/d/yyyy"),IF('Workbook Set-up'!$B$14&lt;&gt;'Workbook Set-up'!$B$15,TEXT('Workbook Set-up'!$B$14,"m/d/yyyy")&amp;" to "&amp;TEXT('Workbook Set-up'!$B$15,"m/d/yyyy"),"")))</f>
        <v/>
      </c>
      <c r="DJ4" s="96"/>
      <c r="DK4" s="96"/>
      <c r="DL4" s="96"/>
      <c r="DM4" s="96"/>
      <c r="DN4" s="96"/>
      <c r="DO4" s="96"/>
      <c r="DP4" s="96"/>
      <c r="DQ4" s="96"/>
      <c r="DR4" s="98"/>
      <c r="DS4" s="95" t="str">
        <f>IF(AND('Workbook Set-up'!$B$14="",'Workbook Set-up'!$B$15=""),"",IF('Workbook Set-up'!$B$14='Workbook Set-up'!$B$15,TEXT('Workbook Set-up'!$B$14,"m/d/yyyy"),IF('Workbook Set-up'!$B$14&lt;&gt;'Workbook Set-up'!$B$15,TEXT('Workbook Set-up'!$B$14,"m/d/yyyy")&amp;" to "&amp;TEXT('Workbook Set-up'!$B$15,"m/d/yyyy"),"")))</f>
        <v/>
      </c>
      <c r="DT4" s="96"/>
      <c r="DU4" s="96"/>
      <c r="DV4" s="96"/>
      <c r="DW4" s="96"/>
      <c r="DX4" s="96"/>
      <c r="DY4" s="96"/>
      <c r="DZ4" s="96"/>
      <c r="EA4" s="96"/>
      <c r="EB4" s="98"/>
      <c r="EC4" s="95" t="str">
        <f>IF(AND('Workbook Set-up'!$B$14="",'Workbook Set-up'!$B$15=""),"",IF('Workbook Set-up'!$B$14='Workbook Set-up'!$B$15,TEXT('Workbook Set-up'!$B$14,"m/d/yyyy"),IF('Workbook Set-up'!$B$14&lt;&gt;'Workbook Set-up'!$B$15,TEXT('Workbook Set-up'!$B$14,"m/d/yyyy")&amp;" to "&amp;TEXT('Workbook Set-up'!$B$15,"m/d/yyyy"),"")))</f>
        <v/>
      </c>
      <c r="ED4" s="96"/>
      <c r="EE4" s="96"/>
      <c r="EF4" s="96"/>
      <c r="EG4" s="96"/>
      <c r="EH4" s="96"/>
      <c r="EI4" s="96"/>
      <c r="EJ4" s="96"/>
      <c r="EK4" s="96"/>
      <c r="EL4" s="98"/>
      <c r="EM4" s="95" t="str">
        <f>IF(AND('Workbook Set-up'!$B$14="",'Workbook Set-up'!$B$15=""),"",IF('Workbook Set-up'!$B$14='Workbook Set-up'!$B$15,TEXT('Workbook Set-up'!$B$14,"m/d/yyyy"),IF('Workbook Set-up'!$B$14&lt;&gt;'Workbook Set-up'!$B$15,TEXT('Workbook Set-up'!$B$14,"m/d/yyyy")&amp;" to "&amp;TEXT('Workbook Set-up'!$B$15,"m/d/yyyy"),"")))</f>
        <v/>
      </c>
      <c r="EN4" s="96"/>
      <c r="EO4" s="96"/>
      <c r="EP4" s="96"/>
      <c r="EQ4" s="96"/>
      <c r="ER4" s="96"/>
      <c r="ES4" s="96"/>
      <c r="ET4" s="96"/>
      <c r="EU4" s="96"/>
      <c r="EV4" s="98"/>
      <c r="EW4" s="95" t="str">
        <f>IF(AND('Workbook Set-up'!$B$14="",'Workbook Set-up'!$B$15=""),"",IF('Workbook Set-up'!$B$14='Workbook Set-up'!$B$15,TEXT('Workbook Set-up'!$B$14,"m/d/yyyy"),IF('Workbook Set-up'!$B$14&lt;&gt;'Workbook Set-up'!$B$15,TEXT('Workbook Set-up'!$B$14,"m/d/yyyy")&amp;" to "&amp;TEXT('Workbook Set-up'!$B$15,"m/d/yyyy"),"")))</f>
        <v/>
      </c>
      <c r="EX4" s="96"/>
      <c r="EY4" s="96"/>
      <c r="EZ4" s="96"/>
      <c r="FA4" s="96"/>
      <c r="FB4" s="96"/>
      <c r="FC4" s="96"/>
      <c r="FD4" s="96"/>
      <c r="FE4" s="96"/>
      <c r="FF4" s="98"/>
      <c r="FG4" s="95" t="str">
        <f>IF(AND('Workbook Set-up'!$B$14="",'Workbook Set-up'!$B$15=""),"",IF('Workbook Set-up'!$B$14='Workbook Set-up'!$B$15,TEXT('Workbook Set-up'!$B$14,"m/d/yyyy"),IF('Workbook Set-up'!$B$14&lt;&gt;'Workbook Set-up'!$B$15,TEXT('Workbook Set-up'!$B$14,"m/d/yyyy")&amp;" to "&amp;TEXT('Workbook Set-up'!$B$15,"m/d/yyyy"),"")))</f>
        <v/>
      </c>
      <c r="FH4" s="96"/>
      <c r="FI4" s="96"/>
      <c r="FJ4" s="96"/>
      <c r="FK4" s="96"/>
      <c r="FL4" s="96"/>
      <c r="FM4" s="96"/>
      <c r="FN4" s="96"/>
      <c r="FO4" s="96"/>
      <c r="FP4" s="98"/>
      <c r="FQ4" s="95" t="str">
        <f>IF(AND('Workbook Set-up'!$B$14="",'Workbook Set-up'!$B$15=""),"",IF('Workbook Set-up'!$B$14='Workbook Set-up'!$B$15,TEXT('Workbook Set-up'!$B$14,"m/d/yyyy"),IF('Workbook Set-up'!$B$14&lt;&gt;'Workbook Set-up'!$B$15,TEXT('Workbook Set-up'!$B$14,"m/d/yyyy")&amp;" to "&amp;TEXT('Workbook Set-up'!$B$15,"m/d/yyyy"),"")))</f>
        <v/>
      </c>
      <c r="FR4" s="96"/>
      <c r="FS4" s="96"/>
      <c r="FT4" s="96"/>
      <c r="FU4" s="96"/>
      <c r="FV4" s="96"/>
      <c r="FW4" s="96"/>
      <c r="FX4" s="96"/>
      <c r="FY4" s="96"/>
      <c r="FZ4" s="98"/>
      <c r="GA4" s="95" t="str">
        <f>IF(AND('Workbook Set-up'!$B$14="",'Workbook Set-up'!$B$15=""),"",IF('Workbook Set-up'!$B$14='Workbook Set-up'!$B$15,TEXT('Workbook Set-up'!$B$14,"m/d/yyyy"),IF('Workbook Set-up'!$B$14&lt;&gt;'Workbook Set-up'!$B$15,TEXT('Workbook Set-up'!$B$14,"m/d/yyyy")&amp;" to "&amp;TEXT('Workbook Set-up'!$B$15,"m/d/yyyy"),"")))</f>
        <v/>
      </c>
      <c r="GB4" s="96"/>
      <c r="GC4" s="96"/>
      <c r="GD4" s="96"/>
      <c r="GE4" s="96"/>
      <c r="GF4" s="96"/>
      <c r="GG4" s="96"/>
      <c r="GH4" s="96"/>
      <c r="GI4" s="96"/>
      <c r="GJ4" s="98"/>
      <c r="GK4" s="95" t="str">
        <f>IF(AND('Workbook Set-up'!$B$14="",'Workbook Set-up'!$B$15=""),"",IF('Workbook Set-up'!$B$14='Workbook Set-up'!$B$15,TEXT('Workbook Set-up'!$B$14,"m/d/yyyy"),IF('Workbook Set-up'!$B$14&lt;&gt;'Workbook Set-up'!$B$15,TEXT('Workbook Set-up'!$B$14,"m/d/yyyy")&amp;" to "&amp;TEXT('Workbook Set-up'!$B$15,"m/d/yyyy"),"")))</f>
        <v/>
      </c>
      <c r="GL4" s="96"/>
      <c r="GM4" s="96"/>
      <c r="GN4" s="96"/>
      <c r="GO4" s="96"/>
      <c r="GP4" s="96"/>
      <c r="GQ4" s="96"/>
      <c r="GR4" s="96"/>
      <c r="GS4" s="96"/>
      <c r="GT4" s="98"/>
      <c r="GU4" s="862" t="str">
        <f>IF(AND('Workbook Set-up'!$B$14="",'Workbook Set-up'!$B$15=""),"",IF('Workbook Set-up'!$B$14='Workbook Set-up'!$B$15,TEXT('Workbook Set-up'!$B$14,"m/d/yyyy"),IF('Workbook Set-up'!$B$14&lt;&gt;'Workbook Set-up'!$B$15,TEXT('Workbook Set-up'!$B$14,"m/d/yyyy")&amp;" to "&amp;TEXT('Workbook Set-up'!$B$15,"m/d/yyyy"),"")))</f>
        <v/>
      </c>
      <c r="GV4" s="863"/>
      <c r="GW4" s="863"/>
      <c r="GX4" s="863"/>
      <c r="GY4" s="863"/>
      <c r="GZ4" s="863"/>
      <c r="HA4" s="863"/>
      <c r="HB4" s="863"/>
      <c r="HC4" s="863"/>
      <c r="HD4" s="864"/>
      <c r="HE4" s="95"/>
      <c r="HF4" s="96"/>
      <c r="HG4" s="96"/>
      <c r="HH4" s="96"/>
      <c r="HI4" s="98"/>
      <c r="HJ4" s="734"/>
    </row>
    <row r="5" spans="1:218" s="479" customFormat="1" ht="15" customHeight="1">
      <c r="A5" s="478"/>
      <c r="B5" s="488" t="s">
        <v>3</v>
      </c>
      <c r="C5" s="859" t="str">
        <f>IF('SAPTBG Ind Elig Checklist'!D6="","",'SAPTBG Ind Elig Checklist'!D6)</f>
        <v/>
      </c>
      <c r="D5" s="860"/>
      <c r="E5" s="860"/>
      <c r="F5" s="860"/>
      <c r="G5" s="860"/>
      <c r="H5" s="860"/>
      <c r="I5" s="860"/>
      <c r="J5" s="860"/>
      <c r="K5" s="860"/>
      <c r="L5" s="861"/>
      <c r="M5" s="859" t="str">
        <f>IF('SAPTBG Ind Elig Checklist'!N6="","",'SAPTBG Ind Elig Checklist'!N6)</f>
        <v/>
      </c>
      <c r="N5" s="860"/>
      <c r="O5" s="860"/>
      <c r="P5" s="860"/>
      <c r="Q5" s="860"/>
      <c r="R5" s="860"/>
      <c r="S5" s="860"/>
      <c r="T5" s="860"/>
      <c r="U5" s="860"/>
      <c r="V5" s="861"/>
      <c r="W5" s="859" t="str">
        <f>IF('SAPTBG Ind Elig Checklist'!X6="","",'SAPTBG Ind Elig Checklist'!X6)</f>
        <v/>
      </c>
      <c r="X5" s="860"/>
      <c r="Y5" s="860"/>
      <c r="Z5" s="860"/>
      <c r="AA5" s="860"/>
      <c r="AB5" s="860"/>
      <c r="AC5" s="860"/>
      <c r="AD5" s="860"/>
      <c r="AE5" s="860"/>
      <c r="AF5" s="861"/>
      <c r="AG5" s="859" t="str">
        <f>IF('SAPTBG Ind Elig Checklist'!AH6="","",'SAPTBG Ind Elig Checklist'!AH6)</f>
        <v/>
      </c>
      <c r="AH5" s="860"/>
      <c r="AI5" s="860"/>
      <c r="AJ5" s="860"/>
      <c r="AK5" s="860"/>
      <c r="AL5" s="860"/>
      <c r="AM5" s="860"/>
      <c r="AN5" s="860"/>
      <c r="AO5" s="860"/>
      <c r="AP5" s="861"/>
      <c r="AQ5" s="859" t="str">
        <f>IF('SAPTBG Ind Elig Checklist'!AR6="","",'SAPTBG Ind Elig Checklist'!AR6)</f>
        <v/>
      </c>
      <c r="AR5" s="860"/>
      <c r="AS5" s="860"/>
      <c r="AT5" s="860"/>
      <c r="AU5" s="860"/>
      <c r="AV5" s="860"/>
      <c r="AW5" s="860"/>
      <c r="AX5" s="860"/>
      <c r="AY5" s="860"/>
      <c r="AZ5" s="861"/>
      <c r="BA5" s="859" t="str">
        <f>IF('SAPTBG Ind Elig Checklist'!BB6="","",'SAPTBG Ind Elig Checklist'!BB6)</f>
        <v/>
      </c>
      <c r="BB5" s="860"/>
      <c r="BC5" s="860"/>
      <c r="BD5" s="860"/>
      <c r="BE5" s="860"/>
      <c r="BF5" s="860"/>
      <c r="BG5" s="860"/>
      <c r="BH5" s="860"/>
      <c r="BI5" s="860"/>
      <c r="BJ5" s="861"/>
      <c r="BK5" s="859" t="str">
        <f>IF('SAPTBG Ind Elig Checklist'!BL6="","",'SAPTBG Ind Elig Checklist'!BL6)</f>
        <v/>
      </c>
      <c r="BL5" s="860"/>
      <c r="BM5" s="860"/>
      <c r="BN5" s="860"/>
      <c r="BO5" s="860"/>
      <c r="BP5" s="860"/>
      <c r="BQ5" s="860"/>
      <c r="BR5" s="860"/>
      <c r="BS5" s="860"/>
      <c r="BT5" s="861"/>
      <c r="BU5" s="859" t="str">
        <f>IF('SAPTBG Ind Elig Checklist'!BV6="","",'SAPTBG Ind Elig Checklist'!BV6)</f>
        <v/>
      </c>
      <c r="BV5" s="860"/>
      <c r="BW5" s="860"/>
      <c r="BX5" s="860"/>
      <c r="BY5" s="860"/>
      <c r="BZ5" s="860"/>
      <c r="CA5" s="860"/>
      <c r="CB5" s="860"/>
      <c r="CC5" s="860"/>
      <c r="CD5" s="861"/>
      <c r="CE5" s="859" t="str">
        <f>IF('SAPTBG Ind Elig Checklist'!CF6="","",'SAPTBG Ind Elig Checklist'!CF6)</f>
        <v/>
      </c>
      <c r="CF5" s="860"/>
      <c r="CG5" s="860"/>
      <c r="CH5" s="860"/>
      <c r="CI5" s="860"/>
      <c r="CJ5" s="860"/>
      <c r="CK5" s="860"/>
      <c r="CL5" s="860"/>
      <c r="CM5" s="860"/>
      <c r="CN5" s="861"/>
      <c r="CO5" s="859" t="str">
        <f>IF('SAPTBG Ind Elig Checklist'!CP6="","",'SAPTBG Ind Elig Checklist'!CP6)</f>
        <v/>
      </c>
      <c r="CP5" s="860"/>
      <c r="CQ5" s="860"/>
      <c r="CR5" s="860"/>
      <c r="CS5" s="860"/>
      <c r="CT5" s="860"/>
      <c r="CU5" s="860"/>
      <c r="CV5" s="860"/>
      <c r="CW5" s="860"/>
      <c r="CX5" s="861"/>
      <c r="CY5" s="859" t="str">
        <f>IF('SAPTBG Ind Elig Checklist'!CZ6="","",'SAPTBG Ind Elig Checklist'!CZ6)</f>
        <v/>
      </c>
      <c r="CZ5" s="860"/>
      <c r="DA5" s="860"/>
      <c r="DB5" s="860"/>
      <c r="DC5" s="860"/>
      <c r="DD5" s="860"/>
      <c r="DE5" s="860"/>
      <c r="DF5" s="860"/>
      <c r="DG5" s="860"/>
      <c r="DH5" s="861"/>
      <c r="DI5" s="859" t="str">
        <f>IF('SAPTBG Ind Elig Checklist'!DJ6="","",'SAPTBG Ind Elig Checklist'!DJ6)</f>
        <v/>
      </c>
      <c r="DJ5" s="860"/>
      <c r="DK5" s="860"/>
      <c r="DL5" s="860"/>
      <c r="DM5" s="860"/>
      <c r="DN5" s="860"/>
      <c r="DO5" s="860"/>
      <c r="DP5" s="860"/>
      <c r="DQ5" s="860"/>
      <c r="DR5" s="861"/>
      <c r="DS5" s="859" t="str">
        <f>IF('SAPTBG Ind Elig Checklist'!DT6="","",'SAPTBG Ind Elig Checklist'!DT6)</f>
        <v/>
      </c>
      <c r="DT5" s="860"/>
      <c r="DU5" s="860"/>
      <c r="DV5" s="860"/>
      <c r="DW5" s="860"/>
      <c r="DX5" s="860"/>
      <c r="DY5" s="860"/>
      <c r="DZ5" s="860"/>
      <c r="EA5" s="860"/>
      <c r="EB5" s="861"/>
      <c r="EC5" s="859" t="str">
        <f>IF('SAPTBG Ind Elig Checklist'!ED6="","",'SAPTBG Ind Elig Checklist'!ED6)</f>
        <v/>
      </c>
      <c r="ED5" s="860"/>
      <c r="EE5" s="860"/>
      <c r="EF5" s="860"/>
      <c r="EG5" s="860"/>
      <c r="EH5" s="860"/>
      <c r="EI5" s="860"/>
      <c r="EJ5" s="860"/>
      <c r="EK5" s="860"/>
      <c r="EL5" s="861"/>
      <c r="EM5" s="859" t="str">
        <f>IF('SAPTBG Ind Elig Checklist'!EN6="","",'SAPTBG Ind Elig Checklist'!EN6)</f>
        <v/>
      </c>
      <c r="EN5" s="860"/>
      <c r="EO5" s="860"/>
      <c r="EP5" s="860"/>
      <c r="EQ5" s="860"/>
      <c r="ER5" s="860"/>
      <c r="ES5" s="860"/>
      <c r="ET5" s="860"/>
      <c r="EU5" s="860"/>
      <c r="EV5" s="861"/>
      <c r="EW5" s="859" t="str">
        <f>IF('SAPTBG Ind Elig Checklist'!EX6="","",'SAPTBG Ind Elig Checklist'!EX6)</f>
        <v/>
      </c>
      <c r="EX5" s="860"/>
      <c r="EY5" s="860"/>
      <c r="EZ5" s="860"/>
      <c r="FA5" s="860"/>
      <c r="FB5" s="860"/>
      <c r="FC5" s="860"/>
      <c r="FD5" s="860"/>
      <c r="FE5" s="860"/>
      <c r="FF5" s="861"/>
      <c r="FG5" s="859" t="str">
        <f>IF('SAPTBG Ind Elig Checklist'!FH6="","",'SAPTBG Ind Elig Checklist'!FH6)</f>
        <v/>
      </c>
      <c r="FH5" s="860"/>
      <c r="FI5" s="860"/>
      <c r="FJ5" s="860"/>
      <c r="FK5" s="860"/>
      <c r="FL5" s="860"/>
      <c r="FM5" s="860"/>
      <c r="FN5" s="860"/>
      <c r="FO5" s="860"/>
      <c r="FP5" s="861"/>
      <c r="FQ5" s="859" t="str">
        <f>IF('SAPTBG Ind Elig Checklist'!FR6="","",'SAPTBG Ind Elig Checklist'!FR6)</f>
        <v/>
      </c>
      <c r="FR5" s="860"/>
      <c r="FS5" s="860"/>
      <c r="FT5" s="860"/>
      <c r="FU5" s="860"/>
      <c r="FV5" s="860"/>
      <c r="FW5" s="860"/>
      <c r="FX5" s="860"/>
      <c r="FY5" s="860"/>
      <c r="FZ5" s="861"/>
      <c r="GA5" s="859" t="str">
        <f>IF('SAPTBG Ind Elig Checklist'!GB6="","",'SAPTBG Ind Elig Checklist'!GB6)</f>
        <v/>
      </c>
      <c r="GB5" s="860"/>
      <c r="GC5" s="860"/>
      <c r="GD5" s="860"/>
      <c r="GE5" s="860"/>
      <c r="GF5" s="860"/>
      <c r="GG5" s="860"/>
      <c r="GH5" s="860"/>
      <c r="GI5" s="860"/>
      <c r="GJ5" s="861"/>
      <c r="GK5" s="859" t="str">
        <f>IF('SAPTBG Ind Elig Checklist'!GL6="","",'SAPTBG Ind Elig Checklist'!GL6)</f>
        <v/>
      </c>
      <c r="GL5" s="860"/>
      <c r="GM5" s="860"/>
      <c r="GN5" s="860"/>
      <c r="GO5" s="860"/>
      <c r="GP5" s="860"/>
      <c r="GQ5" s="860"/>
      <c r="GR5" s="860"/>
      <c r="GS5" s="860"/>
      <c r="GT5" s="861"/>
      <c r="GU5" s="859" t="str">
        <f>IF('SAPTBG Ind Elig Checklist'!GV6="","",'SAPTBG Ind Elig Checklist'!GV6)</f>
        <v/>
      </c>
      <c r="GV5" s="860"/>
      <c r="GW5" s="860"/>
      <c r="GX5" s="860"/>
      <c r="GY5" s="860"/>
      <c r="GZ5" s="860"/>
      <c r="HA5" s="860"/>
      <c r="HB5" s="860"/>
      <c r="HC5" s="860"/>
      <c r="HD5" s="861"/>
      <c r="HE5" s="472"/>
      <c r="HF5" s="473"/>
      <c r="HG5" s="473"/>
      <c r="HH5" s="473"/>
      <c r="HI5" s="474"/>
      <c r="HJ5" s="735"/>
    </row>
    <row r="6" spans="1:218"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724"/>
      <c r="FB6" s="650"/>
      <c r="FC6" s="650"/>
      <c r="FD6" s="650"/>
      <c r="FE6" s="650"/>
      <c r="FF6" s="577"/>
      <c r="FG6" s="649"/>
      <c r="FH6" s="650"/>
      <c r="FI6" s="650"/>
      <c r="FJ6" s="650"/>
      <c r="FK6" s="650"/>
      <c r="FL6" s="650"/>
      <c r="FM6" s="650"/>
      <c r="FN6" s="650"/>
      <c r="FO6" s="650"/>
      <c r="FP6" s="577"/>
      <c r="FQ6" s="650"/>
      <c r="FR6" s="650"/>
      <c r="FS6" s="650"/>
      <c r="FT6" s="650"/>
      <c r="FU6" s="650"/>
      <c r="FV6" s="650"/>
      <c r="FW6" s="650"/>
      <c r="FX6" s="650"/>
      <c r="FY6" s="650"/>
      <c r="FZ6" s="577"/>
      <c r="GA6" s="649"/>
      <c r="GB6" s="650"/>
      <c r="GC6" s="650"/>
      <c r="GD6" s="650"/>
      <c r="GE6" s="650"/>
      <c r="GF6" s="650"/>
      <c r="GG6" s="650"/>
      <c r="GH6" s="650"/>
      <c r="GI6" s="650"/>
      <c r="GJ6" s="577"/>
      <c r="GK6" s="650"/>
      <c r="GL6" s="650"/>
      <c r="GM6" s="650"/>
      <c r="GN6" s="650"/>
      <c r="GO6" s="650"/>
      <c r="GP6" s="650"/>
      <c r="GQ6" s="650"/>
      <c r="GR6" s="650"/>
      <c r="GS6" s="650"/>
      <c r="GT6" s="577"/>
      <c r="GU6" s="649"/>
      <c r="GV6" s="650"/>
      <c r="GW6" s="650"/>
      <c r="GX6" s="650"/>
      <c r="GY6" s="650"/>
      <c r="GZ6" s="650"/>
      <c r="HA6" s="650"/>
      <c r="HB6" s="650"/>
      <c r="HC6" s="650"/>
      <c r="HD6" s="577"/>
      <c r="HE6" s="649"/>
      <c r="HF6" s="650"/>
      <c r="HG6" s="650"/>
      <c r="HH6" s="650"/>
      <c r="HI6" s="761"/>
      <c r="HJ6" s="736"/>
    </row>
    <row r="7" spans="1:218" s="479" customFormat="1" ht="15" customHeight="1">
      <c r="A7" s="480"/>
      <c r="B7" s="489" t="s">
        <v>246</v>
      </c>
      <c r="C7" s="865" t="str">
        <f>IF('SAPTBG Ind Elig Checklist'!D7="","",'SAPTBG Ind Elig Checklist'!D7)</f>
        <v/>
      </c>
      <c r="D7" s="866"/>
      <c r="E7" s="866"/>
      <c r="F7" s="866"/>
      <c r="G7" s="866"/>
      <c r="H7" s="866"/>
      <c r="I7" s="866"/>
      <c r="J7" s="866"/>
      <c r="K7" s="866"/>
      <c r="L7" s="867"/>
      <c r="M7" s="865" t="str">
        <f>IF('SAPTBG Ind Elig Checklist'!N7="","",'SAPTBG Ind Elig Checklist'!N7)</f>
        <v/>
      </c>
      <c r="N7" s="866"/>
      <c r="O7" s="866"/>
      <c r="P7" s="866"/>
      <c r="Q7" s="866"/>
      <c r="R7" s="866"/>
      <c r="S7" s="866"/>
      <c r="T7" s="866"/>
      <c r="U7" s="866"/>
      <c r="V7" s="867"/>
      <c r="W7" s="865" t="str">
        <f>IF('SAPTBG Ind Elig Checklist'!X7="","",'SAPTBG Ind Elig Checklist'!X7)</f>
        <v/>
      </c>
      <c r="X7" s="866"/>
      <c r="Y7" s="866"/>
      <c r="Z7" s="866"/>
      <c r="AA7" s="866"/>
      <c r="AB7" s="866"/>
      <c r="AC7" s="866"/>
      <c r="AD7" s="866"/>
      <c r="AE7" s="866"/>
      <c r="AF7" s="867"/>
      <c r="AG7" s="865" t="str">
        <f>IF('SAPTBG Ind Elig Checklist'!AH7="","",'SAPTBG Ind Elig Checklist'!AH7)</f>
        <v/>
      </c>
      <c r="AH7" s="866"/>
      <c r="AI7" s="866"/>
      <c r="AJ7" s="866"/>
      <c r="AK7" s="866"/>
      <c r="AL7" s="866"/>
      <c r="AM7" s="866"/>
      <c r="AN7" s="866"/>
      <c r="AO7" s="866"/>
      <c r="AP7" s="867"/>
      <c r="AQ7" s="865" t="str">
        <f>IF('SAPTBG Ind Elig Checklist'!AR7="","",'SAPTBG Ind Elig Checklist'!AR7)</f>
        <v/>
      </c>
      <c r="AR7" s="866"/>
      <c r="AS7" s="866"/>
      <c r="AT7" s="866"/>
      <c r="AU7" s="866"/>
      <c r="AV7" s="866"/>
      <c r="AW7" s="866"/>
      <c r="AX7" s="866"/>
      <c r="AY7" s="866"/>
      <c r="AZ7" s="867"/>
      <c r="BA7" s="865" t="str">
        <f>IF('SAPTBG Ind Elig Checklist'!BB7="","",'SAPTBG Ind Elig Checklist'!BB7)</f>
        <v/>
      </c>
      <c r="BB7" s="866"/>
      <c r="BC7" s="866"/>
      <c r="BD7" s="866"/>
      <c r="BE7" s="866"/>
      <c r="BF7" s="866"/>
      <c r="BG7" s="866"/>
      <c r="BH7" s="866"/>
      <c r="BI7" s="866"/>
      <c r="BJ7" s="867"/>
      <c r="BK7" s="865" t="str">
        <f>IF('SAPTBG Ind Elig Checklist'!BL7="","",'SAPTBG Ind Elig Checklist'!BL7)</f>
        <v/>
      </c>
      <c r="BL7" s="866"/>
      <c r="BM7" s="866"/>
      <c r="BN7" s="866"/>
      <c r="BO7" s="866"/>
      <c r="BP7" s="866"/>
      <c r="BQ7" s="866"/>
      <c r="BR7" s="866"/>
      <c r="BS7" s="866"/>
      <c r="BT7" s="867"/>
      <c r="BU7" s="865" t="str">
        <f>IF('SAPTBG Ind Elig Checklist'!BV7="","",'SAPTBG Ind Elig Checklist'!BV7)</f>
        <v/>
      </c>
      <c r="BV7" s="866"/>
      <c r="BW7" s="866"/>
      <c r="BX7" s="866"/>
      <c r="BY7" s="866"/>
      <c r="BZ7" s="866"/>
      <c r="CA7" s="866"/>
      <c r="CB7" s="866"/>
      <c r="CC7" s="866"/>
      <c r="CD7" s="867"/>
      <c r="CE7" s="865" t="str">
        <f>IF('SAPTBG Ind Elig Checklist'!CF7="","",'SAPTBG Ind Elig Checklist'!CF7)</f>
        <v/>
      </c>
      <c r="CF7" s="866"/>
      <c r="CG7" s="866"/>
      <c r="CH7" s="866"/>
      <c r="CI7" s="866"/>
      <c r="CJ7" s="866"/>
      <c r="CK7" s="866"/>
      <c r="CL7" s="866"/>
      <c r="CM7" s="866"/>
      <c r="CN7" s="867"/>
      <c r="CO7" s="865" t="str">
        <f>IF('SAPTBG Ind Elig Checklist'!CP7="","",'SAPTBG Ind Elig Checklist'!CP7)</f>
        <v/>
      </c>
      <c r="CP7" s="866"/>
      <c r="CQ7" s="866"/>
      <c r="CR7" s="866"/>
      <c r="CS7" s="866"/>
      <c r="CT7" s="866"/>
      <c r="CU7" s="866"/>
      <c r="CV7" s="866"/>
      <c r="CW7" s="866"/>
      <c r="CX7" s="867"/>
      <c r="CY7" s="865" t="str">
        <f>IF('SAPTBG Ind Elig Checklist'!CZ7="","",'SAPTBG Ind Elig Checklist'!CZ7)</f>
        <v/>
      </c>
      <c r="CZ7" s="866"/>
      <c r="DA7" s="866"/>
      <c r="DB7" s="866"/>
      <c r="DC7" s="866"/>
      <c r="DD7" s="866"/>
      <c r="DE7" s="866"/>
      <c r="DF7" s="866"/>
      <c r="DG7" s="866"/>
      <c r="DH7" s="867"/>
      <c r="DI7" s="865" t="str">
        <f>IF('SAPTBG Ind Elig Checklist'!DJ7="","",'SAPTBG Ind Elig Checklist'!DJ7)</f>
        <v/>
      </c>
      <c r="DJ7" s="866"/>
      <c r="DK7" s="866"/>
      <c r="DL7" s="866"/>
      <c r="DM7" s="866"/>
      <c r="DN7" s="866"/>
      <c r="DO7" s="866"/>
      <c r="DP7" s="866"/>
      <c r="DQ7" s="866"/>
      <c r="DR7" s="867"/>
      <c r="DS7" s="865" t="str">
        <f>IF('SAPTBG Ind Elig Checklist'!DT7="","",'SAPTBG Ind Elig Checklist'!DT7)</f>
        <v/>
      </c>
      <c r="DT7" s="866"/>
      <c r="DU7" s="866"/>
      <c r="DV7" s="866"/>
      <c r="DW7" s="866"/>
      <c r="DX7" s="866"/>
      <c r="DY7" s="866"/>
      <c r="DZ7" s="866"/>
      <c r="EA7" s="866"/>
      <c r="EB7" s="867"/>
      <c r="EC7" s="865" t="str">
        <f>IF('SAPTBG Ind Elig Checklist'!ED7="","",'SAPTBG Ind Elig Checklist'!ED7)</f>
        <v/>
      </c>
      <c r="ED7" s="866"/>
      <c r="EE7" s="866"/>
      <c r="EF7" s="866"/>
      <c r="EG7" s="866"/>
      <c r="EH7" s="866"/>
      <c r="EI7" s="866"/>
      <c r="EJ7" s="866"/>
      <c r="EK7" s="866"/>
      <c r="EL7" s="867"/>
      <c r="EM7" s="865" t="str">
        <f>IF('SAPTBG Ind Elig Checklist'!EN7="","",'SAPTBG Ind Elig Checklist'!EN7)</f>
        <v/>
      </c>
      <c r="EN7" s="866"/>
      <c r="EO7" s="866"/>
      <c r="EP7" s="866"/>
      <c r="EQ7" s="866"/>
      <c r="ER7" s="866"/>
      <c r="ES7" s="866"/>
      <c r="ET7" s="866"/>
      <c r="EU7" s="866"/>
      <c r="EV7" s="867"/>
      <c r="EW7" s="865" t="str">
        <f>IF('SAPTBG Ind Elig Checklist'!EX7="","",'SAPTBG Ind Elig Checklist'!EX7)</f>
        <v/>
      </c>
      <c r="EX7" s="866"/>
      <c r="EY7" s="866"/>
      <c r="EZ7" s="866"/>
      <c r="FA7" s="866"/>
      <c r="FB7" s="866"/>
      <c r="FC7" s="866"/>
      <c r="FD7" s="866"/>
      <c r="FE7" s="866"/>
      <c r="FF7" s="867"/>
      <c r="FG7" s="865" t="str">
        <f>IF('SAPTBG Ind Elig Checklist'!FH7="","",'SAPTBG Ind Elig Checklist'!FH7)</f>
        <v/>
      </c>
      <c r="FH7" s="866"/>
      <c r="FI7" s="866"/>
      <c r="FJ7" s="866"/>
      <c r="FK7" s="866"/>
      <c r="FL7" s="866"/>
      <c r="FM7" s="866"/>
      <c r="FN7" s="866"/>
      <c r="FO7" s="866"/>
      <c r="FP7" s="867"/>
      <c r="FQ7" s="865" t="str">
        <f>IF('SAPTBG Ind Elig Checklist'!FR7="","",'SAPTBG Ind Elig Checklist'!FR7)</f>
        <v/>
      </c>
      <c r="FR7" s="866"/>
      <c r="FS7" s="866"/>
      <c r="FT7" s="866"/>
      <c r="FU7" s="866"/>
      <c r="FV7" s="866"/>
      <c r="FW7" s="866"/>
      <c r="FX7" s="866"/>
      <c r="FY7" s="866"/>
      <c r="FZ7" s="867"/>
      <c r="GA7" s="865" t="str">
        <f>IF('SAPTBG Ind Elig Checklist'!GB7="","",'SAPTBG Ind Elig Checklist'!GB7)</f>
        <v/>
      </c>
      <c r="GB7" s="866"/>
      <c r="GC7" s="866"/>
      <c r="GD7" s="866"/>
      <c r="GE7" s="866"/>
      <c r="GF7" s="866"/>
      <c r="GG7" s="866"/>
      <c r="GH7" s="866"/>
      <c r="GI7" s="866"/>
      <c r="GJ7" s="867"/>
      <c r="GK7" s="865" t="str">
        <f>IF('SAPTBG Ind Elig Checklist'!GL7="","",'SAPTBG Ind Elig Checklist'!GL7)</f>
        <v/>
      </c>
      <c r="GL7" s="866"/>
      <c r="GM7" s="866"/>
      <c r="GN7" s="866"/>
      <c r="GO7" s="866"/>
      <c r="GP7" s="866"/>
      <c r="GQ7" s="866"/>
      <c r="GR7" s="866"/>
      <c r="GS7" s="866"/>
      <c r="GT7" s="867"/>
      <c r="GU7" s="865" t="str">
        <f>IF('SAPTBG Ind Elig Checklist'!GV7="","",'SAPTBG Ind Elig Checklist'!GV7)</f>
        <v/>
      </c>
      <c r="GV7" s="866"/>
      <c r="GW7" s="866"/>
      <c r="GX7" s="866"/>
      <c r="GY7" s="866"/>
      <c r="GZ7" s="866"/>
      <c r="HA7" s="866"/>
      <c r="HB7" s="866"/>
      <c r="HC7" s="866"/>
      <c r="HD7" s="867"/>
      <c r="HE7" s="475"/>
      <c r="HF7" s="476"/>
      <c r="HG7" s="476"/>
      <c r="HH7" s="476"/>
      <c r="HI7" s="477"/>
      <c r="HJ7" s="735"/>
    </row>
    <row r="8" spans="1:218" s="495" customFormat="1" ht="15" customHeight="1">
      <c r="A8" s="514"/>
      <c r="B8" s="541" t="s">
        <v>60</v>
      </c>
      <c r="C8" s="531" t="str">
        <f>IF('SAPTBG Ind Elig Checklist'!D8="","",'SAPTBG Ind Elig Checklist'!D8)</f>
        <v/>
      </c>
      <c r="D8" s="532" t="str">
        <f>IF('SAPTBG Ind Elig Checklist'!E8="","",'SAPTBG Ind Elig Checklist'!E8)</f>
        <v/>
      </c>
      <c r="E8" s="532" t="str">
        <f>IF('SAPTBG Ind Elig Checklist'!F8="","",'SAPTBG Ind Elig Checklist'!F8)</f>
        <v/>
      </c>
      <c r="F8" s="532" t="str">
        <f>IF('SAPTBG Ind Elig Checklist'!G8="","",'SAPTBG Ind Elig Checklist'!G8)</f>
        <v/>
      </c>
      <c r="G8" s="532" t="str">
        <f>IF('SAPTBG Ind Elig Checklist'!H8="","",'SAPTBG Ind Elig Checklist'!H8)</f>
        <v/>
      </c>
      <c r="H8" s="532" t="str">
        <f>IF('SAPTBG Ind Elig Checklist'!I8="","",'SAPTBG Ind Elig Checklist'!I8)</f>
        <v/>
      </c>
      <c r="I8" s="532" t="str">
        <f>IF('SAPTBG Ind Elig Checklist'!J8="","",'SAPTBG Ind Elig Checklist'!J8)</f>
        <v/>
      </c>
      <c r="J8" s="532" t="str">
        <f>IF('SAPTBG Ind Elig Checklist'!K8="","",'SAPTBG Ind Elig Checklist'!K8)</f>
        <v/>
      </c>
      <c r="K8" s="532" t="str">
        <f>IF('SAPTBG Ind Elig Checklist'!L8="","",'SAPTBG Ind Elig Checklist'!L8)</f>
        <v/>
      </c>
      <c r="L8" s="642" t="str">
        <f>IF('SAPTBG Ind Elig Checklist'!M8="","",'SAPTBG Ind Elig Checklist'!M8)</f>
        <v/>
      </c>
      <c r="M8" s="531" t="str">
        <f>IF('SAPTBG Ind Elig Checklist'!N8="","",'SAPTBG Ind Elig Checklist'!N8)</f>
        <v/>
      </c>
      <c r="N8" s="532" t="str">
        <f>IF('SAPTBG Ind Elig Checklist'!O8="","",'SAPTBG Ind Elig Checklist'!O8)</f>
        <v/>
      </c>
      <c r="O8" s="532" t="str">
        <f>IF('SAPTBG Ind Elig Checklist'!P8="","",'SAPTBG Ind Elig Checklist'!P8)</f>
        <v/>
      </c>
      <c r="P8" s="532" t="str">
        <f>IF('SAPTBG Ind Elig Checklist'!Q8="","",'SAPTBG Ind Elig Checklist'!Q8)</f>
        <v/>
      </c>
      <c r="Q8" s="532" t="str">
        <f>IF('SAPTBG Ind Elig Checklist'!R8="","",'SAPTBG Ind Elig Checklist'!R8)</f>
        <v/>
      </c>
      <c r="R8" s="532" t="str">
        <f>IF('SAPTBG Ind Elig Checklist'!S8="","",'SAPTBG Ind Elig Checklist'!S8)</f>
        <v/>
      </c>
      <c r="S8" s="532" t="str">
        <f>IF('SAPTBG Ind Elig Checklist'!T8="","",'SAPTBG Ind Elig Checklist'!T8)</f>
        <v/>
      </c>
      <c r="T8" s="532" t="str">
        <f>IF('SAPTBG Ind Elig Checklist'!U8="","",'SAPTBG Ind Elig Checklist'!U8)</f>
        <v/>
      </c>
      <c r="U8" s="532" t="str">
        <f>IF('SAPTBG Ind Elig Checklist'!V8="","",'SAPTBG Ind Elig Checklist'!V8)</f>
        <v/>
      </c>
      <c r="V8" s="642" t="str">
        <f>IF('SAPTBG Ind Elig Checklist'!W8="","",'SAPTBG Ind Elig Checklist'!W8)</f>
        <v/>
      </c>
      <c r="W8" s="531" t="str">
        <f>IF('SAPTBG Ind Elig Checklist'!X8="","",'SAPTBG Ind Elig Checklist'!X8)</f>
        <v/>
      </c>
      <c r="X8" s="532" t="str">
        <f>IF('SAPTBG Ind Elig Checklist'!Y8="","",'SAPTBG Ind Elig Checklist'!Y8)</f>
        <v/>
      </c>
      <c r="Y8" s="532" t="str">
        <f>IF('SAPTBG Ind Elig Checklist'!Z8="","",'SAPTBG Ind Elig Checklist'!Z8)</f>
        <v/>
      </c>
      <c r="Z8" s="532" t="str">
        <f>IF('SAPTBG Ind Elig Checklist'!AA8="","",'SAPTBG Ind Elig Checklist'!AA8)</f>
        <v/>
      </c>
      <c r="AA8" s="532" t="str">
        <f>IF('SAPTBG Ind Elig Checklist'!AB8="","",'SAPTBG Ind Elig Checklist'!AB8)</f>
        <v/>
      </c>
      <c r="AB8" s="532" t="str">
        <f>IF('SAPTBG Ind Elig Checklist'!AC8="","",'SAPTBG Ind Elig Checklist'!AC8)</f>
        <v/>
      </c>
      <c r="AC8" s="532" t="str">
        <f>IF('SAPTBG Ind Elig Checklist'!AD8="","",'SAPTBG Ind Elig Checklist'!AD8)</f>
        <v/>
      </c>
      <c r="AD8" s="532" t="str">
        <f>IF('SAPTBG Ind Elig Checklist'!AE8="","",'SAPTBG Ind Elig Checklist'!AE8)</f>
        <v/>
      </c>
      <c r="AE8" s="532" t="str">
        <f>IF('SAPTBG Ind Elig Checklist'!AF8="","",'SAPTBG Ind Elig Checklist'!AF8)</f>
        <v/>
      </c>
      <c r="AF8" s="642" t="str">
        <f>IF('SAPTBG Ind Elig Checklist'!AG8="","",'SAPTBG Ind Elig Checklist'!AG8)</f>
        <v/>
      </c>
      <c r="AG8" s="531" t="str">
        <f>IF('SAPTBG Ind Elig Checklist'!AH8="","",'SAPTBG Ind Elig Checklist'!AH8)</f>
        <v/>
      </c>
      <c r="AH8" s="532" t="str">
        <f>IF('SAPTBG Ind Elig Checklist'!AI8="","",'SAPTBG Ind Elig Checklist'!AI8)</f>
        <v/>
      </c>
      <c r="AI8" s="532" t="str">
        <f>IF('SAPTBG Ind Elig Checklist'!AJ8="","",'SAPTBG Ind Elig Checklist'!AJ8)</f>
        <v/>
      </c>
      <c r="AJ8" s="532" t="str">
        <f>IF('SAPTBG Ind Elig Checklist'!AK8="","",'SAPTBG Ind Elig Checklist'!AK8)</f>
        <v/>
      </c>
      <c r="AK8" s="532" t="str">
        <f>IF('SAPTBG Ind Elig Checklist'!AL8="","",'SAPTBG Ind Elig Checklist'!AL8)</f>
        <v/>
      </c>
      <c r="AL8" s="532" t="str">
        <f>IF('SAPTBG Ind Elig Checklist'!AM8="","",'SAPTBG Ind Elig Checklist'!AM8)</f>
        <v/>
      </c>
      <c r="AM8" s="532" t="str">
        <f>IF('SAPTBG Ind Elig Checklist'!AN8="","",'SAPTBG Ind Elig Checklist'!AN8)</f>
        <v/>
      </c>
      <c r="AN8" s="532" t="str">
        <f>IF('SAPTBG Ind Elig Checklist'!AO8="","",'SAPTBG Ind Elig Checklist'!AO8)</f>
        <v/>
      </c>
      <c r="AO8" s="532" t="str">
        <f>IF('SAPTBG Ind Elig Checklist'!AP8="","",'SAPTBG Ind Elig Checklist'!AP8)</f>
        <v/>
      </c>
      <c r="AP8" s="642" t="str">
        <f>IF('SAPTBG Ind Elig Checklist'!AQ8="","",'SAPTBG Ind Elig Checklist'!AQ8)</f>
        <v/>
      </c>
      <c r="AQ8" s="531" t="str">
        <f>IF('SAPTBG Ind Elig Checklist'!AR8="","",'SAPTBG Ind Elig Checklist'!AR8)</f>
        <v/>
      </c>
      <c r="AR8" s="532" t="str">
        <f>IF('SAPTBG Ind Elig Checklist'!AS8="","",'SAPTBG Ind Elig Checklist'!AS8)</f>
        <v/>
      </c>
      <c r="AS8" s="532" t="str">
        <f>IF('SAPTBG Ind Elig Checklist'!AT8="","",'SAPTBG Ind Elig Checklist'!AT8)</f>
        <v/>
      </c>
      <c r="AT8" s="532" t="str">
        <f>IF('SAPTBG Ind Elig Checklist'!AU8="","",'SAPTBG Ind Elig Checklist'!AU8)</f>
        <v/>
      </c>
      <c r="AU8" s="532" t="str">
        <f>IF('SAPTBG Ind Elig Checklist'!AV8="","",'SAPTBG Ind Elig Checklist'!AV8)</f>
        <v/>
      </c>
      <c r="AV8" s="532" t="str">
        <f>IF('SAPTBG Ind Elig Checklist'!AW8="","",'SAPTBG Ind Elig Checklist'!AW8)</f>
        <v/>
      </c>
      <c r="AW8" s="532" t="str">
        <f>IF('SAPTBG Ind Elig Checklist'!AX8="","",'SAPTBG Ind Elig Checklist'!AX8)</f>
        <v/>
      </c>
      <c r="AX8" s="532" t="str">
        <f>IF('SAPTBG Ind Elig Checklist'!AY8="","",'SAPTBG Ind Elig Checklist'!AY8)</f>
        <v/>
      </c>
      <c r="AY8" s="532" t="str">
        <f>IF('SAPTBG Ind Elig Checklist'!AZ8="","",'SAPTBG Ind Elig Checklist'!AZ8)</f>
        <v/>
      </c>
      <c r="AZ8" s="642" t="str">
        <f>IF('SAPTBG Ind Elig Checklist'!BA8="","",'SAPTBG Ind Elig Checklist'!BA8)</f>
        <v/>
      </c>
      <c r="BA8" s="531" t="str">
        <f>IF('SAPTBG Ind Elig Checklist'!BB8="","",'SAPTBG Ind Elig Checklist'!BB8)</f>
        <v/>
      </c>
      <c r="BB8" s="532" t="str">
        <f>IF('SAPTBG Ind Elig Checklist'!BC8="","",'SAPTBG Ind Elig Checklist'!BC8)</f>
        <v/>
      </c>
      <c r="BC8" s="532" t="str">
        <f>IF('SAPTBG Ind Elig Checklist'!BD8="","",'SAPTBG Ind Elig Checklist'!BD8)</f>
        <v/>
      </c>
      <c r="BD8" s="532" t="str">
        <f>IF('SAPTBG Ind Elig Checklist'!BE8="","",'SAPTBG Ind Elig Checklist'!BE8)</f>
        <v/>
      </c>
      <c r="BE8" s="532" t="str">
        <f>IF('SAPTBG Ind Elig Checklist'!BF8="","",'SAPTBG Ind Elig Checklist'!BF8)</f>
        <v/>
      </c>
      <c r="BF8" s="532" t="str">
        <f>IF('SAPTBG Ind Elig Checklist'!BG8="","",'SAPTBG Ind Elig Checklist'!BG8)</f>
        <v/>
      </c>
      <c r="BG8" s="532" t="str">
        <f>IF('SAPTBG Ind Elig Checklist'!BH8="","",'SAPTBG Ind Elig Checklist'!BH8)</f>
        <v/>
      </c>
      <c r="BH8" s="532" t="str">
        <f>IF('SAPTBG Ind Elig Checklist'!BI8="","",'SAPTBG Ind Elig Checklist'!BI8)</f>
        <v/>
      </c>
      <c r="BI8" s="532" t="str">
        <f>IF('SAPTBG Ind Elig Checklist'!BJ8="","",'SAPTBG Ind Elig Checklist'!BJ8)</f>
        <v/>
      </c>
      <c r="BJ8" s="642" t="str">
        <f>IF('SAPTBG Ind Elig Checklist'!BK8="","",'SAPTBG Ind Elig Checklist'!BK8)</f>
        <v/>
      </c>
      <c r="BK8" s="531" t="str">
        <f>IF('SAPTBG Ind Elig Checklist'!BL8="","",'SAPTBG Ind Elig Checklist'!BL8)</f>
        <v/>
      </c>
      <c r="BL8" s="532" t="str">
        <f>IF('SAPTBG Ind Elig Checklist'!BM8="","",'SAPTBG Ind Elig Checklist'!BM8)</f>
        <v/>
      </c>
      <c r="BM8" s="532" t="str">
        <f>IF('SAPTBG Ind Elig Checklist'!BN8="","",'SAPTBG Ind Elig Checklist'!BN8)</f>
        <v/>
      </c>
      <c r="BN8" s="532" t="str">
        <f>IF('SAPTBG Ind Elig Checklist'!BO8="","",'SAPTBG Ind Elig Checklist'!BO8)</f>
        <v/>
      </c>
      <c r="BO8" s="532" t="str">
        <f>IF('SAPTBG Ind Elig Checklist'!BP8="","",'SAPTBG Ind Elig Checklist'!BP8)</f>
        <v/>
      </c>
      <c r="BP8" s="532" t="str">
        <f>IF('SAPTBG Ind Elig Checklist'!BQ8="","",'SAPTBG Ind Elig Checklist'!BQ8)</f>
        <v/>
      </c>
      <c r="BQ8" s="532" t="str">
        <f>IF('SAPTBG Ind Elig Checklist'!BR8="","",'SAPTBG Ind Elig Checklist'!BR8)</f>
        <v/>
      </c>
      <c r="BR8" s="532" t="str">
        <f>IF('SAPTBG Ind Elig Checklist'!BS8="","",'SAPTBG Ind Elig Checklist'!BS8)</f>
        <v/>
      </c>
      <c r="BS8" s="532" t="str">
        <f>IF('SAPTBG Ind Elig Checklist'!BT8="","",'SAPTBG Ind Elig Checklist'!BT8)</f>
        <v/>
      </c>
      <c r="BT8" s="532" t="str">
        <f>IF('SAPTBG Ind Elig Checklist'!BU8="","",'SAPTBG Ind Elig Checklist'!BU8)</f>
        <v/>
      </c>
      <c r="BU8" s="531" t="str">
        <f>IF('SAPTBG Ind Elig Checklist'!BV8="","",'SAPTBG Ind Elig Checklist'!BV8)</f>
        <v/>
      </c>
      <c r="BV8" s="532" t="str">
        <f>IF('SAPTBG Ind Elig Checklist'!BW8="","",'SAPTBG Ind Elig Checklist'!BW8)</f>
        <v/>
      </c>
      <c r="BW8" s="532" t="str">
        <f>IF('SAPTBG Ind Elig Checklist'!BX8="","",'SAPTBG Ind Elig Checklist'!BX8)</f>
        <v/>
      </c>
      <c r="BX8" s="532" t="str">
        <f>IF('SAPTBG Ind Elig Checklist'!BY8="","",'SAPTBG Ind Elig Checklist'!BY8)</f>
        <v/>
      </c>
      <c r="BY8" s="532" t="str">
        <f>IF('SAPTBG Ind Elig Checklist'!BZ8="","",'SAPTBG Ind Elig Checklist'!BZ8)</f>
        <v/>
      </c>
      <c r="BZ8" s="532" t="str">
        <f>IF('SAPTBG Ind Elig Checklist'!CA8="","",'SAPTBG Ind Elig Checklist'!CA8)</f>
        <v/>
      </c>
      <c r="CA8" s="532" t="str">
        <f>IF('SAPTBG Ind Elig Checklist'!CB8="","",'SAPTBG Ind Elig Checklist'!CB8)</f>
        <v/>
      </c>
      <c r="CB8" s="532" t="str">
        <f>IF('SAPTBG Ind Elig Checklist'!CC8="","",'SAPTBG Ind Elig Checklist'!CC8)</f>
        <v/>
      </c>
      <c r="CC8" s="532" t="str">
        <f>IF('SAPTBG Ind Elig Checklist'!CD8="","",'SAPTBG Ind Elig Checklist'!CD8)</f>
        <v/>
      </c>
      <c r="CD8" s="642" t="str">
        <f>IF('SAPTBG Ind Elig Checklist'!CE8="","",'SAPTBG Ind Elig Checklist'!CE8)</f>
        <v/>
      </c>
      <c r="CE8" s="531" t="str">
        <f>IF('SAPTBG Ind Elig Checklist'!CF8="","",'SAPTBG Ind Elig Checklist'!CF8)</f>
        <v/>
      </c>
      <c r="CF8" s="532" t="str">
        <f>IF('SAPTBG Ind Elig Checklist'!CG8="","",'SAPTBG Ind Elig Checklist'!CG8)</f>
        <v/>
      </c>
      <c r="CG8" s="532" t="str">
        <f>IF('SAPTBG Ind Elig Checklist'!CH8="","",'SAPTBG Ind Elig Checklist'!CH8)</f>
        <v/>
      </c>
      <c r="CH8" s="532" t="str">
        <f>IF('SAPTBG Ind Elig Checklist'!CI8="","",'SAPTBG Ind Elig Checklist'!CI8)</f>
        <v/>
      </c>
      <c r="CI8" s="532" t="str">
        <f>IF('SAPTBG Ind Elig Checklist'!CJ8="","",'SAPTBG Ind Elig Checklist'!CJ8)</f>
        <v/>
      </c>
      <c r="CJ8" s="532" t="str">
        <f>IF('SAPTBG Ind Elig Checklist'!CK8="","",'SAPTBG Ind Elig Checklist'!CK8)</f>
        <v/>
      </c>
      <c r="CK8" s="532" t="str">
        <f>IF('SAPTBG Ind Elig Checklist'!CL8="","",'SAPTBG Ind Elig Checklist'!CL8)</f>
        <v/>
      </c>
      <c r="CL8" s="532" t="str">
        <f>IF('SAPTBG Ind Elig Checklist'!CM8="","",'SAPTBG Ind Elig Checklist'!CM8)</f>
        <v/>
      </c>
      <c r="CM8" s="532" t="str">
        <f>IF('SAPTBG Ind Elig Checklist'!CN8="","",'SAPTBG Ind Elig Checklist'!CN8)</f>
        <v/>
      </c>
      <c r="CN8" s="532" t="str">
        <f>IF('SAPTBG Ind Elig Checklist'!CO8="","",'SAPTBG Ind Elig Checklist'!CO8)</f>
        <v/>
      </c>
      <c r="CO8" s="531" t="str">
        <f>IF('SAPTBG Ind Elig Checklist'!CP8="","",'SAPTBG Ind Elig Checklist'!CP8)</f>
        <v/>
      </c>
      <c r="CP8" s="532" t="str">
        <f>IF('SAPTBG Ind Elig Checklist'!CQ8="","",'SAPTBG Ind Elig Checklist'!CQ8)</f>
        <v/>
      </c>
      <c r="CQ8" s="532" t="str">
        <f>IF('SAPTBG Ind Elig Checklist'!CR8="","",'SAPTBG Ind Elig Checklist'!CR8)</f>
        <v/>
      </c>
      <c r="CR8" s="532" t="str">
        <f>IF('SAPTBG Ind Elig Checklist'!CS8="","",'SAPTBG Ind Elig Checklist'!CS8)</f>
        <v/>
      </c>
      <c r="CS8" s="532" t="str">
        <f>IF('SAPTBG Ind Elig Checklist'!CT8="","",'SAPTBG Ind Elig Checklist'!CT8)</f>
        <v/>
      </c>
      <c r="CT8" s="532" t="str">
        <f>IF('SAPTBG Ind Elig Checklist'!CU8="","",'SAPTBG Ind Elig Checklist'!CU8)</f>
        <v/>
      </c>
      <c r="CU8" s="532" t="str">
        <f>IF('SAPTBG Ind Elig Checklist'!CV8="","",'SAPTBG Ind Elig Checklist'!CV8)</f>
        <v/>
      </c>
      <c r="CV8" s="532" t="str">
        <f>IF('SAPTBG Ind Elig Checklist'!CW8="","",'SAPTBG Ind Elig Checklist'!CW8)</f>
        <v/>
      </c>
      <c r="CW8" s="532" t="str">
        <f>IF('SAPTBG Ind Elig Checklist'!CX8="","",'SAPTBG Ind Elig Checklist'!CX8)</f>
        <v/>
      </c>
      <c r="CX8" s="642" t="str">
        <f>IF('SAPTBG Ind Elig Checklist'!CY8="","",'SAPTBG Ind Elig Checklist'!CY8)</f>
        <v/>
      </c>
      <c r="CY8" s="531" t="str">
        <f>IF('SAPTBG Ind Elig Checklist'!CZ8="","",'SAPTBG Ind Elig Checklist'!CZ8)</f>
        <v/>
      </c>
      <c r="CZ8" s="532" t="str">
        <f>IF('SAPTBG Ind Elig Checklist'!DA8="","",'SAPTBG Ind Elig Checklist'!DA8)</f>
        <v/>
      </c>
      <c r="DA8" s="532" t="str">
        <f>IF('SAPTBG Ind Elig Checklist'!DB8="","",'SAPTBG Ind Elig Checklist'!DB8)</f>
        <v/>
      </c>
      <c r="DB8" s="532" t="str">
        <f>IF('SAPTBG Ind Elig Checklist'!DC8="","",'SAPTBG Ind Elig Checklist'!DC8)</f>
        <v/>
      </c>
      <c r="DC8" s="532" t="str">
        <f>IF('SAPTBG Ind Elig Checklist'!DD8="","",'SAPTBG Ind Elig Checklist'!DD8)</f>
        <v/>
      </c>
      <c r="DD8" s="532" t="str">
        <f>IF('SAPTBG Ind Elig Checklist'!DE8="","",'SAPTBG Ind Elig Checklist'!DE8)</f>
        <v/>
      </c>
      <c r="DE8" s="532" t="str">
        <f>IF('SAPTBG Ind Elig Checklist'!DF8="","",'SAPTBG Ind Elig Checklist'!DF8)</f>
        <v/>
      </c>
      <c r="DF8" s="532" t="str">
        <f>IF('SAPTBG Ind Elig Checklist'!DG8="","",'SAPTBG Ind Elig Checklist'!DG8)</f>
        <v/>
      </c>
      <c r="DG8" s="532" t="str">
        <f>IF('SAPTBG Ind Elig Checklist'!DH8="","",'SAPTBG Ind Elig Checklist'!DH8)</f>
        <v/>
      </c>
      <c r="DH8" s="532" t="str">
        <f>IF('SAPTBG Ind Elig Checklist'!DI8="","",'SAPTBG Ind Elig Checklist'!DI8)</f>
        <v/>
      </c>
      <c r="DI8" s="531" t="str">
        <f>IF('SAPTBG Ind Elig Checklist'!DJ8="","",'SAPTBG Ind Elig Checklist'!DJ8)</f>
        <v/>
      </c>
      <c r="DJ8" s="532" t="str">
        <f>IF('SAPTBG Ind Elig Checklist'!DK8="","",'SAPTBG Ind Elig Checklist'!DK8)</f>
        <v/>
      </c>
      <c r="DK8" s="532" t="str">
        <f>IF('SAPTBG Ind Elig Checklist'!DL8="","",'SAPTBG Ind Elig Checklist'!DL8)</f>
        <v/>
      </c>
      <c r="DL8" s="532" t="str">
        <f>IF('SAPTBG Ind Elig Checklist'!DM8="","",'SAPTBG Ind Elig Checklist'!DM8)</f>
        <v/>
      </c>
      <c r="DM8" s="532" t="str">
        <f>IF('SAPTBG Ind Elig Checklist'!DN8="","",'SAPTBG Ind Elig Checklist'!DN8)</f>
        <v/>
      </c>
      <c r="DN8" s="532" t="str">
        <f>IF('SAPTBG Ind Elig Checklist'!DO8="","",'SAPTBG Ind Elig Checklist'!DO8)</f>
        <v/>
      </c>
      <c r="DO8" s="532" t="str">
        <f>IF('SAPTBG Ind Elig Checklist'!DP8="","",'SAPTBG Ind Elig Checklist'!DP8)</f>
        <v/>
      </c>
      <c r="DP8" s="532" t="str">
        <f>IF('SAPTBG Ind Elig Checklist'!DQ8="","",'SAPTBG Ind Elig Checklist'!DQ8)</f>
        <v/>
      </c>
      <c r="DQ8" s="532" t="str">
        <f>IF('SAPTBG Ind Elig Checklist'!DR8="","",'SAPTBG Ind Elig Checklist'!DR8)</f>
        <v/>
      </c>
      <c r="DR8" s="642" t="str">
        <f>IF('SAPTBG Ind Elig Checklist'!DS8="","",'SAPTBG Ind Elig Checklist'!DS8)</f>
        <v/>
      </c>
      <c r="DS8" s="531" t="str">
        <f>IF('SAPTBG Ind Elig Checklist'!DT8="","",'SAPTBG Ind Elig Checklist'!DT8)</f>
        <v/>
      </c>
      <c r="DT8" s="532" t="str">
        <f>IF('SAPTBG Ind Elig Checklist'!DU8="","",'SAPTBG Ind Elig Checklist'!DU8)</f>
        <v/>
      </c>
      <c r="DU8" s="532" t="str">
        <f>IF('SAPTBG Ind Elig Checklist'!DV8="","",'SAPTBG Ind Elig Checklist'!DV8)</f>
        <v/>
      </c>
      <c r="DV8" s="532" t="str">
        <f>IF('SAPTBG Ind Elig Checklist'!DW8="","",'SAPTBG Ind Elig Checklist'!DW8)</f>
        <v/>
      </c>
      <c r="DW8" s="532" t="str">
        <f>IF('SAPTBG Ind Elig Checklist'!DX8="","",'SAPTBG Ind Elig Checklist'!DX8)</f>
        <v/>
      </c>
      <c r="DX8" s="532" t="str">
        <f>IF('SAPTBG Ind Elig Checklist'!DY8="","",'SAPTBG Ind Elig Checklist'!DY8)</f>
        <v/>
      </c>
      <c r="DY8" s="532" t="str">
        <f>IF('SAPTBG Ind Elig Checklist'!DZ8="","",'SAPTBG Ind Elig Checklist'!DZ8)</f>
        <v/>
      </c>
      <c r="DZ8" s="532" t="str">
        <f>IF('SAPTBG Ind Elig Checklist'!EA8="","",'SAPTBG Ind Elig Checklist'!EA8)</f>
        <v/>
      </c>
      <c r="EA8" s="532" t="str">
        <f>IF('SAPTBG Ind Elig Checklist'!EB8="","",'SAPTBG Ind Elig Checklist'!EB8)</f>
        <v/>
      </c>
      <c r="EB8" s="532" t="str">
        <f>IF('SAPTBG Ind Elig Checklist'!EC8="","",'SAPTBG Ind Elig Checklist'!EC8)</f>
        <v/>
      </c>
      <c r="EC8" s="531" t="str">
        <f>IF('SAPTBG Ind Elig Checklist'!ED8="","",'SAPTBG Ind Elig Checklist'!ED8)</f>
        <v/>
      </c>
      <c r="ED8" s="532" t="str">
        <f>IF('SAPTBG Ind Elig Checklist'!EE8="","",'SAPTBG Ind Elig Checklist'!EE8)</f>
        <v/>
      </c>
      <c r="EE8" s="532" t="str">
        <f>IF('SAPTBG Ind Elig Checklist'!EF8="","",'SAPTBG Ind Elig Checklist'!EF8)</f>
        <v/>
      </c>
      <c r="EF8" s="532" t="str">
        <f>IF('SAPTBG Ind Elig Checklist'!EG8="","",'SAPTBG Ind Elig Checklist'!EG8)</f>
        <v/>
      </c>
      <c r="EG8" s="532" t="str">
        <f>IF('SAPTBG Ind Elig Checklist'!EH8="","",'SAPTBG Ind Elig Checklist'!EH8)</f>
        <v/>
      </c>
      <c r="EH8" s="532" t="str">
        <f>IF('SAPTBG Ind Elig Checklist'!EI8="","",'SAPTBG Ind Elig Checklist'!EI8)</f>
        <v/>
      </c>
      <c r="EI8" s="532" t="str">
        <f>IF('SAPTBG Ind Elig Checklist'!EJ8="","",'SAPTBG Ind Elig Checklist'!EJ8)</f>
        <v/>
      </c>
      <c r="EJ8" s="532" t="str">
        <f>IF('SAPTBG Ind Elig Checklist'!EK8="","",'SAPTBG Ind Elig Checklist'!EK8)</f>
        <v/>
      </c>
      <c r="EK8" s="532" t="str">
        <f>IF('SAPTBG Ind Elig Checklist'!EL8="","",'SAPTBG Ind Elig Checklist'!EL8)</f>
        <v/>
      </c>
      <c r="EL8" s="642" t="str">
        <f>IF('SAPTBG Ind Elig Checklist'!EM8="","",'SAPTBG Ind Elig Checklist'!EM8)</f>
        <v/>
      </c>
      <c r="EM8" s="531" t="str">
        <f>IF('SAPTBG Ind Elig Checklist'!EN8="","",'SAPTBG Ind Elig Checklist'!EN8)</f>
        <v/>
      </c>
      <c r="EN8" s="532" t="str">
        <f>IF('SAPTBG Ind Elig Checklist'!EO8="","",'SAPTBG Ind Elig Checklist'!EO8)</f>
        <v/>
      </c>
      <c r="EO8" s="532" t="str">
        <f>IF('SAPTBG Ind Elig Checklist'!EP8="","",'SAPTBG Ind Elig Checklist'!EP8)</f>
        <v/>
      </c>
      <c r="EP8" s="532" t="str">
        <f>IF('SAPTBG Ind Elig Checklist'!EQ8="","",'SAPTBG Ind Elig Checklist'!EQ8)</f>
        <v/>
      </c>
      <c r="EQ8" s="532" t="str">
        <f>IF('SAPTBG Ind Elig Checklist'!ER8="","",'SAPTBG Ind Elig Checklist'!ER8)</f>
        <v/>
      </c>
      <c r="ER8" s="532" t="str">
        <f>IF('SAPTBG Ind Elig Checklist'!ES8="","",'SAPTBG Ind Elig Checklist'!ES8)</f>
        <v/>
      </c>
      <c r="ES8" s="532" t="str">
        <f>IF('SAPTBG Ind Elig Checklist'!ET8="","",'SAPTBG Ind Elig Checklist'!ET8)</f>
        <v/>
      </c>
      <c r="ET8" s="532" t="str">
        <f>IF('SAPTBG Ind Elig Checklist'!EU8="","",'SAPTBG Ind Elig Checklist'!EU8)</f>
        <v/>
      </c>
      <c r="EU8" s="532" t="str">
        <f>IF('SAPTBG Ind Elig Checklist'!EV8="","",'SAPTBG Ind Elig Checklist'!EV8)</f>
        <v/>
      </c>
      <c r="EV8" s="532" t="str">
        <f>IF('SAPTBG Ind Elig Checklist'!EW8="","",'SAPTBG Ind Elig Checklist'!EW8)</f>
        <v/>
      </c>
      <c r="EW8" s="531" t="str">
        <f>IF('SAPTBG Ind Elig Checklist'!EX8="","",'SAPTBG Ind Elig Checklist'!EX8)</f>
        <v/>
      </c>
      <c r="EX8" s="532" t="str">
        <f>IF('SAPTBG Ind Elig Checklist'!EY8="","",'SAPTBG Ind Elig Checklist'!EY8)</f>
        <v/>
      </c>
      <c r="EY8" s="532" t="str">
        <f>IF('SAPTBG Ind Elig Checklist'!EZ8="","",'SAPTBG Ind Elig Checklist'!EZ8)</f>
        <v/>
      </c>
      <c r="EZ8" s="532" t="str">
        <f>IF('SAPTBG Ind Elig Checklist'!FA8="","",'SAPTBG Ind Elig Checklist'!FA8)</f>
        <v/>
      </c>
      <c r="FA8" s="532" t="str">
        <f>IF('SAPTBG Ind Elig Checklist'!FB8="","",'SAPTBG Ind Elig Checklist'!FB8)</f>
        <v/>
      </c>
      <c r="FB8" s="532" t="str">
        <f>IF('SAPTBG Ind Elig Checklist'!FC8="","",'SAPTBG Ind Elig Checklist'!FC8)</f>
        <v/>
      </c>
      <c r="FC8" s="532" t="str">
        <f>IF('SAPTBG Ind Elig Checklist'!FD8="","",'SAPTBG Ind Elig Checklist'!FD8)</f>
        <v/>
      </c>
      <c r="FD8" s="532" t="str">
        <f>IF('SAPTBG Ind Elig Checklist'!FE8="","",'SAPTBG Ind Elig Checklist'!FE8)</f>
        <v/>
      </c>
      <c r="FE8" s="532" t="str">
        <f>IF('SAPTBG Ind Elig Checklist'!FF8="","",'SAPTBG Ind Elig Checklist'!FF8)</f>
        <v/>
      </c>
      <c r="FF8" s="642" t="str">
        <f>IF('SAPTBG Ind Elig Checklist'!FG8="","",'SAPTBG Ind Elig Checklist'!FG8)</f>
        <v/>
      </c>
      <c r="FG8" s="531" t="str">
        <f>IF('SAPTBG Ind Elig Checklist'!FH8="","",'SAPTBG Ind Elig Checklist'!FH8)</f>
        <v/>
      </c>
      <c r="FH8" s="532" t="str">
        <f>IF('SAPTBG Ind Elig Checklist'!FI8="","",'SAPTBG Ind Elig Checklist'!FI8)</f>
        <v/>
      </c>
      <c r="FI8" s="532" t="str">
        <f>IF('SAPTBG Ind Elig Checklist'!FJ8="","",'SAPTBG Ind Elig Checklist'!FJ8)</f>
        <v/>
      </c>
      <c r="FJ8" s="532" t="str">
        <f>IF('SAPTBG Ind Elig Checklist'!FK8="","",'SAPTBG Ind Elig Checklist'!FK8)</f>
        <v/>
      </c>
      <c r="FK8" s="532" t="str">
        <f>IF('SAPTBG Ind Elig Checklist'!FL8="","",'SAPTBG Ind Elig Checklist'!FL8)</f>
        <v/>
      </c>
      <c r="FL8" s="532" t="str">
        <f>IF('SAPTBG Ind Elig Checklist'!FM8="","",'SAPTBG Ind Elig Checklist'!FM8)</f>
        <v/>
      </c>
      <c r="FM8" s="532" t="str">
        <f>IF('SAPTBG Ind Elig Checklist'!FN8="","",'SAPTBG Ind Elig Checklist'!FN8)</f>
        <v/>
      </c>
      <c r="FN8" s="532" t="str">
        <f>IF('SAPTBG Ind Elig Checklist'!FO8="","",'SAPTBG Ind Elig Checklist'!FO8)</f>
        <v/>
      </c>
      <c r="FO8" s="532" t="str">
        <f>IF('SAPTBG Ind Elig Checklist'!FP8="","",'SAPTBG Ind Elig Checklist'!FP8)</f>
        <v/>
      </c>
      <c r="FP8" s="532" t="str">
        <f>IF('SAPTBG Ind Elig Checklist'!FQ8="","",'SAPTBG Ind Elig Checklist'!FQ8)</f>
        <v/>
      </c>
      <c r="FQ8" s="531" t="str">
        <f>IF('SAPTBG Ind Elig Checklist'!FR8="","",'SAPTBG Ind Elig Checklist'!FR8)</f>
        <v/>
      </c>
      <c r="FR8" s="532" t="str">
        <f>IF('SAPTBG Ind Elig Checklist'!FS8="","",'SAPTBG Ind Elig Checklist'!FS8)</f>
        <v/>
      </c>
      <c r="FS8" s="532" t="str">
        <f>IF('SAPTBG Ind Elig Checklist'!FT8="","",'SAPTBG Ind Elig Checklist'!FT8)</f>
        <v/>
      </c>
      <c r="FT8" s="532" t="str">
        <f>IF('SAPTBG Ind Elig Checklist'!FU8="","",'SAPTBG Ind Elig Checklist'!FU8)</f>
        <v/>
      </c>
      <c r="FU8" s="532" t="str">
        <f>IF('SAPTBG Ind Elig Checklist'!FV8="","",'SAPTBG Ind Elig Checklist'!FV8)</f>
        <v/>
      </c>
      <c r="FV8" s="532" t="str">
        <f>IF('SAPTBG Ind Elig Checklist'!FW8="","",'SAPTBG Ind Elig Checklist'!FW8)</f>
        <v/>
      </c>
      <c r="FW8" s="532" t="str">
        <f>IF('SAPTBG Ind Elig Checklist'!FX8="","",'SAPTBG Ind Elig Checklist'!FX8)</f>
        <v/>
      </c>
      <c r="FX8" s="532" t="str">
        <f>IF('SAPTBG Ind Elig Checklist'!FY8="","",'SAPTBG Ind Elig Checklist'!FY8)</f>
        <v/>
      </c>
      <c r="FY8" s="532" t="str">
        <f>IF('SAPTBG Ind Elig Checklist'!FZ8="","",'SAPTBG Ind Elig Checklist'!FZ8)</f>
        <v/>
      </c>
      <c r="FZ8" s="642" t="str">
        <f>IF('SAPTBG Ind Elig Checklist'!GA8="","",'SAPTBG Ind Elig Checklist'!GA8)</f>
        <v/>
      </c>
      <c r="GA8" s="531" t="str">
        <f>IF('SAPTBG Ind Elig Checklist'!GB8="","",'SAPTBG Ind Elig Checklist'!GB8)</f>
        <v/>
      </c>
      <c r="GB8" s="532" t="str">
        <f>IF('SAPTBG Ind Elig Checklist'!GC8="","",'SAPTBG Ind Elig Checklist'!GC8)</f>
        <v/>
      </c>
      <c r="GC8" s="532" t="str">
        <f>IF('SAPTBG Ind Elig Checklist'!GD8="","",'SAPTBG Ind Elig Checklist'!GD8)</f>
        <v/>
      </c>
      <c r="GD8" s="532" t="str">
        <f>IF('SAPTBG Ind Elig Checklist'!GE8="","",'SAPTBG Ind Elig Checklist'!GE8)</f>
        <v/>
      </c>
      <c r="GE8" s="532" t="str">
        <f>IF('SAPTBG Ind Elig Checklist'!GF8="","",'SAPTBG Ind Elig Checklist'!GF8)</f>
        <v/>
      </c>
      <c r="GF8" s="532" t="str">
        <f>IF('SAPTBG Ind Elig Checklist'!GG8="","",'SAPTBG Ind Elig Checklist'!GG8)</f>
        <v/>
      </c>
      <c r="GG8" s="532" t="str">
        <f>IF('SAPTBG Ind Elig Checklist'!GH8="","",'SAPTBG Ind Elig Checklist'!GH8)</f>
        <v/>
      </c>
      <c r="GH8" s="532" t="str">
        <f>IF('SAPTBG Ind Elig Checklist'!GI8="","",'SAPTBG Ind Elig Checklist'!GI8)</f>
        <v/>
      </c>
      <c r="GI8" s="532" t="str">
        <f>IF('SAPTBG Ind Elig Checklist'!GJ8="","",'SAPTBG Ind Elig Checklist'!GJ8)</f>
        <v/>
      </c>
      <c r="GJ8" s="532" t="str">
        <f>IF('SAPTBG Ind Elig Checklist'!GK8="","",'SAPTBG Ind Elig Checklist'!GK8)</f>
        <v/>
      </c>
      <c r="GK8" s="531" t="str">
        <f>IF('SAPTBG Ind Elig Checklist'!GL8="","",'SAPTBG Ind Elig Checklist'!GL8)</f>
        <v/>
      </c>
      <c r="GL8" s="532" t="str">
        <f>IF('SAPTBG Ind Elig Checklist'!GM8="","",'SAPTBG Ind Elig Checklist'!GM8)</f>
        <v/>
      </c>
      <c r="GM8" s="532" t="str">
        <f>IF('SAPTBG Ind Elig Checklist'!GN8="","",'SAPTBG Ind Elig Checklist'!GN8)</f>
        <v/>
      </c>
      <c r="GN8" s="532" t="str">
        <f>IF('SAPTBG Ind Elig Checklist'!GO8="","",'SAPTBG Ind Elig Checklist'!GO8)</f>
        <v/>
      </c>
      <c r="GO8" s="532" t="str">
        <f>IF('SAPTBG Ind Elig Checklist'!GP8="","",'SAPTBG Ind Elig Checklist'!GP8)</f>
        <v/>
      </c>
      <c r="GP8" s="532" t="str">
        <f>IF('SAPTBG Ind Elig Checklist'!GQ8="","",'SAPTBG Ind Elig Checklist'!GQ8)</f>
        <v/>
      </c>
      <c r="GQ8" s="532" t="str">
        <f>IF('SAPTBG Ind Elig Checklist'!GR8="","",'SAPTBG Ind Elig Checklist'!GR8)</f>
        <v/>
      </c>
      <c r="GR8" s="532" t="str">
        <f>IF('SAPTBG Ind Elig Checklist'!GS8="","",'SAPTBG Ind Elig Checklist'!GS8)</f>
        <v/>
      </c>
      <c r="GS8" s="532" t="str">
        <f>IF('SAPTBG Ind Elig Checklist'!GT8="","",'SAPTBG Ind Elig Checklist'!GT8)</f>
        <v/>
      </c>
      <c r="GT8" s="642" t="str">
        <f>IF('SAPTBG Ind Elig Checklist'!GU8="","",'SAPTBG Ind Elig Checklist'!GU8)</f>
        <v/>
      </c>
      <c r="GU8" s="531" t="str">
        <f>IF('SAPTBG Ind Elig Checklist'!GV8="","",'SAPTBG Ind Elig Checklist'!GV8)</f>
        <v/>
      </c>
      <c r="GV8" s="532" t="str">
        <f>IF('SAPTBG Ind Elig Checklist'!GW8="","",'SAPTBG Ind Elig Checklist'!GW8)</f>
        <v/>
      </c>
      <c r="GW8" s="532" t="str">
        <f>IF('SAPTBG Ind Elig Checklist'!GX8="","",'SAPTBG Ind Elig Checklist'!GX8)</f>
        <v/>
      </c>
      <c r="GX8" s="532" t="str">
        <f>IF('SAPTBG Ind Elig Checklist'!GY8="","",'SAPTBG Ind Elig Checklist'!GY8)</f>
        <v/>
      </c>
      <c r="GY8" s="532" t="str">
        <f>IF('SAPTBG Ind Elig Checklist'!GZ8="","",'SAPTBG Ind Elig Checklist'!GZ8)</f>
        <v/>
      </c>
      <c r="GZ8" s="532" t="str">
        <f>IF('SAPTBG Ind Elig Checklist'!HA8="","",'SAPTBG Ind Elig Checklist'!HA8)</f>
        <v/>
      </c>
      <c r="HA8" s="532" t="str">
        <f>IF('SAPTBG Ind Elig Checklist'!HB8="","",'SAPTBG Ind Elig Checklist'!HB8)</f>
        <v/>
      </c>
      <c r="HB8" s="532" t="str">
        <f>IF('SAPTBG Ind Elig Checklist'!HC8="","",'SAPTBG Ind Elig Checklist'!HC8)</f>
        <v/>
      </c>
      <c r="HC8" s="532" t="str">
        <f>IF('SAPTBG Ind Elig Checklist'!HD8="","",'SAPTBG Ind Elig Checklist'!HD8)</f>
        <v/>
      </c>
      <c r="HD8" s="642" t="str">
        <f>IF('SAPTBG Ind Elig Checklist'!HE8="","",'SAPTBG Ind Elig Checklist'!HE8)</f>
        <v/>
      </c>
      <c r="HE8" s="492"/>
      <c r="HF8" s="493"/>
      <c r="HG8" s="493"/>
      <c r="HH8" s="493"/>
      <c r="HI8" s="494"/>
      <c r="HJ8" s="737"/>
    </row>
    <row r="9" spans="1:218" s="479" customFormat="1" ht="15" customHeight="1">
      <c r="A9" s="480"/>
      <c r="B9" s="489" t="s">
        <v>61</v>
      </c>
      <c r="C9" s="726" t="str">
        <f>IF('SAPTBG Ind Elig Checklist'!D9="","",'SAPTBG Ind Elig Checklist'!D9)</f>
        <v/>
      </c>
      <c r="D9" s="530" t="str">
        <f>IF('SAPTBG Ind Elig Checklist'!E9="","",'SAPTBG Ind Elig Checklist'!E9)</f>
        <v/>
      </c>
      <c r="E9" s="530" t="str">
        <f>IF('SAPTBG Ind Elig Checklist'!F9="","",'SAPTBG Ind Elig Checklist'!F9)</f>
        <v/>
      </c>
      <c r="F9" s="530" t="str">
        <f>IF('SAPTBG Ind Elig Checklist'!G9="","",'SAPTBG Ind Elig Checklist'!G9)</f>
        <v/>
      </c>
      <c r="G9" s="530" t="str">
        <f>IF('SAPTBG Ind Elig Checklist'!H9="","",'SAPTBG Ind Elig Checklist'!H9)</f>
        <v/>
      </c>
      <c r="H9" s="530" t="str">
        <f>IF('SAPTBG Ind Elig Checklist'!I9="","",'SAPTBG Ind Elig Checklist'!I9)</f>
        <v/>
      </c>
      <c r="I9" s="530" t="str">
        <f>IF('SAPTBG Ind Elig Checklist'!J9="","",'SAPTBG Ind Elig Checklist'!J9)</f>
        <v/>
      </c>
      <c r="J9" s="530" t="str">
        <f>IF('SAPTBG Ind Elig Checklist'!K9="","",'SAPTBG Ind Elig Checklist'!K9)</f>
        <v/>
      </c>
      <c r="K9" s="530" t="str">
        <f>IF('SAPTBG Ind Elig Checklist'!L9="","",'SAPTBG Ind Elig Checklist'!L9)</f>
        <v/>
      </c>
      <c r="L9" s="643" t="str">
        <f>IF('SAPTBG Ind Elig Checklist'!M9="","",'SAPTBG Ind Elig Checklist'!M9)</f>
        <v/>
      </c>
      <c r="M9" s="534" t="str">
        <f>IF('SAPTBG Ind Elig Checklist'!N9="","",'SAPTBG Ind Elig Checklist'!N9)</f>
        <v/>
      </c>
      <c r="N9" s="530" t="str">
        <f>IF('SAPTBG Ind Elig Checklist'!O9="","",'SAPTBG Ind Elig Checklist'!O9)</f>
        <v/>
      </c>
      <c r="O9" s="530" t="str">
        <f>IF('SAPTBG Ind Elig Checklist'!P9="","",'SAPTBG Ind Elig Checklist'!P9)</f>
        <v/>
      </c>
      <c r="P9" s="530" t="str">
        <f>IF('SAPTBG Ind Elig Checklist'!Q9="","",'SAPTBG Ind Elig Checklist'!Q9)</f>
        <v/>
      </c>
      <c r="Q9" s="530" t="str">
        <f>IF('SAPTBG Ind Elig Checklist'!R9="","",'SAPTBG Ind Elig Checklist'!R9)</f>
        <v/>
      </c>
      <c r="R9" s="530" t="str">
        <f>IF('SAPTBG Ind Elig Checklist'!S9="","",'SAPTBG Ind Elig Checklist'!S9)</f>
        <v/>
      </c>
      <c r="S9" s="530" t="str">
        <f>IF('SAPTBG Ind Elig Checklist'!T9="","",'SAPTBG Ind Elig Checklist'!T9)</f>
        <v/>
      </c>
      <c r="T9" s="530" t="str">
        <f>IF('SAPTBG Ind Elig Checklist'!U9="","",'SAPTBG Ind Elig Checklist'!U9)</f>
        <v/>
      </c>
      <c r="U9" s="530" t="str">
        <f>IF('SAPTBG Ind Elig Checklist'!V9="","",'SAPTBG Ind Elig Checklist'!V9)</f>
        <v/>
      </c>
      <c r="V9" s="643" t="str">
        <f>IF('SAPTBG Ind Elig Checklist'!W9="","",'SAPTBG Ind Elig Checklist'!W9)</f>
        <v/>
      </c>
      <c r="W9" s="726" t="str">
        <f>IF('SAPTBG Ind Elig Checklist'!X9="","",'SAPTBG Ind Elig Checklist'!X9)</f>
        <v/>
      </c>
      <c r="X9" s="530" t="str">
        <f>IF('SAPTBG Ind Elig Checklist'!Y9="","",'SAPTBG Ind Elig Checklist'!Y9)</f>
        <v/>
      </c>
      <c r="Y9" s="530" t="str">
        <f>IF('SAPTBG Ind Elig Checklist'!Z9="","",'SAPTBG Ind Elig Checklist'!Z9)</f>
        <v/>
      </c>
      <c r="Z9" s="530" t="str">
        <f>IF('SAPTBG Ind Elig Checklist'!AA9="","",'SAPTBG Ind Elig Checklist'!AA9)</f>
        <v/>
      </c>
      <c r="AA9" s="530" t="str">
        <f>IF('SAPTBG Ind Elig Checklist'!AB9="","",'SAPTBG Ind Elig Checklist'!AB9)</f>
        <v/>
      </c>
      <c r="AB9" s="530" t="str">
        <f>IF('SAPTBG Ind Elig Checklist'!AC9="","",'SAPTBG Ind Elig Checklist'!AC9)</f>
        <v/>
      </c>
      <c r="AC9" s="530" t="str">
        <f>IF('SAPTBG Ind Elig Checklist'!AD9="","",'SAPTBG Ind Elig Checklist'!AD9)</f>
        <v/>
      </c>
      <c r="AD9" s="530" t="str">
        <f>IF('SAPTBG Ind Elig Checklist'!AE9="","",'SAPTBG Ind Elig Checklist'!AE9)</f>
        <v/>
      </c>
      <c r="AE9" s="530" t="str">
        <f>IF('SAPTBG Ind Elig Checklist'!AF9="","",'SAPTBG Ind Elig Checklist'!AF9)</f>
        <v/>
      </c>
      <c r="AF9" s="643" t="str">
        <f>IF('SAPTBG Ind Elig Checklist'!AG9="","",'SAPTBG Ind Elig Checklist'!AG9)</f>
        <v/>
      </c>
      <c r="AG9" s="726" t="str">
        <f>IF('SAPTBG Ind Elig Checklist'!AH9="","",'SAPTBG Ind Elig Checklist'!AH9)</f>
        <v/>
      </c>
      <c r="AH9" s="530" t="str">
        <f>IF('SAPTBG Ind Elig Checklist'!AI9="","",'SAPTBG Ind Elig Checklist'!AI9)</f>
        <v/>
      </c>
      <c r="AI9" s="530" t="str">
        <f>IF('SAPTBG Ind Elig Checklist'!AJ9="","",'SAPTBG Ind Elig Checklist'!AJ9)</f>
        <v/>
      </c>
      <c r="AJ9" s="530" t="str">
        <f>IF('SAPTBG Ind Elig Checklist'!AK9="","",'SAPTBG Ind Elig Checklist'!AK9)</f>
        <v/>
      </c>
      <c r="AK9" s="530" t="str">
        <f>IF('SAPTBG Ind Elig Checklist'!AL9="","",'SAPTBG Ind Elig Checklist'!AL9)</f>
        <v/>
      </c>
      <c r="AL9" s="530" t="str">
        <f>IF('SAPTBG Ind Elig Checklist'!AM9="","",'SAPTBG Ind Elig Checklist'!AM9)</f>
        <v/>
      </c>
      <c r="AM9" s="530" t="str">
        <f>IF('SAPTBG Ind Elig Checklist'!AN9="","",'SAPTBG Ind Elig Checklist'!AN9)</f>
        <v/>
      </c>
      <c r="AN9" s="530" t="str">
        <f>IF('SAPTBG Ind Elig Checklist'!AO9="","",'SAPTBG Ind Elig Checklist'!AO9)</f>
        <v/>
      </c>
      <c r="AO9" s="530" t="str">
        <f>IF('SAPTBG Ind Elig Checklist'!AP9="","",'SAPTBG Ind Elig Checklist'!AP9)</f>
        <v/>
      </c>
      <c r="AP9" s="643" t="str">
        <f>IF('SAPTBG Ind Elig Checklist'!AQ9="","",'SAPTBG Ind Elig Checklist'!AQ9)</f>
        <v/>
      </c>
      <c r="AQ9" s="726" t="str">
        <f>IF('SAPTBG Ind Elig Checklist'!AR9="","",'SAPTBG Ind Elig Checklist'!AR9)</f>
        <v/>
      </c>
      <c r="AR9" s="530" t="str">
        <f>IF('SAPTBG Ind Elig Checklist'!AS9="","",'SAPTBG Ind Elig Checklist'!AS9)</f>
        <v/>
      </c>
      <c r="AS9" s="530" t="str">
        <f>IF('SAPTBG Ind Elig Checklist'!AT9="","",'SAPTBG Ind Elig Checklist'!AT9)</f>
        <v/>
      </c>
      <c r="AT9" s="530" t="str">
        <f>IF('SAPTBG Ind Elig Checklist'!AU9="","",'SAPTBG Ind Elig Checklist'!AU9)</f>
        <v/>
      </c>
      <c r="AU9" s="530" t="str">
        <f>IF('SAPTBG Ind Elig Checklist'!AV9="","",'SAPTBG Ind Elig Checklist'!AV9)</f>
        <v/>
      </c>
      <c r="AV9" s="530" t="str">
        <f>IF('SAPTBG Ind Elig Checklist'!AW9="","",'SAPTBG Ind Elig Checklist'!AW9)</f>
        <v/>
      </c>
      <c r="AW9" s="530" t="str">
        <f>IF('SAPTBG Ind Elig Checklist'!AX9="","",'SAPTBG Ind Elig Checklist'!AX9)</f>
        <v/>
      </c>
      <c r="AX9" s="530" t="str">
        <f>IF('SAPTBG Ind Elig Checklist'!AY9="","",'SAPTBG Ind Elig Checklist'!AY9)</f>
        <v/>
      </c>
      <c r="AY9" s="530" t="str">
        <f>IF('SAPTBG Ind Elig Checklist'!AZ9="","",'SAPTBG Ind Elig Checklist'!AZ9)</f>
        <v/>
      </c>
      <c r="AZ9" s="643" t="str">
        <f>IF('SAPTBG Ind Elig Checklist'!BA9="","",'SAPTBG Ind Elig Checklist'!BA9)</f>
        <v/>
      </c>
      <c r="BA9" s="726" t="str">
        <f>IF('SAPTBG Ind Elig Checklist'!BB9="","",'SAPTBG Ind Elig Checklist'!BB9)</f>
        <v/>
      </c>
      <c r="BB9" s="530" t="str">
        <f>IF('SAPTBG Ind Elig Checklist'!BC9="","",'SAPTBG Ind Elig Checklist'!BC9)</f>
        <v/>
      </c>
      <c r="BC9" s="530" t="str">
        <f>IF('SAPTBG Ind Elig Checklist'!BD9="","",'SAPTBG Ind Elig Checklist'!BD9)</f>
        <v/>
      </c>
      <c r="BD9" s="530" t="str">
        <f>IF('SAPTBG Ind Elig Checklist'!BE9="","",'SAPTBG Ind Elig Checklist'!BE9)</f>
        <v/>
      </c>
      <c r="BE9" s="530" t="str">
        <f>IF('SAPTBG Ind Elig Checklist'!BF9="","",'SAPTBG Ind Elig Checklist'!BF9)</f>
        <v/>
      </c>
      <c r="BF9" s="530" t="str">
        <f>IF('SAPTBG Ind Elig Checklist'!BG9="","",'SAPTBG Ind Elig Checklist'!BG9)</f>
        <v/>
      </c>
      <c r="BG9" s="530" t="str">
        <f>IF('SAPTBG Ind Elig Checklist'!BH9="","",'SAPTBG Ind Elig Checklist'!BH9)</f>
        <v/>
      </c>
      <c r="BH9" s="530" t="str">
        <f>IF('SAPTBG Ind Elig Checklist'!BI9="","",'SAPTBG Ind Elig Checklist'!BI9)</f>
        <v/>
      </c>
      <c r="BI9" s="530" t="str">
        <f>IF('SAPTBG Ind Elig Checklist'!BJ9="","",'SAPTBG Ind Elig Checklist'!BJ9)</f>
        <v/>
      </c>
      <c r="BJ9" s="643" t="str">
        <f>IF('SAPTBG Ind Elig Checklist'!BK9="","",'SAPTBG Ind Elig Checklist'!BK9)</f>
        <v/>
      </c>
      <c r="BK9" s="726" t="str">
        <f>IF('SAPTBG Ind Elig Checklist'!BL9="","",'SAPTBG Ind Elig Checklist'!BL9)</f>
        <v/>
      </c>
      <c r="BL9" s="530" t="str">
        <f>IF('SAPTBG Ind Elig Checklist'!BM9="","",'SAPTBG Ind Elig Checklist'!BM9)</f>
        <v/>
      </c>
      <c r="BM9" s="530" t="str">
        <f>IF('SAPTBG Ind Elig Checklist'!BN9="","",'SAPTBG Ind Elig Checklist'!BN9)</f>
        <v/>
      </c>
      <c r="BN9" s="530" t="str">
        <f>IF('SAPTBG Ind Elig Checklist'!BO9="","",'SAPTBG Ind Elig Checklist'!BO9)</f>
        <v/>
      </c>
      <c r="BO9" s="530" t="str">
        <f>IF('SAPTBG Ind Elig Checklist'!BP9="","",'SAPTBG Ind Elig Checklist'!BP9)</f>
        <v/>
      </c>
      <c r="BP9" s="530" t="str">
        <f>IF('SAPTBG Ind Elig Checklist'!BQ9="","",'SAPTBG Ind Elig Checklist'!BQ9)</f>
        <v/>
      </c>
      <c r="BQ9" s="530" t="str">
        <f>IF('SAPTBG Ind Elig Checklist'!BR9="","",'SAPTBG Ind Elig Checklist'!BR9)</f>
        <v/>
      </c>
      <c r="BR9" s="530" t="str">
        <f>IF('SAPTBG Ind Elig Checklist'!BS9="","",'SAPTBG Ind Elig Checklist'!BS9)</f>
        <v/>
      </c>
      <c r="BS9" s="530" t="str">
        <f>IF('SAPTBG Ind Elig Checklist'!BT9="","",'SAPTBG Ind Elig Checklist'!BT9)</f>
        <v/>
      </c>
      <c r="BT9" s="530" t="str">
        <f>IF('SAPTBG Ind Elig Checklist'!BU9="","",'SAPTBG Ind Elig Checklist'!BU9)</f>
        <v/>
      </c>
      <c r="BU9" s="726" t="str">
        <f>IF('SAPTBG Ind Elig Checklist'!BV9="","",'SAPTBG Ind Elig Checklist'!BV9)</f>
        <v/>
      </c>
      <c r="BV9" s="530" t="str">
        <f>IF('SAPTBG Ind Elig Checklist'!BW9="","",'SAPTBG Ind Elig Checklist'!BW9)</f>
        <v/>
      </c>
      <c r="BW9" s="530" t="str">
        <f>IF('SAPTBG Ind Elig Checklist'!BX9="","",'SAPTBG Ind Elig Checklist'!BX9)</f>
        <v/>
      </c>
      <c r="BX9" s="530" t="str">
        <f>IF('SAPTBG Ind Elig Checklist'!BY9="","",'SAPTBG Ind Elig Checklist'!BY9)</f>
        <v/>
      </c>
      <c r="BY9" s="530" t="str">
        <f>IF('SAPTBG Ind Elig Checklist'!BZ9="","",'SAPTBG Ind Elig Checklist'!BZ9)</f>
        <v/>
      </c>
      <c r="BZ9" s="530" t="str">
        <f>IF('SAPTBG Ind Elig Checklist'!CA9="","",'SAPTBG Ind Elig Checklist'!CA9)</f>
        <v/>
      </c>
      <c r="CA9" s="530" t="str">
        <f>IF('SAPTBG Ind Elig Checklist'!CB9="","",'SAPTBG Ind Elig Checklist'!CB9)</f>
        <v/>
      </c>
      <c r="CB9" s="530" t="str">
        <f>IF('SAPTBG Ind Elig Checklist'!CC9="","",'SAPTBG Ind Elig Checklist'!CC9)</f>
        <v/>
      </c>
      <c r="CC9" s="530" t="str">
        <f>IF('SAPTBG Ind Elig Checklist'!CD9="","",'SAPTBG Ind Elig Checklist'!CD9)</f>
        <v/>
      </c>
      <c r="CD9" s="643" t="str">
        <f>IF('SAPTBG Ind Elig Checklist'!CE9="","",'SAPTBG Ind Elig Checklist'!CE9)</f>
        <v/>
      </c>
      <c r="CE9" s="726" t="str">
        <f>IF('SAPTBG Ind Elig Checklist'!CF9="","",'SAPTBG Ind Elig Checklist'!CF9)</f>
        <v/>
      </c>
      <c r="CF9" s="530" t="str">
        <f>IF('SAPTBG Ind Elig Checklist'!CG9="","",'SAPTBG Ind Elig Checklist'!CG9)</f>
        <v/>
      </c>
      <c r="CG9" s="530" t="str">
        <f>IF('SAPTBG Ind Elig Checklist'!CH9="","",'SAPTBG Ind Elig Checklist'!CH9)</f>
        <v/>
      </c>
      <c r="CH9" s="530" t="str">
        <f>IF('SAPTBG Ind Elig Checklist'!CI9="","",'SAPTBG Ind Elig Checklist'!CI9)</f>
        <v/>
      </c>
      <c r="CI9" s="530" t="str">
        <f>IF('SAPTBG Ind Elig Checklist'!CJ9="","",'SAPTBG Ind Elig Checklist'!CJ9)</f>
        <v/>
      </c>
      <c r="CJ9" s="530" t="str">
        <f>IF('SAPTBG Ind Elig Checklist'!CK9="","",'SAPTBG Ind Elig Checklist'!CK9)</f>
        <v/>
      </c>
      <c r="CK9" s="530" t="str">
        <f>IF('SAPTBG Ind Elig Checklist'!CL9="","",'SAPTBG Ind Elig Checklist'!CL9)</f>
        <v/>
      </c>
      <c r="CL9" s="530" t="str">
        <f>IF('SAPTBG Ind Elig Checklist'!CM9="","",'SAPTBG Ind Elig Checklist'!CM9)</f>
        <v/>
      </c>
      <c r="CM9" s="530" t="str">
        <f>IF('SAPTBG Ind Elig Checklist'!CN9="","",'SAPTBG Ind Elig Checklist'!CN9)</f>
        <v/>
      </c>
      <c r="CN9" s="530" t="str">
        <f>IF('SAPTBG Ind Elig Checklist'!CO9="","",'SAPTBG Ind Elig Checklist'!CO9)</f>
        <v/>
      </c>
      <c r="CO9" s="726" t="str">
        <f>IF('SAPTBG Ind Elig Checklist'!CP9="","",'SAPTBG Ind Elig Checklist'!CP9)</f>
        <v/>
      </c>
      <c r="CP9" s="530" t="str">
        <f>IF('SAPTBG Ind Elig Checklist'!CQ9="","",'SAPTBG Ind Elig Checklist'!CQ9)</f>
        <v/>
      </c>
      <c r="CQ9" s="530" t="str">
        <f>IF('SAPTBG Ind Elig Checklist'!CR9="","",'SAPTBG Ind Elig Checklist'!CR9)</f>
        <v/>
      </c>
      <c r="CR9" s="530" t="str">
        <f>IF('SAPTBG Ind Elig Checklist'!CS9="","",'SAPTBG Ind Elig Checklist'!CS9)</f>
        <v/>
      </c>
      <c r="CS9" s="530" t="str">
        <f>IF('SAPTBG Ind Elig Checklist'!CT9="","",'SAPTBG Ind Elig Checklist'!CT9)</f>
        <v/>
      </c>
      <c r="CT9" s="530" t="str">
        <f>IF('SAPTBG Ind Elig Checklist'!CU9="","",'SAPTBG Ind Elig Checklist'!CU9)</f>
        <v/>
      </c>
      <c r="CU9" s="530" t="str">
        <f>IF('SAPTBG Ind Elig Checklist'!CV9="","",'SAPTBG Ind Elig Checklist'!CV9)</f>
        <v/>
      </c>
      <c r="CV9" s="530" t="str">
        <f>IF('SAPTBG Ind Elig Checklist'!CW9="","",'SAPTBG Ind Elig Checklist'!CW9)</f>
        <v/>
      </c>
      <c r="CW9" s="530" t="str">
        <f>IF('SAPTBG Ind Elig Checklist'!CX9="","",'SAPTBG Ind Elig Checklist'!CX9)</f>
        <v/>
      </c>
      <c r="CX9" s="643" t="str">
        <f>IF('SAPTBG Ind Elig Checklist'!CY9="","",'SAPTBG Ind Elig Checklist'!CY9)</f>
        <v/>
      </c>
      <c r="CY9" s="726" t="str">
        <f>IF('SAPTBG Ind Elig Checklist'!CZ9="","",'SAPTBG Ind Elig Checklist'!CZ9)</f>
        <v/>
      </c>
      <c r="CZ9" s="530" t="str">
        <f>IF('SAPTBG Ind Elig Checklist'!DA9="","",'SAPTBG Ind Elig Checklist'!DA9)</f>
        <v/>
      </c>
      <c r="DA9" s="530" t="str">
        <f>IF('SAPTBG Ind Elig Checklist'!DB9="","",'SAPTBG Ind Elig Checklist'!DB9)</f>
        <v/>
      </c>
      <c r="DB9" s="530" t="str">
        <f>IF('SAPTBG Ind Elig Checklist'!DC9="","",'SAPTBG Ind Elig Checklist'!DC9)</f>
        <v/>
      </c>
      <c r="DC9" s="530" t="str">
        <f>IF('SAPTBG Ind Elig Checklist'!DD9="","",'SAPTBG Ind Elig Checklist'!DD9)</f>
        <v/>
      </c>
      <c r="DD9" s="530" t="str">
        <f>IF('SAPTBG Ind Elig Checklist'!DE9="","",'SAPTBG Ind Elig Checklist'!DE9)</f>
        <v/>
      </c>
      <c r="DE9" s="530" t="str">
        <f>IF('SAPTBG Ind Elig Checklist'!DF9="","",'SAPTBG Ind Elig Checklist'!DF9)</f>
        <v/>
      </c>
      <c r="DF9" s="530" t="str">
        <f>IF('SAPTBG Ind Elig Checklist'!DG9="","",'SAPTBG Ind Elig Checklist'!DG9)</f>
        <v/>
      </c>
      <c r="DG9" s="530" t="str">
        <f>IF('SAPTBG Ind Elig Checklist'!DH9="","",'SAPTBG Ind Elig Checklist'!DH9)</f>
        <v/>
      </c>
      <c r="DH9" s="530" t="str">
        <f>IF('SAPTBG Ind Elig Checklist'!DI9="","",'SAPTBG Ind Elig Checklist'!DI9)</f>
        <v/>
      </c>
      <c r="DI9" s="726" t="str">
        <f>IF('SAPTBG Ind Elig Checklist'!DJ9="","",'SAPTBG Ind Elig Checklist'!DJ9)</f>
        <v/>
      </c>
      <c r="DJ9" s="530" t="str">
        <f>IF('SAPTBG Ind Elig Checklist'!DK9="","",'SAPTBG Ind Elig Checklist'!DK9)</f>
        <v/>
      </c>
      <c r="DK9" s="530" t="str">
        <f>IF('SAPTBG Ind Elig Checklist'!DL9="","",'SAPTBG Ind Elig Checklist'!DL9)</f>
        <v/>
      </c>
      <c r="DL9" s="530" t="str">
        <f>IF('SAPTBG Ind Elig Checklist'!DM9="","",'SAPTBG Ind Elig Checklist'!DM9)</f>
        <v/>
      </c>
      <c r="DM9" s="530" t="str">
        <f>IF('SAPTBG Ind Elig Checklist'!DN9="","",'SAPTBG Ind Elig Checklist'!DN9)</f>
        <v/>
      </c>
      <c r="DN9" s="530" t="str">
        <f>IF('SAPTBG Ind Elig Checklist'!DO9="","",'SAPTBG Ind Elig Checklist'!DO9)</f>
        <v/>
      </c>
      <c r="DO9" s="530" t="str">
        <f>IF('SAPTBG Ind Elig Checklist'!DP9="","",'SAPTBG Ind Elig Checklist'!DP9)</f>
        <v/>
      </c>
      <c r="DP9" s="530" t="str">
        <f>IF('SAPTBG Ind Elig Checklist'!DQ9="","",'SAPTBG Ind Elig Checklist'!DQ9)</f>
        <v/>
      </c>
      <c r="DQ9" s="530" t="str">
        <f>IF('SAPTBG Ind Elig Checklist'!DR9="","",'SAPTBG Ind Elig Checklist'!DR9)</f>
        <v/>
      </c>
      <c r="DR9" s="643" t="str">
        <f>IF('SAPTBG Ind Elig Checklist'!DS9="","",'SAPTBG Ind Elig Checklist'!DS9)</f>
        <v/>
      </c>
      <c r="DS9" s="726" t="str">
        <f>IF('SAPTBG Ind Elig Checklist'!DT9="","",'SAPTBG Ind Elig Checklist'!DT9)</f>
        <v/>
      </c>
      <c r="DT9" s="530" t="str">
        <f>IF('SAPTBG Ind Elig Checklist'!DU9="","",'SAPTBG Ind Elig Checklist'!DU9)</f>
        <v/>
      </c>
      <c r="DU9" s="530" t="str">
        <f>IF('SAPTBG Ind Elig Checklist'!DV9="","",'SAPTBG Ind Elig Checklist'!DV9)</f>
        <v/>
      </c>
      <c r="DV9" s="530" t="str">
        <f>IF('SAPTBG Ind Elig Checklist'!DW9="","",'SAPTBG Ind Elig Checklist'!DW9)</f>
        <v/>
      </c>
      <c r="DW9" s="530" t="str">
        <f>IF('SAPTBG Ind Elig Checklist'!DX9="","",'SAPTBG Ind Elig Checklist'!DX9)</f>
        <v/>
      </c>
      <c r="DX9" s="530" t="str">
        <f>IF('SAPTBG Ind Elig Checklist'!DY9="","",'SAPTBG Ind Elig Checklist'!DY9)</f>
        <v/>
      </c>
      <c r="DY9" s="530" t="str">
        <f>IF('SAPTBG Ind Elig Checklist'!DZ9="","",'SAPTBG Ind Elig Checklist'!DZ9)</f>
        <v/>
      </c>
      <c r="DZ9" s="530" t="str">
        <f>IF('SAPTBG Ind Elig Checklist'!EA9="","",'SAPTBG Ind Elig Checklist'!EA9)</f>
        <v/>
      </c>
      <c r="EA9" s="530" t="str">
        <f>IF('SAPTBG Ind Elig Checklist'!EB9="","",'SAPTBG Ind Elig Checklist'!EB9)</f>
        <v/>
      </c>
      <c r="EB9" s="530" t="str">
        <f>IF('SAPTBG Ind Elig Checklist'!EC9="","",'SAPTBG Ind Elig Checklist'!EC9)</f>
        <v/>
      </c>
      <c r="EC9" s="726" t="str">
        <f>IF('SAPTBG Ind Elig Checklist'!ED9="","",'SAPTBG Ind Elig Checklist'!ED9)</f>
        <v/>
      </c>
      <c r="ED9" s="530" t="str">
        <f>IF('SAPTBG Ind Elig Checklist'!EE9="","",'SAPTBG Ind Elig Checklist'!EE9)</f>
        <v/>
      </c>
      <c r="EE9" s="530" t="str">
        <f>IF('SAPTBG Ind Elig Checklist'!EF9="","",'SAPTBG Ind Elig Checklist'!EF9)</f>
        <v/>
      </c>
      <c r="EF9" s="530" t="str">
        <f>IF('SAPTBG Ind Elig Checklist'!EG9="","",'SAPTBG Ind Elig Checklist'!EG9)</f>
        <v/>
      </c>
      <c r="EG9" s="530" t="str">
        <f>IF('SAPTBG Ind Elig Checklist'!EH9="","",'SAPTBG Ind Elig Checklist'!EH9)</f>
        <v/>
      </c>
      <c r="EH9" s="530" t="str">
        <f>IF('SAPTBG Ind Elig Checklist'!EI9="","",'SAPTBG Ind Elig Checklist'!EI9)</f>
        <v/>
      </c>
      <c r="EI9" s="530" t="str">
        <f>IF('SAPTBG Ind Elig Checklist'!EJ9="","",'SAPTBG Ind Elig Checklist'!EJ9)</f>
        <v/>
      </c>
      <c r="EJ9" s="530" t="str">
        <f>IF('SAPTBG Ind Elig Checklist'!EK9="","",'SAPTBG Ind Elig Checklist'!EK9)</f>
        <v/>
      </c>
      <c r="EK9" s="530" t="str">
        <f>IF('SAPTBG Ind Elig Checklist'!EL9="","",'SAPTBG Ind Elig Checklist'!EL9)</f>
        <v/>
      </c>
      <c r="EL9" s="643" t="str">
        <f>IF('SAPTBG Ind Elig Checklist'!EM9="","",'SAPTBG Ind Elig Checklist'!EM9)</f>
        <v/>
      </c>
      <c r="EM9" s="726" t="str">
        <f>IF('SAPTBG Ind Elig Checklist'!EN9="","",'SAPTBG Ind Elig Checklist'!EN9)</f>
        <v/>
      </c>
      <c r="EN9" s="530" t="str">
        <f>IF('SAPTBG Ind Elig Checklist'!EO9="","",'SAPTBG Ind Elig Checklist'!EO9)</f>
        <v/>
      </c>
      <c r="EO9" s="530" t="str">
        <f>IF('SAPTBG Ind Elig Checklist'!EP9="","",'SAPTBG Ind Elig Checklist'!EP9)</f>
        <v/>
      </c>
      <c r="EP9" s="530" t="str">
        <f>IF('SAPTBG Ind Elig Checklist'!EQ9="","",'SAPTBG Ind Elig Checklist'!EQ9)</f>
        <v/>
      </c>
      <c r="EQ9" s="530" t="str">
        <f>IF('SAPTBG Ind Elig Checklist'!ER9="","",'SAPTBG Ind Elig Checklist'!ER9)</f>
        <v/>
      </c>
      <c r="ER9" s="530" t="str">
        <f>IF('SAPTBG Ind Elig Checklist'!ES9="","",'SAPTBG Ind Elig Checklist'!ES9)</f>
        <v/>
      </c>
      <c r="ES9" s="530" t="str">
        <f>IF('SAPTBG Ind Elig Checklist'!ET9="","",'SAPTBG Ind Elig Checklist'!ET9)</f>
        <v/>
      </c>
      <c r="ET9" s="530" t="str">
        <f>IF('SAPTBG Ind Elig Checklist'!EU9="","",'SAPTBG Ind Elig Checklist'!EU9)</f>
        <v/>
      </c>
      <c r="EU9" s="530" t="str">
        <f>IF('SAPTBG Ind Elig Checklist'!EV9="","",'SAPTBG Ind Elig Checklist'!EV9)</f>
        <v/>
      </c>
      <c r="EV9" s="530" t="str">
        <f>IF('SAPTBG Ind Elig Checklist'!EW9="","",'SAPTBG Ind Elig Checklist'!EW9)</f>
        <v/>
      </c>
      <c r="EW9" s="726" t="str">
        <f>IF('SAPTBG Ind Elig Checklist'!EX9="","",'SAPTBG Ind Elig Checklist'!EX9)</f>
        <v/>
      </c>
      <c r="EX9" s="530" t="str">
        <f>IF('SAPTBG Ind Elig Checklist'!EY9="","",'SAPTBG Ind Elig Checklist'!EY9)</f>
        <v/>
      </c>
      <c r="EY9" s="530" t="str">
        <f>IF('SAPTBG Ind Elig Checklist'!EZ9="","",'SAPTBG Ind Elig Checklist'!EZ9)</f>
        <v/>
      </c>
      <c r="EZ9" s="530" t="str">
        <f>IF('SAPTBG Ind Elig Checklist'!FA9="","",'SAPTBG Ind Elig Checklist'!FA9)</f>
        <v/>
      </c>
      <c r="FA9" s="530" t="str">
        <f>IF('SAPTBG Ind Elig Checklist'!FB9="","",'SAPTBG Ind Elig Checklist'!FB9)</f>
        <v/>
      </c>
      <c r="FB9" s="530" t="str">
        <f>IF('SAPTBG Ind Elig Checklist'!FC9="","",'SAPTBG Ind Elig Checklist'!FC9)</f>
        <v/>
      </c>
      <c r="FC9" s="530" t="str">
        <f>IF('SAPTBG Ind Elig Checklist'!FD9="","",'SAPTBG Ind Elig Checklist'!FD9)</f>
        <v/>
      </c>
      <c r="FD9" s="530" t="str">
        <f>IF('SAPTBG Ind Elig Checklist'!FE9="","",'SAPTBG Ind Elig Checklist'!FE9)</f>
        <v/>
      </c>
      <c r="FE9" s="530" t="str">
        <f>IF('SAPTBG Ind Elig Checklist'!FF9="","",'SAPTBG Ind Elig Checklist'!FF9)</f>
        <v/>
      </c>
      <c r="FF9" s="643" t="str">
        <f>IF('SAPTBG Ind Elig Checklist'!FG9="","",'SAPTBG Ind Elig Checklist'!FG9)</f>
        <v/>
      </c>
      <c r="FG9" s="726" t="str">
        <f>IF('SAPTBG Ind Elig Checklist'!FH9="","",'SAPTBG Ind Elig Checklist'!FH9)</f>
        <v/>
      </c>
      <c r="FH9" s="530" t="str">
        <f>IF('SAPTBG Ind Elig Checklist'!FI9="","",'SAPTBG Ind Elig Checklist'!FI9)</f>
        <v/>
      </c>
      <c r="FI9" s="530" t="str">
        <f>IF('SAPTBG Ind Elig Checklist'!FJ9="","",'SAPTBG Ind Elig Checklist'!FJ9)</f>
        <v/>
      </c>
      <c r="FJ9" s="530" t="str">
        <f>IF('SAPTBG Ind Elig Checklist'!FK9="","",'SAPTBG Ind Elig Checklist'!FK9)</f>
        <v/>
      </c>
      <c r="FK9" s="530" t="str">
        <f>IF('SAPTBG Ind Elig Checklist'!FL9="","",'SAPTBG Ind Elig Checklist'!FL9)</f>
        <v/>
      </c>
      <c r="FL9" s="530" t="str">
        <f>IF('SAPTBG Ind Elig Checklist'!FM9="","",'SAPTBG Ind Elig Checklist'!FM9)</f>
        <v/>
      </c>
      <c r="FM9" s="530" t="str">
        <f>IF('SAPTBG Ind Elig Checklist'!FN9="","",'SAPTBG Ind Elig Checklist'!FN9)</f>
        <v/>
      </c>
      <c r="FN9" s="530" t="str">
        <f>IF('SAPTBG Ind Elig Checklist'!FO9="","",'SAPTBG Ind Elig Checklist'!FO9)</f>
        <v/>
      </c>
      <c r="FO9" s="530" t="str">
        <f>IF('SAPTBG Ind Elig Checklist'!FP9="","",'SAPTBG Ind Elig Checklist'!FP9)</f>
        <v/>
      </c>
      <c r="FP9" s="530" t="str">
        <f>IF('SAPTBG Ind Elig Checklist'!FQ9="","",'SAPTBG Ind Elig Checklist'!FQ9)</f>
        <v/>
      </c>
      <c r="FQ9" s="726" t="str">
        <f>IF('SAPTBG Ind Elig Checklist'!FR9="","",'SAPTBG Ind Elig Checklist'!FR9)</f>
        <v/>
      </c>
      <c r="FR9" s="530" t="str">
        <f>IF('SAPTBG Ind Elig Checklist'!FS9="","",'SAPTBG Ind Elig Checklist'!FS9)</f>
        <v/>
      </c>
      <c r="FS9" s="530" t="str">
        <f>IF('SAPTBG Ind Elig Checklist'!FT9="","",'SAPTBG Ind Elig Checklist'!FT9)</f>
        <v/>
      </c>
      <c r="FT9" s="530" t="str">
        <f>IF('SAPTBG Ind Elig Checklist'!FU9="","",'SAPTBG Ind Elig Checklist'!FU9)</f>
        <v/>
      </c>
      <c r="FU9" s="530" t="str">
        <f>IF('SAPTBG Ind Elig Checklist'!FV9="","",'SAPTBG Ind Elig Checklist'!FV9)</f>
        <v/>
      </c>
      <c r="FV9" s="530" t="str">
        <f>IF('SAPTBG Ind Elig Checklist'!FW9="","",'SAPTBG Ind Elig Checklist'!FW9)</f>
        <v/>
      </c>
      <c r="FW9" s="530" t="str">
        <f>IF('SAPTBG Ind Elig Checklist'!FX9="","",'SAPTBG Ind Elig Checklist'!FX9)</f>
        <v/>
      </c>
      <c r="FX9" s="530" t="str">
        <f>IF('SAPTBG Ind Elig Checklist'!FY9="","",'SAPTBG Ind Elig Checklist'!FY9)</f>
        <v/>
      </c>
      <c r="FY9" s="530" t="str">
        <f>IF('SAPTBG Ind Elig Checklist'!FZ9="","",'SAPTBG Ind Elig Checklist'!FZ9)</f>
        <v/>
      </c>
      <c r="FZ9" s="643" t="str">
        <f>IF('SAPTBG Ind Elig Checklist'!GA9="","",'SAPTBG Ind Elig Checklist'!GA9)</f>
        <v/>
      </c>
      <c r="GA9" s="726" t="str">
        <f>IF('SAPTBG Ind Elig Checklist'!GB9="","",'SAPTBG Ind Elig Checklist'!GB9)</f>
        <v/>
      </c>
      <c r="GB9" s="530" t="str">
        <f>IF('SAPTBG Ind Elig Checklist'!GC9="","",'SAPTBG Ind Elig Checklist'!GC9)</f>
        <v/>
      </c>
      <c r="GC9" s="530" t="str">
        <f>IF('SAPTBG Ind Elig Checklist'!GD9="","",'SAPTBG Ind Elig Checklist'!GD9)</f>
        <v/>
      </c>
      <c r="GD9" s="530" t="str">
        <f>IF('SAPTBG Ind Elig Checklist'!GE9="","",'SAPTBG Ind Elig Checklist'!GE9)</f>
        <v/>
      </c>
      <c r="GE9" s="530" t="str">
        <f>IF('SAPTBG Ind Elig Checklist'!GF9="","",'SAPTBG Ind Elig Checklist'!GF9)</f>
        <v/>
      </c>
      <c r="GF9" s="530" t="str">
        <f>IF('SAPTBG Ind Elig Checklist'!GG9="","",'SAPTBG Ind Elig Checklist'!GG9)</f>
        <v/>
      </c>
      <c r="GG9" s="530" t="str">
        <f>IF('SAPTBG Ind Elig Checklist'!GH9="","",'SAPTBG Ind Elig Checklist'!GH9)</f>
        <v/>
      </c>
      <c r="GH9" s="530" t="str">
        <f>IF('SAPTBG Ind Elig Checklist'!GI9="","",'SAPTBG Ind Elig Checklist'!GI9)</f>
        <v/>
      </c>
      <c r="GI9" s="530" t="str">
        <f>IF('SAPTBG Ind Elig Checklist'!GJ9="","",'SAPTBG Ind Elig Checklist'!GJ9)</f>
        <v/>
      </c>
      <c r="GJ9" s="530" t="str">
        <f>IF('SAPTBG Ind Elig Checklist'!GK9="","",'SAPTBG Ind Elig Checklist'!GK9)</f>
        <v/>
      </c>
      <c r="GK9" s="726" t="str">
        <f>IF('SAPTBG Ind Elig Checklist'!GL9="","",'SAPTBG Ind Elig Checklist'!GL9)</f>
        <v/>
      </c>
      <c r="GL9" s="530" t="str">
        <f>IF('SAPTBG Ind Elig Checklist'!GM9="","",'SAPTBG Ind Elig Checklist'!GM9)</f>
        <v/>
      </c>
      <c r="GM9" s="530" t="str">
        <f>IF('SAPTBG Ind Elig Checklist'!GN9="","",'SAPTBG Ind Elig Checklist'!GN9)</f>
        <v/>
      </c>
      <c r="GN9" s="530" t="str">
        <f>IF('SAPTBG Ind Elig Checklist'!GO9="","",'SAPTBG Ind Elig Checklist'!GO9)</f>
        <v/>
      </c>
      <c r="GO9" s="530" t="str">
        <f>IF('SAPTBG Ind Elig Checklist'!GP9="","",'SAPTBG Ind Elig Checklist'!GP9)</f>
        <v/>
      </c>
      <c r="GP9" s="530" t="str">
        <f>IF('SAPTBG Ind Elig Checklist'!GQ9="","",'SAPTBG Ind Elig Checklist'!GQ9)</f>
        <v/>
      </c>
      <c r="GQ9" s="530" t="str">
        <f>IF('SAPTBG Ind Elig Checklist'!GR9="","",'SAPTBG Ind Elig Checklist'!GR9)</f>
        <v/>
      </c>
      <c r="GR9" s="530" t="str">
        <f>IF('SAPTBG Ind Elig Checklist'!GS9="","",'SAPTBG Ind Elig Checklist'!GS9)</f>
        <v/>
      </c>
      <c r="GS9" s="530" t="str">
        <f>IF('SAPTBG Ind Elig Checklist'!GT9="","",'SAPTBG Ind Elig Checklist'!GT9)</f>
        <v/>
      </c>
      <c r="GT9" s="643" t="str">
        <f>IF('SAPTBG Ind Elig Checklist'!GU9="","",'SAPTBG Ind Elig Checklist'!GU9)</f>
        <v/>
      </c>
      <c r="GU9" s="726" t="str">
        <f>IF('SAPTBG Ind Elig Checklist'!GV9="","",'SAPTBG Ind Elig Checklist'!GV9)</f>
        <v/>
      </c>
      <c r="GV9" s="530" t="str">
        <f>IF('SAPTBG Ind Elig Checklist'!GW9="","",'SAPTBG Ind Elig Checklist'!GW9)</f>
        <v/>
      </c>
      <c r="GW9" s="530" t="str">
        <f>IF('SAPTBG Ind Elig Checklist'!GX9="","",'SAPTBG Ind Elig Checklist'!GX9)</f>
        <v/>
      </c>
      <c r="GX9" s="530" t="str">
        <f>IF('SAPTBG Ind Elig Checklist'!GY9="","",'SAPTBG Ind Elig Checklist'!GY9)</f>
        <v/>
      </c>
      <c r="GY9" s="530" t="str">
        <f>IF('SAPTBG Ind Elig Checklist'!GZ9="","",'SAPTBG Ind Elig Checklist'!GZ9)</f>
        <v/>
      </c>
      <c r="GZ9" s="530" t="str">
        <f>IF('SAPTBG Ind Elig Checklist'!HA9="","",'SAPTBG Ind Elig Checklist'!HA9)</f>
        <v/>
      </c>
      <c r="HA9" s="530" t="str">
        <f>IF('SAPTBG Ind Elig Checklist'!HB9="","",'SAPTBG Ind Elig Checklist'!HB9)</f>
        <v/>
      </c>
      <c r="HB9" s="530" t="str">
        <f>IF('SAPTBG Ind Elig Checklist'!HC9="","",'SAPTBG Ind Elig Checklist'!HC9)</f>
        <v/>
      </c>
      <c r="HC9" s="530" t="str">
        <f>IF('SAPTBG Ind Elig Checklist'!HD9="","",'SAPTBG Ind Elig Checklist'!HD9)</f>
        <v/>
      </c>
      <c r="HD9" s="643" t="str">
        <f>IF('SAPTBG Ind Elig Checklist'!HE9="","",'SAPTBG Ind Elig Checklist'!HE9)</f>
        <v/>
      </c>
      <c r="HE9" s="475"/>
      <c r="HF9" s="476"/>
      <c r="HG9" s="476"/>
      <c r="HH9" s="476"/>
      <c r="HI9" s="477"/>
      <c r="HJ9" s="735"/>
    </row>
    <row r="10" spans="1:218" s="479" customFormat="1" ht="15" customHeight="1">
      <c r="A10" s="480"/>
      <c r="B10" s="489" t="s">
        <v>597</v>
      </c>
      <c r="C10" s="726" t="str">
        <f>IF('SAPTBG Ind Elig Checklist'!D10="","",'SAPTBG Ind Elig Checklist'!D10)</f>
        <v/>
      </c>
      <c r="D10" s="530" t="str">
        <f>IF('SAPTBG Ind Elig Checklist'!E10="","",'SAPTBG Ind Elig Checklist'!E10)</f>
        <v/>
      </c>
      <c r="E10" s="530" t="str">
        <f>IF('SAPTBG Ind Elig Checklist'!F10="","",'SAPTBG Ind Elig Checklist'!F10)</f>
        <v/>
      </c>
      <c r="F10" s="530" t="str">
        <f>IF('SAPTBG Ind Elig Checklist'!G10="","",'SAPTBG Ind Elig Checklist'!G10)</f>
        <v/>
      </c>
      <c r="G10" s="530" t="str">
        <f>IF('SAPTBG Ind Elig Checklist'!H10="","",'SAPTBG Ind Elig Checklist'!H10)</f>
        <v/>
      </c>
      <c r="H10" s="530" t="str">
        <f>IF('SAPTBG Ind Elig Checklist'!I10="","",'SAPTBG Ind Elig Checklist'!I10)</f>
        <v/>
      </c>
      <c r="I10" s="530" t="str">
        <f>IF('SAPTBG Ind Elig Checklist'!J10="","",'SAPTBG Ind Elig Checklist'!J10)</f>
        <v/>
      </c>
      <c r="J10" s="530" t="str">
        <f>IF('SAPTBG Ind Elig Checklist'!K10="","",'SAPTBG Ind Elig Checklist'!K10)</f>
        <v/>
      </c>
      <c r="K10" s="530" t="str">
        <f>IF('SAPTBG Ind Elig Checklist'!L10="","",'SAPTBG Ind Elig Checklist'!L10)</f>
        <v/>
      </c>
      <c r="L10" s="643" t="str">
        <f>IF('SAPTBG Ind Elig Checklist'!M10="","",'SAPTBG Ind Elig Checklist'!M10)</f>
        <v/>
      </c>
      <c r="M10" s="726" t="str">
        <f>IF('SAPTBG Ind Elig Checklist'!N10="","",'SAPTBG Ind Elig Checklist'!N10)</f>
        <v/>
      </c>
      <c r="N10" s="530" t="str">
        <f>IF('SAPTBG Ind Elig Checklist'!O10="","",'SAPTBG Ind Elig Checklist'!O10)</f>
        <v/>
      </c>
      <c r="O10" s="530" t="str">
        <f>IF('SAPTBG Ind Elig Checklist'!P10="","",'SAPTBG Ind Elig Checklist'!P10)</f>
        <v/>
      </c>
      <c r="P10" s="530" t="str">
        <f>IF('SAPTBG Ind Elig Checklist'!Q10="","",'SAPTBG Ind Elig Checklist'!Q10)</f>
        <v/>
      </c>
      <c r="Q10" s="530" t="str">
        <f>IF('SAPTBG Ind Elig Checklist'!R10="","",'SAPTBG Ind Elig Checklist'!R10)</f>
        <v/>
      </c>
      <c r="R10" s="530" t="str">
        <f>IF('SAPTBG Ind Elig Checklist'!S10="","",'SAPTBG Ind Elig Checklist'!S10)</f>
        <v/>
      </c>
      <c r="S10" s="530" t="str">
        <f>IF('SAPTBG Ind Elig Checklist'!T10="","",'SAPTBG Ind Elig Checklist'!T10)</f>
        <v/>
      </c>
      <c r="T10" s="530" t="str">
        <f>IF('SAPTBG Ind Elig Checklist'!U10="","",'SAPTBG Ind Elig Checklist'!U10)</f>
        <v/>
      </c>
      <c r="U10" s="530" t="str">
        <f>IF('SAPTBG Ind Elig Checklist'!V10="","",'SAPTBG Ind Elig Checklist'!V10)</f>
        <v/>
      </c>
      <c r="V10" s="643" t="str">
        <f>IF('SAPTBG Ind Elig Checklist'!W10="","",'SAPTBG Ind Elig Checklist'!W10)</f>
        <v/>
      </c>
      <c r="W10" s="726" t="str">
        <f>IF('SAPTBG Ind Elig Checklist'!X10="","",'SAPTBG Ind Elig Checklist'!X10)</f>
        <v/>
      </c>
      <c r="X10" s="530" t="str">
        <f>IF('SAPTBG Ind Elig Checklist'!Y10="","",'SAPTBG Ind Elig Checklist'!Y10)</f>
        <v/>
      </c>
      <c r="Y10" s="530" t="str">
        <f>IF('SAPTBG Ind Elig Checklist'!Z10="","",'SAPTBG Ind Elig Checklist'!Z10)</f>
        <v/>
      </c>
      <c r="Z10" s="530" t="str">
        <f>IF('SAPTBG Ind Elig Checklist'!AA10="","",'SAPTBG Ind Elig Checklist'!AA10)</f>
        <v/>
      </c>
      <c r="AA10" s="530" t="str">
        <f>IF('SAPTBG Ind Elig Checklist'!AB10="","",'SAPTBG Ind Elig Checklist'!AB10)</f>
        <v/>
      </c>
      <c r="AB10" s="530" t="str">
        <f>IF('SAPTBG Ind Elig Checklist'!AC10="","",'SAPTBG Ind Elig Checklist'!AC10)</f>
        <v/>
      </c>
      <c r="AC10" s="530" t="str">
        <f>IF('SAPTBG Ind Elig Checklist'!AD10="","",'SAPTBG Ind Elig Checklist'!AD10)</f>
        <v/>
      </c>
      <c r="AD10" s="530" t="str">
        <f>IF('SAPTBG Ind Elig Checklist'!AE10="","",'SAPTBG Ind Elig Checklist'!AE10)</f>
        <v/>
      </c>
      <c r="AE10" s="530" t="str">
        <f>IF('SAPTBG Ind Elig Checklist'!AF10="","",'SAPTBG Ind Elig Checklist'!AF10)</f>
        <v/>
      </c>
      <c r="AF10" s="643" t="str">
        <f>IF('SAPTBG Ind Elig Checklist'!AG10="","",'SAPTBG Ind Elig Checklist'!AG10)</f>
        <v/>
      </c>
      <c r="AG10" s="726" t="str">
        <f>IF('SAPTBG Ind Elig Checklist'!AH10="","",'SAPTBG Ind Elig Checklist'!AH10)</f>
        <v/>
      </c>
      <c r="AH10" s="530" t="str">
        <f>IF('SAPTBG Ind Elig Checklist'!AI10="","",'SAPTBG Ind Elig Checklist'!AI10)</f>
        <v/>
      </c>
      <c r="AI10" s="530" t="str">
        <f>IF('SAPTBG Ind Elig Checklist'!AJ10="","",'SAPTBG Ind Elig Checklist'!AJ10)</f>
        <v/>
      </c>
      <c r="AJ10" s="530" t="str">
        <f>IF('SAPTBG Ind Elig Checklist'!AK10="","",'SAPTBG Ind Elig Checklist'!AK10)</f>
        <v/>
      </c>
      <c r="AK10" s="530" t="str">
        <f>IF('SAPTBG Ind Elig Checklist'!AL10="","",'SAPTBG Ind Elig Checklist'!AL10)</f>
        <v/>
      </c>
      <c r="AL10" s="530" t="str">
        <f>IF('SAPTBG Ind Elig Checklist'!AM10="","",'SAPTBG Ind Elig Checklist'!AM10)</f>
        <v/>
      </c>
      <c r="AM10" s="530" t="str">
        <f>IF('SAPTBG Ind Elig Checklist'!AN10="","",'SAPTBG Ind Elig Checklist'!AN10)</f>
        <v/>
      </c>
      <c r="AN10" s="530" t="str">
        <f>IF('SAPTBG Ind Elig Checklist'!AO10="","",'SAPTBG Ind Elig Checklist'!AO10)</f>
        <v/>
      </c>
      <c r="AO10" s="530" t="str">
        <f>IF('SAPTBG Ind Elig Checklist'!AP10="","",'SAPTBG Ind Elig Checklist'!AP10)</f>
        <v/>
      </c>
      <c r="AP10" s="643" t="str">
        <f>IF('SAPTBG Ind Elig Checklist'!AQ10="","",'SAPTBG Ind Elig Checklist'!AQ10)</f>
        <v/>
      </c>
      <c r="AQ10" s="726" t="str">
        <f>IF('SAPTBG Ind Elig Checklist'!AR10="","",'SAPTBG Ind Elig Checklist'!AR10)</f>
        <v/>
      </c>
      <c r="AR10" s="530" t="str">
        <f>IF('SAPTBG Ind Elig Checklist'!AS10="","",'SAPTBG Ind Elig Checklist'!AS10)</f>
        <v/>
      </c>
      <c r="AS10" s="530" t="str">
        <f>IF('SAPTBG Ind Elig Checklist'!AT10="","",'SAPTBG Ind Elig Checklist'!AT10)</f>
        <v/>
      </c>
      <c r="AT10" s="530" t="str">
        <f>IF('SAPTBG Ind Elig Checklist'!AU10="","",'SAPTBG Ind Elig Checklist'!AU10)</f>
        <v/>
      </c>
      <c r="AU10" s="530" t="str">
        <f>IF('SAPTBG Ind Elig Checklist'!AV10="","",'SAPTBG Ind Elig Checklist'!AV10)</f>
        <v/>
      </c>
      <c r="AV10" s="530" t="str">
        <f>IF('SAPTBG Ind Elig Checklist'!AW10="","",'SAPTBG Ind Elig Checklist'!AW10)</f>
        <v/>
      </c>
      <c r="AW10" s="530" t="str">
        <f>IF('SAPTBG Ind Elig Checklist'!AX10="","",'SAPTBG Ind Elig Checklist'!AX10)</f>
        <v/>
      </c>
      <c r="AX10" s="530" t="str">
        <f>IF('SAPTBG Ind Elig Checklist'!AY10="","",'SAPTBG Ind Elig Checklist'!AY10)</f>
        <v/>
      </c>
      <c r="AY10" s="530" t="str">
        <f>IF('SAPTBG Ind Elig Checklist'!AZ10="","",'SAPTBG Ind Elig Checklist'!AZ10)</f>
        <v/>
      </c>
      <c r="AZ10" s="643" t="str">
        <f>IF('SAPTBG Ind Elig Checklist'!BA10="","",'SAPTBG Ind Elig Checklist'!BA10)</f>
        <v/>
      </c>
      <c r="BA10" s="726" t="str">
        <f>IF('SAPTBG Ind Elig Checklist'!BB10="","",'SAPTBG Ind Elig Checklist'!BB10)</f>
        <v/>
      </c>
      <c r="BB10" s="530" t="str">
        <f>IF('SAPTBG Ind Elig Checklist'!BC10="","",'SAPTBG Ind Elig Checklist'!BC10)</f>
        <v/>
      </c>
      <c r="BC10" s="530" t="str">
        <f>IF('SAPTBG Ind Elig Checklist'!BD10="","",'SAPTBG Ind Elig Checklist'!BD10)</f>
        <v/>
      </c>
      <c r="BD10" s="530" t="str">
        <f>IF('SAPTBG Ind Elig Checklist'!BE10="","",'SAPTBG Ind Elig Checklist'!BE10)</f>
        <v/>
      </c>
      <c r="BE10" s="530" t="str">
        <f>IF('SAPTBG Ind Elig Checklist'!BF10="","",'SAPTBG Ind Elig Checklist'!BF10)</f>
        <v/>
      </c>
      <c r="BF10" s="530" t="str">
        <f>IF('SAPTBG Ind Elig Checklist'!BG10="","",'SAPTBG Ind Elig Checklist'!BG10)</f>
        <v/>
      </c>
      <c r="BG10" s="530" t="str">
        <f>IF('SAPTBG Ind Elig Checklist'!BH10="","",'SAPTBG Ind Elig Checklist'!BH10)</f>
        <v/>
      </c>
      <c r="BH10" s="530" t="str">
        <f>IF('SAPTBG Ind Elig Checklist'!BI10="","",'SAPTBG Ind Elig Checklist'!BI10)</f>
        <v/>
      </c>
      <c r="BI10" s="530" t="str">
        <f>IF('SAPTBG Ind Elig Checklist'!BJ10="","",'SAPTBG Ind Elig Checklist'!BJ10)</f>
        <v/>
      </c>
      <c r="BJ10" s="643" t="str">
        <f>IF('SAPTBG Ind Elig Checklist'!BK10="","",'SAPTBG Ind Elig Checklist'!BK10)</f>
        <v/>
      </c>
      <c r="BK10" s="726" t="str">
        <f>IF('SAPTBG Ind Elig Checklist'!BL10="","",'SAPTBG Ind Elig Checklist'!BL10)</f>
        <v/>
      </c>
      <c r="BL10" s="530" t="str">
        <f>IF('SAPTBG Ind Elig Checklist'!BM10="","",'SAPTBG Ind Elig Checklist'!BM10)</f>
        <v/>
      </c>
      <c r="BM10" s="530" t="str">
        <f>IF('SAPTBG Ind Elig Checklist'!BN10="","",'SAPTBG Ind Elig Checklist'!BN10)</f>
        <v/>
      </c>
      <c r="BN10" s="530" t="str">
        <f>IF('SAPTBG Ind Elig Checklist'!BO10="","",'SAPTBG Ind Elig Checklist'!BO10)</f>
        <v/>
      </c>
      <c r="BO10" s="530" t="str">
        <f>IF('SAPTBG Ind Elig Checklist'!BP10="","",'SAPTBG Ind Elig Checklist'!BP10)</f>
        <v/>
      </c>
      <c r="BP10" s="530" t="str">
        <f>IF('SAPTBG Ind Elig Checklist'!BQ10="","",'SAPTBG Ind Elig Checklist'!BQ10)</f>
        <v/>
      </c>
      <c r="BQ10" s="530" t="str">
        <f>IF('SAPTBG Ind Elig Checklist'!BR10="","",'SAPTBG Ind Elig Checklist'!BR10)</f>
        <v/>
      </c>
      <c r="BR10" s="530" t="str">
        <f>IF('SAPTBG Ind Elig Checklist'!BS10="","",'SAPTBG Ind Elig Checklist'!BS10)</f>
        <v/>
      </c>
      <c r="BS10" s="530" t="str">
        <f>IF('SAPTBG Ind Elig Checklist'!BT10="","",'SAPTBG Ind Elig Checklist'!BT10)</f>
        <v/>
      </c>
      <c r="BT10" s="533" t="str">
        <f>IF('SAPTBG Ind Elig Checklist'!BU10="","",'SAPTBG Ind Elig Checklist'!BU10)</f>
        <v/>
      </c>
      <c r="BU10" s="726" t="str">
        <f>IF('SAPTBG Ind Elig Checklist'!BV10="","",'SAPTBG Ind Elig Checklist'!BV10)</f>
        <v/>
      </c>
      <c r="BV10" s="530" t="str">
        <f>IF('SAPTBG Ind Elig Checklist'!BW10="","",'SAPTBG Ind Elig Checklist'!BW10)</f>
        <v/>
      </c>
      <c r="BW10" s="530" t="str">
        <f>IF('SAPTBG Ind Elig Checklist'!BX10="","",'SAPTBG Ind Elig Checklist'!BX10)</f>
        <v/>
      </c>
      <c r="BX10" s="530" t="str">
        <f>IF('SAPTBG Ind Elig Checklist'!BY10="","",'SAPTBG Ind Elig Checklist'!BY10)</f>
        <v/>
      </c>
      <c r="BY10" s="530" t="str">
        <f>IF('SAPTBG Ind Elig Checklist'!BZ10="","",'SAPTBG Ind Elig Checklist'!BZ10)</f>
        <v/>
      </c>
      <c r="BZ10" s="530" t="str">
        <f>IF('SAPTBG Ind Elig Checklist'!CA10="","",'SAPTBG Ind Elig Checklist'!CA10)</f>
        <v/>
      </c>
      <c r="CA10" s="530" t="str">
        <f>IF('SAPTBG Ind Elig Checklist'!CB10="","",'SAPTBG Ind Elig Checklist'!CB10)</f>
        <v/>
      </c>
      <c r="CB10" s="530" t="str">
        <f>IF('SAPTBG Ind Elig Checklist'!CC10="","",'SAPTBG Ind Elig Checklist'!CC10)</f>
        <v/>
      </c>
      <c r="CC10" s="530" t="str">
        <f>IF('SAPTBG Ind Elig Checklist'!CD10="","",'SAPTBG Ind Elig Checklist'!CD10)</f>
        <v/>
      </c>
      <c r="CD10" s="643" t="str">
        <f>IF('SAPTBG Ind Elig Checklist'!CE10="","",'SAPTBG Ind Elig Checklist'!CE10)</f>
        <v/>
      </c>
      <c r="CE10" s="726" t="str">
        <f>IF('SAPTBG Ind Elig Checklist'!CF10="","",'SAPTBG Ind Elig Checklist'!CF10)</f>
        <v/>
      </c>
      <c r="CF10" s="530" t="str">
        <f>IF('SAPTBG Ind Elig Checklist'!CG10="","",'SAPTBG Ind Elig Checklist'!CG10)</f>
        <v/>
      </c>
      <c r="CG10" s="530" t="str">
        <f>IF('SAPTBG Ind Elig Checklist'!CH10="","",'SAPTBG Ind Elig Checklist'!CH10)</f>
        <v/>
      </c>
      <c r="CH10" s="530" t="str">
        <f>IF('SAPTBG Ind Elig Checklist'!CI10="","",'SAPTBG Ind Elig Checklist'!CI10)</f>
        <v/>
      </c>
      <c r="CI10" s="530" t="str">
        <f>IF('SAPTBG Ind Elig Checklist'!CJ10="","",'SAPTBG Ind Elig Checklist'!CJ10)</f>
        <v/>
      </c>
      <c r="CJ10" s="530" t="str">
        <f>IF('SAPTBG Ind Elig Checklist'!CK10="","",'SAPTBG Ind Elig Checklist'!CK10)</f>
        <v/>
      </c>
      <c r="CK10" s="530" t="str">
        <f>IF('SAPTBG Ind Elig Checklist'!CL10="","",'SAPTBG Ind Elig Checklist'!CL10)</f>
        <v/>
      </c>
      <c r="CL10" s="530" t="str">
        <f>IF('SAPTBG Ind Elig Checklist'!CM10="","",'SAPTBG Ind Elig Checklist'!CM10)</f>
        <v/>
      </c>
      <c r="CM10" s="530" t="str">
        <f>IF('SAPTBG Ind Elig Checklist'!CN10="","",'SAPTBG Ind Elig Checklist'!CN10)</f>
        <v/>
      </c>
      <c r="CN10" s="533" t="str">
        <f>IF('SAPTBG Ind Elig Checklist'!CO10="","",'SAPTBG Ind Elig Checklist'!CO10)</f>
        <v/>
      </c>
      <c r="CO10" s="726" t="str">
        <f>IF('SAPTBG Ind Elig Checklist'!CP10="","",'SAPTBG Ind Elig Checklist'!CP10)</f>
        <v/>
      </c>
      <c r="CP10" s="530" t="str">
        <f>IF('SAPTBG Ind Elig Checklist'!CQ10="","",'SAPTBG Ind Elig Checklist'!CQ10)</f>
        <v/>
      </c>
      <c r="CQ10" s="530" t="str">
        <f>IF('SAPTBG Ind Elig Checklist'!CR10="","",'SAPTBG Ind Elig Checklist'!CR10)</f>
        <v/>
      </c>
      <c r="CR10" s="530" t="str">
        <f>IF('SAPTBG Ind Elig Checklist'!CS10="","",'SAPTBG Ind Elig Checklist'!CS10)</f>
        <v/>
      </c>
      <c r="CS10" s="530" t="str">
        <f>IF('SAPTBG Ind Elig Checklist'!CT10="","",'SAPTBG Ind Elig Checklist'!CT10)</f>
        <v/>
      </c>
      <c r="CT10" s="530" t="str">
        <f>IF('SAPTBG Ind Elig Checklist'!CU10="","",'SAPTBG Ind Elig Checklist'!CU10)</f>
        <v/>
      </c>
      <c r="CU10" s="530" t="str">
        <f>IF('SAPTBG Ind Elig Checklist'!CV10="","",'SAPTBG Ind Elig Checklist'!CV10)</f>
        <v/>
      </c>
      <c r="CV10" s="530" t="str">
        <f>IF('SAPTBG Ind Elig Checklist'!CW10="","",'SAPTBG Ind Elig Checklist'!CW10)</f>
        <v/>
      </c>
      <c r="CW10" s="530" t="str">
        <f>IF('SAPTBG Ind Elig Checklist'!CX10="","",'SAPTBG Ind Elig Checklist'!CX10)</f>
        <v/>
      </c>
      <c r="CX10" s="643" t="str">
        <f>IF('SAPTBG Ind Elig Checklist'!CY10="","",'SAPTBG Ind Elig Checklist'!CY10)</f>
        <v/>
      </c>
      <c r="CY10" s="726" t="str">
        <f>IF('SAPTBG Ind Elig Checklist'!CZ10="","",'SAPTBG Ind Elig Checklist'!CZ10)</f>
        <v/>
      </c>
      <c r="CZ10" s="530" t="str">
        <f>IF('SAPTBG Ind Elig Checklist'!DA10="","",'SAPTBG Ind Elig Checklist'!DA10)</f>
        <v/>
      </c>
      <c r="DA10" s="530" t="str">
        <f>IF('SAPTBG Ind Elig Checklist'!DB10="","",'SAPTBG Ind Elig Checklist'!DB10)</f>
        <v/>
      </c>
      <c r="DB10" s="530" t="str">
        <f>IF('SAPTBG Ind Elig Checklist'!DC10="","",'SAPTBG Ind Elig Checklist'!DC10)</f>
        <v/>
      </c>
      <c r="DC10" s="530" t="str">
        <f>IF('SAPTBG Ind Elig Checklist'!DD10="","",'SAPTBG Ind Elig Checklist'!DD10)</f>
        <v/>
      </c>
      <c r="DD10" s="530" t="str">
        <f>IF('SAPTBG Ind Elig Checklist'!DE10="","",'SAPTBG Ind Elig Checklist'!DE10)</f>
        <v/>
      </c>
      <c r="DE10" s="530" t="str">
        <f>IF('SAPTBG Ind Elig Checklist'!DF10="","",'SAPTBG Ind Elig Checklist'!DF10)</f>
        <v/>
      </c>
      <c r="DF10" s="530" t="str">
        <f>IF('SAPTBG Ind Elig Checklist'!DG10="","",'SAPTBG Ind Elig Checklist'!DG10)</f>
        <v/>
      </c>
      <c r="DG10" s="530" t="str">
        <f>IF('SAPTBG Ind Elig Checklist'!DH10="","",'SAPTBG Ind Elig Checklist'!DH10)</f>
        <v/>
      </c>
      <c r="DH10" s="533" t="str">
        <f>IF('SAPTBG Ind Elig Checklist'!DI10="","",'SAPTBG Ind Elig Checklist'!DI10)</f>
        <v/>
      </c>
      <c r="DI10" s="726" t="str">
        <f>IF('SAPTBG Ind Elig Checklist'!DJ10="","",'SAPTBG Ind Elig Checklist'!DJ10)</f>
        <v/>
      </c>
      <c r="DJ10" s="530" t="str">
        <f>IF('SAPTBG Ind Elig Checklist'!DK10="","",'SAPTBG Ind Elig Checklist'!DK10)</f>
        <v/>
      </c>
      <c r="DK10" s="530" t="str">
        <f>IF('SAPTBG Ind Elig Checklist'!DL10="","",'SAPTBG Ind Elig Checklist'!DL10)</f>
        <v/>
      </c>
      <c r="DL10" s="530" t="str">
        <f>IF('SAPTBG Ind Elig Checklist'!DM10="","",'SAPTBG Ind Elig Checklist'!DM10)</f>
        <v/>
      </c>
      <c r="DM10" s="530" t="str">
        <f>IF('SAPTBG Ind Elig Checklist'!DN10="","",'SAPTBG Ind Elig Checklist'!DN10)</f>
        <v/>
      </c>
      <c r="DN10" s="530" t="str">
        <f>IF('SAPTBG Ind Elig Checklist'!DO10="","",'SAPTBG Ind Elig Checklist'!DO10)</f>
        <v/>
      </c>
      <c r="DO10" s="530" t="str">
        <f>IF('SAPTBG Ind Elig Checklist'!DP10="","",'SAPTBG Ind Elig Checklist'!DP10)</f>
        <v/>
      </c>
      <c r="DP10" s="530" t="str">
        <f>IF('SAPTBG Ind Elig Checklist'!DQ10="","",'SAPTBG Ind Elig Checklist'!DQ10)</f>
        <v/>
      </c>
      <c r="DQ10" s="530" t="str">
        <f>IF('SAPTBG Ind Elig Checklist'!DR10="","",'SAPTBG Ind Elig Checklist'!DR10)</f>
        <v/>
      </c>
      <c r="DR10" s="643" t="str">
        <f>IF('SAPTBG Ind Elig Checklist'!DS10="","",'SAPTBG Ind Elig Checklist'!DS10)</f>
        <v/>
      </c>
      <c r="DS10" s="726" t="str">
        <f>IF('SAPTBG Ind Elig Checklist'!DT10="","",'SAPTBG Ind Elig Checklist'!DT10)</f>
        <v/>
      </c>
      <c r="DT10" s="530" t="str">
        <f>IF('SAPTBG Ind Elig Checklist'!DU10="","",'SAPTBG Ind Elig Checklist'!DU10)</f>
        <v/>
      </c>
      <c r="DU10" s="530" t="str">
        <f>IF('SAPTBG Ind Elig Checklist'!DV10="","",'SAPTBG Ind Elig Checklist'!DV10)</f>
        <v/>
      </c>
      <c r="DV10" s="530" t="str">
        <f>IF('SAPTBG Ind Elig Checklist'!DW10="","",'SAPTBG Ind Elig Checklist'!DW10)</f>
        <v/>
      </c>
      <c r="DW10" s="530" t="str">
        <f>IF('SAPTBG Ind Elig Checklist'!DX10="","",'SAPTBG Ind Elig Checklist'!DX10)</f>
        <v/>
      </c>
      <c r="DX10" s="530" t="str">
        <f>IF('SAPTBG Ind Elig Checklist'!DY10="","",'SAPTBG Ind Elig Checklist'!DY10)</f>
        <v/>
      </c>
      <c r="DY10" s="530" t="str">
        <f>IF('SAPTBG Ind Elig Checklist'!DZ10="","",'SAPTBG Ind Elig Checklist'!DZ10)</f>
        <v/>
      </c>
      <c r="DZ10" s="530" t="str">
        <f>IF('SAPTBG Ind Elig Checklist'!EA10="","",'SAPTBG Ind Elig Checklist'!EA10)</f>
        <v/>
      </c>
      <c r="EA10" s="530" t="str">
        <f>IF('SAPTBG Ind Elig Checklist'!EB10="","",'SAPTBG Ind Elig Checklist'!EB10)</f>
        <v/>
      </c>
      <c r="EB10" s="533" t="str">
        <f>IF('SAPTBG Ind Elig Checklist'!EC10="","",'SAPTBG Ind Elig Checklist'!EC10)</f>
        <v/>
      </c>
      <c r="EC10" s="726" t="str">
        <f>IF('SAPTBG Ind Elig Checklist'!ED10="","",'SAPTBG Ind Elig Checklist'!ED10)</f>
        <v/>
      </c>
      <c r="ED10" s="530" t="str">
        <f>IF('SAPTBG Ind Elig Checklist'!EE10="","",'SAPTBG Ind Elig Checklist'!EE10)</f>
        <v/>
      </c>
      <c r="EE10" s="530" t="str">
        <f>IF('SAPTBG Ind Elig Checklist'!EF10="","",'SAPTBG Ind Elig Checklist'!EF10)</f>
        <v/>
      </c>
      <c r="EF10" s="530" t="str">
        <f>IF('SAPTBG Ind Elig Checklist'!EG10="","",'SAPTBG Ind Elig Checklist'!EG10)</f>
        <v/>
      </c>
      <c r="EG10" s="530" t="str">
        <f>IF('SAPTBG Ind Elig Checklist'!EH10="","",'SAPTBG Ind Elig Checklist'!EH10)</f>
        <v/>
      </c>
      <c r="EH10" s="530" t="str">
        <f>IF('SAPTBG Ind Elig Checklist'!EI10="","",'SAPTBG Ind Elig Checklist'!EI10)</f>
        <v/>
      </c>
      <c r="EI10" s="530" t="str">
        <f>IF('SAPTBG Ind Elig Checklist'!EJ10="","",'SAPTBG Ind Elig Checklist'!EJ10)</f>
        <v/>
      </c>
      <c r="EJ10" s="530" t="str">
        <f>IF('SAPTBG Ind Elig Checklist'!EK10="","",'SAPTBG Ind Elig Checklist'!EK10)</f>
        <v/>
      </c>
      <c r="EK10" s="530" t="str">
        <f>IF('SAPTBG Ind Elig Checklist'!EL10="","",'SAPTBG Ind Elig Checklist'!EL10)</f>
        <v/>
      </c>
      <c r="EL10" s="643" t="str">
        <f>IF('SAPTBG Ind Elig Checklist'!EM10="","",'SAPTBG Ind Elig Checklist'!EM10)</f>
        <v/>
      </c>
      <c r="EM10" s="726" t="str">
        <f>IF('SAPTBG Ind Elig Checklist'!EN10="","",'SAPTBG Ind Elig Checklist'!EN10)</f>
        <v/>
      </c>
      <c r="EN10" s="530" t="str">
        <f>IF('SAPTBG Ind Elig Checklist'!EO10="","",'SAPTBG Ind Elig Checklist'!EO10)</f>
        <v/>
      </c>
      <c r="EO10" s="530" t="str">
        <f>IF('SAPTBG Ind Elig Checklist'!EP10="","",'SAPTBG Ind Elig Checklist'!EP10)</f>
        <v/>
      </c>
      <c r="EP10" s="530" t="str">
        <f>IF('SAPTBG Ind Elig Checklist'!EQ10="","",'SAPTBG Ind Elig Checklist'!EQ10)</f>
        <v/>
      </c>
      <c r="EQ10" s="530" t="str">
        <f>IF('SAPTBG Ind Elig Checklist'!ER10="","",'SAPTBG Ind Elig Checklist'!ER10)</f>
        <v/>
      </c>
      <c r="ER10" s="530" t="str">
        <f>IF('SAPTBG Ind Elig Checklist'!ES10="","",'SAPTBG Ind Elig Checklist'!ES10)</f>
        <v/>
      </c>
      <c r="ES10" s="530" t="str">
        <f>IF('SAPTBG Ind Elig Checklist'!ET10="","",'SAPTBG Ind Elig Checklist'!ET10)</f>
        <v/>
      </c>
      <c r="ET10" s="530" t="str">
        <f>IF('SAPTBG Ind Elig Checklist'!EU10="","",'SAPTBG Ind Elig Checklist'!EU10)</f>
        <v/>
      </c>
      <c r="EU10" s="530" t="str">
        <f>IF('SAPTBG Ind Elig Checklist'!EV10="","",'SAPTBG Ind Elig Checklist'!EV10)</f>
        <v/>
      </c>
      <c r="EV10" s="533" t="str">
        <f>IF('SAPTBG Ind Elig Checklist'!EW10="","",'SAPTBG Ind Elig Checklist'!EW10)</f>
        <v/>
      </c>
      <c r="EW10" s="726" t="str">
        <f>IF('SAPTBG Ind Elig Checklist'!EX10="","",'SAPTBG Ind Elig Checklist'!EX10)</f>
        <v/>
      </c>
      <c r="EX10" s="530" t="str">
        <f>IF('SAPTBG Ind Elig Checklist'!EY10="","",'SAPTBG Ind Elig Checklist'!EY10)</f>
        <v/>
      </c>
      <c r="EY10" s="530" t="str">
        <f>IF('SAPTBG Ind Elig Checklist'!EZ10="","",'SAPTBG Ind Elig Checklist'!EZ10)</f>
        <v/>
      </c>
      <c r="EZ10" s="530" t="str">
        <f>IF('SAPTBG Ind Elig Checklist'!FA10="","",'SAPTBG Ind Elig Checklist'!FA10)</f>
        <v/>
      </c>
      <c r="FA10" s="530" t="str">
        <f>IF('SAPTBG Ind Elig Checklist'!FB10="","",'SAPTBG Ind Elig Checklist'!FB10)</f>
        <v/>
      </c>
      <c r="FB10" s="530" t="str">
        <f>IF('SAPTBG Ind Elig Checklist'!FC10="","",'SAPTBG Ind Elig Checklist'!FC10)</f>
        <v/>
      </c>
      <c r="FC10" s="530" t="str">
        <f>IF('SAPTBG Ind Elig Checklist'!FD10="","",'SAPTBG Ind Elig Checklist'!FD10)</f>
        <v/>
      </c>
      <c r="FD10" s="530" t="str">
        <f>IF('SAPTBG Ind Elig Checklist'!FE10="","",'SAPTBG Ind Elig Checklist'!FE10)</f>
        <v/>
      </c>
      <c r="FE10" s="530" t="str">
        <f>IF('SAPTBG Ind Elig Checklist'!FF10="","",'SAPTBG Ind Elig Checklist'!FF10)</f>
        <v/>
      </c>
      <c r="FF10" s="643" t="str">
        <f>IF('SAPTBG Ind Elig Checklist'!FG10="","",'SAPTBG Ind Elig Checklist'!FG10)</f>
        <v/>
      </c>
      <c r="FG10" s="726" t="str">
        <f>IF('SAPTBG Ind Elig Checklist'!FH10="","",'SAPTBG Ind Elig Checklist'!FH10)</f>
        <v/>
      </c>
      <c r="FH10" s="530" t="str">
        <f>IF('SAPTBG Ind Elig Checklist'!FI10="","",'SAPTBG Ind Elig Checklist'!FI10)</f>
        <v/>
      </c>
      <c r="FI10" s="530" t="str">
        <f>IF('SAPTBG Ind Elig Checklist'!FJ10="","",'SAPTBG Ind Elig Checklist'!FJ10)</f>
        <v/>
      </c>
      <c r="FJ10" s="530" t="str">
        <f>IF('SAPTBG Ind Elig Checklist'!FK10="","",'SAPTBG Ind Elig Checklist'!FK10)</f>
        <v/>
      </c>
      <c r="FK10" s="530" t="str">
        <f>IF('SAPTBG Ind Elig Checklist'!FL10="","",'SAPTBG Ind Elig Checklist'!FL10)</f>
        <v/>
      </c>
      <c r="FL10" s="530" t="str">
        <f>IF('SAPTBG Ind Elig Checklist'!FM10="","",'SAPTBG Ind Elig Checklist'!FM10)</f>
        <v/>
      </c>
      <c r="FM10" s="530" t="str">
        <f>IF('SAPTBG Ind Elig Checklist'!FN10="","",'SAPTBG Ind Elig Checklist'!FN10)</f>
        <v/>
      </c>
      <c r="FN10" s="530" t="str">
        <f>IF('SAPTBG Ind Elig Checklist'!FO10="","",'SAPTBG Ind Elig Checklist'!FO10)</f>
        <v/>
      </c>
      <c r="FO10" s="530" t="str">
        <f>IF('SAPTBG Ind Elig Checklist'!FP10="","",'SAPTBG Ind Elig Checklist'!FP10)</f>
        <v/>
      </c>
      <c r="FP10" s="533" t="str">
        <f>IF('SAPTBG Ind Elig Checklist'!FQ10="","",'SAPTBG Ind Elig Checklist'!FQ10)</f>
        <v/>
      </c>
      <c r="FQ10" s="726" t="str">
        <f>IF('SAPTBG Ind Elig Checklist'!FR10="","",'SAPTBG Ind Elig Checklist'!FR10)</f>
        <v/>
      </c>
      <c r="FR10" s="530" t="str">
        <f>IF('SAPTBG Ind Elig Checklist'!FS10="","",'SAPTBG Ind Elig Checklist'!FS10)</f>
        <v/>
      </c>
      <c r="FS10" s="530" t="str">
        <f>IF('SAPTBG Ind Elig Checklist'!FT10="","",'SAPTBG Ind Elig Checklist'!FT10)</f>
        <v/>
      </c>
      <c r="FT10" s="530" t="str">
        <f>IF('SAPTBG Ind Elig Checklist'!FU10="","",'SAPTBG Ind Elig Checklist'!FU10)</f>
        <v/>
      </c>
      <c r="FU10" s="530" t="str">
        <f>IF('SAPTBG Ind Elig Checklist'!FV10="","",'SAPTBG Ind Elig Checklist'!FV10)</f>
        <v/>
      </c>
      <c r="FV10" s="530" t="str">
        <f>IF('SAPTBG Ind Elig Checklist'!FW10="","",'SAPTBG Ind Elig Checklist'!FW10)</f>
        <v/>
      </c>
      <c r="FW10" s="530" t="str">
        <f>IF('SAPTBG Ind Elig Checklist'!FX10="","",'SAPTBG Ind Elig Checklist'!FX10)</f>
        <v/>
      </c>
      <c r="FX10" s="530" t="str">
        <f>IF('SAPTBG Ind Elig Checklist'!FY10="","",'SAPTBG Ind Elig Checklist'!FY10)</f>
        <v/>
      </c>
      <c r="FY10" s="530" t="str">
        <f>IF('SAPTBG Ind Elig Checklist'!FZ10="","",'SAPTBG Ind Elig Checklist'!FZ10)</f>
        <v/>
      </c>
      <c r="FZ10" s="643" t="str">
        <f>IF('SAPTBG Ind Elig Checklist'!GA10="","",'SAPTBG Ind Elig Checklist'!GA10)</f>
        <v/>
      </c>
      <c r="GA10" s="726" t="str">
        <f>IF('SAPTBG Ind Elig Checklist'!GB10="","",'SAPTBG Ind Elig Checklist'!GB10)</f>
        <v/>
      </c>
      <c r="GB10" s="530" t="str">
        <f>IF('SAPTBG Ind Elig Checklist'!GC10="","",'SAPTBG Ind Elig Checklist'!GC10)</f>
        <v/>
      </c>
      <c r="GC10" s="530" t="str">
        <f>IF('SAPTBG Ind Elig Checklist'!GD10="","",'SAPTBG Ind Elig Checklist'!GD10)</f>
        <v/>
      </c>
      <c r="GD10" s="530" t="str">
        <f>IF('SAPTBG Ind Elig Checklist'!GE10="","",'SAPTBG Ind Elig Checklist'!GE10)</f>
        <v/>
      </c>
      <c r="GE10" s="530" t="str">
        <f>IF('SAPTBG Ind Elig Checklist'!GF10="","",'SAPTBG Ind Elig Checklist'!GF10)</f>
        <v/>
      </c>
      <c r="GF10" s="530" t="str">
        <f>IF('SAPTBG Ind Elig Checklist'!GG10="","",'SAPTBG Ind Elig Checklist'!GG10)</f>
        <v/>
      </c>
      <c r="GG10" s="530" t="str">
        <f>IF('SAPTBG Ind Elig Checklist'!GH10="","",'SAPTBG Ind Elig Checklist'!GH10)</f>
        <v/>
      </c>
      <c r="GH10" s="530" t="str">
        <f>IF('SAPTBG Ind Elig Checklist'!GI10="","",'SAPTBG Ind Elig Checklist'!GI10)</f>
        <v/>
      </c>
      <c r="GI10" s="530" t="str">
        <f>IF('SAPTBG Ind Elig Checklist'!GJ10="","",'SAPTBG Ind Elig Checklist'!GJ10)</f>
        <v/>
      </c>
      <c r="GJ10" s="533" t="str">
        <f>IF('SAPTBG Ind Elig Checklist'!GK10="","",'SAPTBG Ind Elig Checklist'!GK10)</f>
        <v/>
      </c>
      <c r="GK10" s="726" t="str">
        <f>IF('SAPTBG Ind Elig Checklist'!GL10="","",'SAPTBG Ind Elig Checklist'!GL10)</f>
        <v/>
      </c>
      <c r="GL10" s="530" t="str">
        <f>IF('SAPTBG Ind Elig Checklist'!GM10="","",'SAPTBG Ind Elig Checklist'!GM10)</f>
        <v/>
      </c>
      <c r="GM10" s="530" t="str">
        <f>IF('SAPTBG Ind Elig Checklist'!GN10="","",'SAPTBG Ind Elig Checklist'!GN10)</f>
        <v/>
      </c>
      <c r="GN10" s="530" t="str">
        <f>IF('SAPTBG Ind Elig Checklist'!GO10="","",'SAPTBG Ind Elig Checklist'!GO10)</f>
        <v/>
      </c>
      <c r="GO10" s="530" t="str">
        <f>IF('SAPTBG Ind Elig Checklist'!GP10="","",'SAPTBG Ind Elig Checklist'!GP10)</f>
        <v/>
      </c>
      <c r="GP10" s="530" t="str">
        <f>IF('SAPTBG Ind Elig Checklist'!GQ10="","",'SAPTBG Ind Elig Checklist'!GQ10)</f>
        <v/>
      </c>
      <c r="GQ10" s="530" t="str">
        <f>IF('SAPTBG Ind Elig Checklist'!GR10="","",'SAPTBG Ind Elig Checklist'!GR10)</f>
        <v/>
      </c>
      <c r="GR10" s="530" t="str">
        <f>IF('SAPTBG Ind Elig Checklist'!GS10="","",'SAPTBG Ind Elig Checklist'!GS10)</f>
        <v/>
      </c>
      <c r="GS10" s="530" t="str">
        <f>IF('SAPTBG Ind Elig Checklist'!GT10="","",'SAPTBG Ind Elig Checklist'!GT10)</f>
        <v/>
      </c>
      <c r="GT10" s="643" t="str">
        <f>IF('SAPTBG Ind Elig Checklist'!GU10="","",'SAPTBG Ind Elig Checklist'!GU10)</f>
        <v/>
      </c>
      <c r="GU10" s="726" t="str">
        <f>IF('SAPTBG Ind Elig Checklist'!GV10="","",'SAPTBG Ind Elig Checklist'!GV10)</f>
        <v/>
      </c>
      <c r="GV10" s="530" t="str">
        <f>IF('SAPTBG Ind Elig Checklist'!GW10="","",'SAPTBG Ind Elig Checklist'!GW10)</f>
        <v/>
      </c>
      <c r="GW10" s="530" t="str">
        <f>IF('SAPTBG Ind Elig Checklist'!GX10="","",'SAPTBG Ind Elig Checklist'!GX10)</f>
        <v/>
      </c>
      <c r="GX10" s="530" t="str">
        <f>IF('SAPTBG Ind Elig Checklist'!GY10="","",'SAPTBG Ind Elig Checklist'!GY10)</f>
        <v/>
      </c>
      <c r="GY10" s="530" t="str">
        <f>IF('SAPTBG Ind Elig Checklist'!GZ10="","",'SAPTBG Ind Elig Checklist'!GZ10)</f>
        <v/>
      </c>
      <c r="GZ10" s="530" t="str">
        <f>IF('SAPTBG Ind Elig Checklist'!HA10="","",'SAPTBG Ind Elig Checklist'!HA10)</f>
        <v/>
      </c>
      <c r="HA10" s="530" t="str">
        <f>IF('SAPTBG Ind Elig Checklist'!HB10="","",'SAPTBG Ind Elig Checklist'!HB10)</f>
        <v/>
      </c>
      <c r="HB10" s="530" t="str">
        <f>IF('SAPTBG Ind Elig Checklist'!HC10="","",'SAPTBG Ind Elig Checklist'!HC10)</f>
        <v/>
      </c>
      <c r="HC10" s="530" t="str">
        <f>IF('SAPTBG Ind Elig Checklist'!HD10="","",'SAPTBG Ind Elig Checklist'!HD10)</f>
        <v/>
      </c>
      <c r="HD10" s="643" t="str">
        <f>IF('SAPTBG Ind Elig Checklist'!HE10="","",'SAPTBG Ind Elig Checklist'!HE10)</f>
        <v/>
      </c>
      <c r="HE10" s="475"/>
      <c r="HF10" s="476"/>
      <c r="HG10" s="476"/>
      <c r="HH10" s="476"/>
      <c r="HI10" s="477"/>
      <c r="HJ10" s="735"/>
    </row>
    <row r="11" spans="1:218" s="479" customFormat="1" ht="15" customHeight="1">
      <c r="A11" s="506"/>
      <c r="B11" s="540" t="s">
        <v>62</v>
      </c>
      <c r="C11" s="535" t="str">
        <f>IF('SAPTBG Ind Elig Checklist'!D11="","",'SAPTBG Ind Elig Checklist'!D11)</f>
        <v/>
      </c>
      <c r="D11" s="536" t="str">
        <f>IF('SAPTBG Ind Elig Checklist'!E11="","",'SAPTBG Ind Elig Checklist'!E11)</f>
        <v/>
      </c>
      <c r="E11" s="536" t="str">
        <f>IF('SAPTBG Ind Elig Checklist'!F11="","",'SAPTBG Ind Elig Checklist'!F11)</f>
        <v/>
      </c>
      <c r="F11" s="536" t="str">
        <f>IF('SAPTBG Ind Elig Checklist'!G11="","",'SAPTBG Ind Elig Checklist'!G11)</f>
        <v/>
      </c>
      <c r="G11" s="536" t="str">
        <f>IF('SAPTBG Ind Elig Checklist'!H11="","",'SAPTBG Ind Elig Checklist'!H11)</f>
        <v/>
      </c>
      <c r="H11" s="536" t="str">
        <f>IF('SAPTBG Ind Elig Checklist'!I11="","",'SAPTBG Ind Elig Checklist'!I11)</f>
        <v/>
      </c>
      <c r="I11" s="536" t="str">
        <f>IF('SAPTBG Ind Elig Checklist'!J11="","",'SAPTBG Ind Elig Checklist'!J11)</f>
        <v/>
      </c>
      <c r="J11" s="536" t="str">
        <f>IF('SAPTBG Ind Elig Checklist'!K11="","",'SAPTBG Ind Elig Checklist'!K11)</f>
        <v/>
      </c>
      <c r="K11" s="536" t="str">
        <f>IF('SAPTBG Ind Elig Checklist'!L11="","",'SAPTBG Ind Elig Checklist'!L11)</f>
        <v/>
      </c>
      <c r="L11" s="644" t="str">
        <f>IF('SAPTBG Ind Elig Checklist'!M11="","",'SAPTBG Ind Elig Checklist'!M11)</f>
        <v/>
      </c>
      <c r="M11" s="535" t="str">
        <f>IF('SAPTBG Ind Elig Checklist'!N11="","",'SAPTBG Ind Elig Checklist'!N11)</f>
        <v/>
      </c>
      <c r="N11" s="536" t="str">
        <f>IF('SAPTBG Ind Elig Checklist'!O11="","",'SAPTBG Ind Elig Checklist'!O11)</f>
        <v/>
      </c>
      <c r="O11" s="536" t="str">
        <f>IF('SAPTBG Ind Elig Checklist'!P11="","",'SAPTBG Ind Elig Checklist'!P11)</f>
        <v/>
      </c>
      <c r="P11" s="536" t="str">
        <f>IF('SAPTBG Ind Elig Checklist'!Q11="","",'SAPTBG Ind Elig Checklist'!Q11)</f>
        <v/>
      </c>
      <c r="Q11" s="536" t="str">
        <f>IF('SAPTBG Ind Elig Checklist'!R11="","",'SAPTBG Ind Elig Checklist'!R11)</f>
        <v/>
      </c>
      <c r="R11" s="536" t="str">
        <f>IF('SAPTBG Ind Elig Checklist'!S11="","",'SAPTBG Ind Elig Checklist'!S11)</f>
        <v/>
      </c>
      <c r="S11" s="536" t="str">
        <f>IF('SAPTBG Ind Elig Checklist'!T11="","",'SAPTBG Ind Elig Checklist'!T11)</f>
        <v/>
      </c>
      <c r="T11" s="536" t="str">
        <f>IF('SAPTBG Ind Elig Checklist'!U11="","",'SAPTBG Ind Elig Checklist'!U11)</f>
        <v/>
      </c>
      <c r="U11" s="536" t="str">
        <f>IF('SAPTBG Ind Elig Checklist'!V11="","",'SAPTBG Ind Elig Checklist'!V11)</f>
        <v/>
      </c>
      <c r="V11" s="644" t="str">
        <f>IF('SAPTBG Ind Elig Checklist'!W11="","",'SAPTBG Ind Elig Checklist'!W11)</f>
        <v/>
      </c>
      <c r="W11" s="535" t="str">
        <f>IF('SAPTBG Ind Elig Checklist'!X11="","",'SAPTBG Ind Elig Checklist'!X11)</f>
        <v/>
      </c>
      <c r="X11" s="536" t="str">
        <f>IF('SAPTBG Ind Elig Checklist'!Y11="","",'SAPTBG Ind Elig Checklist'!Y11)</f>
        <v/>
      </c>
      <c r="Y11" s="536" t="str">
        <f>IF('SAPTBG Ind Elig Checklist'!Z11="","",'SAPTBG Ind Elig Checklist'!Z11)</f>
        <v/>
      </c>
      <c r="Z11" s="536" t="str">
        <f>IF('SAPTBG Ind Elig Checklist'!AA11="","",'SAPTBG Ind Elig Checklist'!AA11)</f>
        <v/>
      </c>
      <c r="AA11" s="536" t="str">
        <f>IF('SAPTBG Ind Elig Checklist'!AB11="","",'SAPTBG Ind Elig Checklist'!AB11)</f>
        <v/>
      </c>
      <c r="AB11" s="536" t="str">
        <f>IF('SAPTBG Ind Elig Checklist'!AC11="","",'SAPTBG Ind Elig Checklist'!AC11)</f>
        <v/>
      </c>
      <c r="AC11" s="536" t="str">
        <f>IF('SAPTBG Ind Elig Checklist'!AD11="","",'SAPTBG Ind Elig Checklist'!AD11)</f>
        <v/>
      </c>
      <c r="AD11" s="536" t="str">
        <f>IF('SAPTBG Ind Elig Checklist'!AE11="","",'SAPTBG Ind Elig Checklist'!AE11)</f>
        <v/>
      </c>
      <c r="AE11" s="536" t="str">
        <f>IF('SAPTBG Ind Elig Checklist'!AF11="","",'SAPTBG Ind Elig Checklist'!AF11)</f>
        <v/>
      </c>
      <c r="AF11" s="644" t="str">
        <f>IF('SAPTBG Ind Elig Checklist'!AG11="","",'SAPTBG Ind Elig Checklist'!AG11)</f>
        <v/>
      </c>
      <c r="AG11" s="535" t="str">
        <f>IF('SAPTBG Ind Elig Checklist'!AH11="","",'SAPTBG Ind Elig Checklist'!AH11)</f>
        <v/>
      </c>
      <c r="AH11" s="536" t="str">
        <f>IF('SAPTBG Ind Elig Checklist'!AI11="","",'SAPTBG Ind Elig Checklist'!AI11)</f>
        <v/>
      </c>
      <c r="AI11" s="536" t="str">
        <f>IF('SAPTBG Ind Elig Checklist'!AJ11="","",'SAPTBG Ind Elig Checklist'!AJ11)</f>
        <v/>
      </c>
      <c r="AJ11" s="536" t="str">
        <f>IF('SAPTBG Ind Elig Checklist'!AK11="","",'SAPTBG Ind Elig Checklist'!AK11)</f>
        <v/>
      </c>
      <c r="AK11" s="536" t="str">
        <f>IF('SAPTBG Ind Elig Checklist'!AL11="","",'SAPTBG Ind Elig Checklist'!AL11)</f>
        <v/>
      </c>
      <c r="AL11" s="536" t="str">
        <f>IF('SAPTBG Ind Elig Checklist'!AM11="","",'SAPTBG Ind Elig Checklist'!AM11)</f>
        <v/>
      </c>
      <c r="AM11" s="536" t="str">
        <f>IF('SAPTBG Ind Elig Checklist'!AN11="","",'SAPTBG Ind Elig Checklist'!AN11)</f>
        <v/>
      </c>
      <c r="AN11" s="536" t="str">
        <f>IF('SAPTBG Ind Elig Checklist'!AO11="","",'SAPTBG Ind Elig Checklist'!AO11)</f>
        <v/>
      </c>
      <c r="AO11" s="536" t="str">
        <f>IF('SAPTBG Ind Elig Checklist'!AP11="","",'SAPTBG Ind Elig Checklist'!AP11)</f>
        <v/>
      </c>
      <c r="AP11" s="644" t="str">
        <f>IF('SAPTBG Ind Elig Checklist'!AQ11="","",'SAPTBG Ind Elig Checklist'!AQ11)</f>
        <v/>
      </c>
      <c r="AQ11" s="535" t="str">
        <f>IF('SAPTBG Ind Elig Checklist'!AR11="","",'SAPTBG Ind Elig Checklist'!AR11)</f>
        <v/>
      </c>
      <c r="AR11" s="536" t="str">
        <f>IF('SAPTBG Ind Elig Checklist'!AS11="","",'SAPTBG Ind Elig Checklist'!AS11)</f>
        <v/>
      </c>
      <c r="AS11" s="536" t="str">
        <f>IF('SAPTBG Ind Elig Checklist'!AT11="","",'SAPTBG Ind Elig Checklist'!AT11)</f>
        <v/>
      </c>
      <c r="AT11" s="536" t="str">
        <f>IF('SAPTBG Ind Elig Checklist'!AU11="","",'SAPTBG Ind Elig Checklist'!AU11)</f>
        <v/>
      </c>
      <c r="AU11" s="536" t="str">
        <f>IF('SAPTBG Ind Elig Checklist'!AV11="","",'SAPTBG Ind Elig Checklist'!AV11)</f>
        <v/>
      </c>
      <c r="AV11" s="536" t="str">
        <f>IF('SAPTBG Ind Elig Checklist'!AW11="","",'SAPTBG Ind Elig Checklist'!AW11)</f>
        <v/>
      </c>
      <c r="AW11" s="536" t="str">
        <f>IF('SAPTBG Ind Elig Checklist'!AX11="","",'SAPTBG Ind Elig Checklist'!AX11)</f>
        <v/>
      </c>
      <c r="AX11" s="536" t="str">
        <f>IF('SAPTBG Ind Elig Checklist'!AY11="","",'SAPTBG Ind Elig Checklist'!AY11)</f>
        <v/>
      </c>
      <c r="AY11" s="536" t="str">
        <f>IF('SAPTBG Ind Elig Checklist'!AZ11="","",'SAPTBG Ind Elig Checklist'!AZ11)</f>
        <v/>
      </c>
      <c r="AZ11" s="644" t="str">
        <f>IF('SAPTBG Ind Elig Checklist'!BA11="","",'SAPTBG Ind Elig Checklist'!BA11)</f>
        <v/>
      </c>
      <c r="BA11" s="535" t="str">
        <f>IF('SAPTBG Ind Elig Checklist'!BB11="","",'SAPTBG Ind Elig Checklist'!BB11)</f>
        <v/>
      </c>
      <c r="BB11" s="536" t="str">
        <f>IF('SAPTBG Ind Elig Checklist'!BC11="","",'SAPTBG Ind Elig Checklist'!BC11)</f>
        <v/>
      </c>
      <c r="BC11" s="536" t="str">
        <f>IF('SAPTBG Ind Elig Checklist'!BD11="","",'SAPTBG Ind Elig Checklist'!BD11)</f>
        <v/>
      </c>
      <c r="BD11" s="536" t="str">
        <f>IF('SAPTBG Ind Elig Checklist'!BE11="","",'SAPTBG Ind Elig Checklist'!BE11)</f>
        <v/>
      </c>
      <c r="BE11" s="536" t="str">
        <f>IF('SAPTBG Ind Elig Checklist'!BF11="","",'SAPTBG Ind Elig Checklist'!BF11)</f>
        <v/>
      </c>
      <c r="BF11" s="536" t="str">
        <f>IF('SAPTBG Ind Elig Checklist'!BG11="","",'SAPTBG Ind Elig Checklist'!BG11)</f>
        <v/>
      </c>
      <c r="BG11" s="536" t="str">
        <f>IF('SAPTBG Ind Elig Checklist'!BH11="","",'SAPTBG Ind Elig Checklist'!BH11)</f>
        <v/>
      </c>
      <c r="BH11" s="536" t="str">
        <f>IF('SAPTBG Ind Elig Checklist'!BI11="","",'SAPTBG Ind Elig Checklist'!BI11)</f>
        <v/>
      </c>
      <c r="BI11" s="536" t="str">
        <f>IF('SAPTBG Ind Elig Checklist'!BJ11="","",'SAPTBG Ind Elig Checklist'!BJ11)</f>
        <v/>
      </c>
      <c r="BJ11" s="644" t="str">
        <f>IF('SAPTBG Ind Elig Checklist'!BK11="","",'SAPTBG Ind Elig Checklist'!BK11)</f>
        <v/>
      </c>
      <c r="BK11" s="535" t="str">
        <f>IF('SAPTBG Ind Elig Checklist'!BL11="","",'SAPTBG Ind Elig Checklist'!BL11)</f>
        <v/>
      </c>
      <c r="BL11" s="536" t="str">
        <f>IF('SAPTBG Ind Elig Checklist'!BM11="","",'SAPTBG Ind Elig Checklist'!BM11)</f>
        <v/>
      </c>
      <c r="BM11" s="536" t="str">
        <f>IF('SAPTBG Ind Elig Checklist'!BN11="","",'SAPTBG Ind Elig Checklist'!BN11)</f>
        <v/>
      </c>
      <c r="BN11" s="536" t="str">
        <f>IF('SAPTBG Ind Elig Checklist'!BO11="","",'SAPTBG Ind Elig Checklist'!BO11)</f>
        <v/>
      </c>
      <c r="BO11" s="536" t="str">
        <f>IF('SAPTBG Ind Elig Checklist'!BP11="","",'SAPTBG Ind Elig Checklist'!BP11)</f>
        <v/>
      </c>
      <c r="BP11" s="536" t="str">
        <f>IF('SAPTBG Ind Elig Checklist'!BQ11="","",'SAPTBG Ind Elig Checklist'!BQ11)</f>
        <v/>
      </c>
      <c r="BQ11" s="536" t="str">
        <f>IF('SAPTBG Ind Elig Checklist'!BR11="","",'SAPTBG Ind Elig Checklist'!BR11)</f>
        <v/>
      </c>
      <c r="BR11" s="536" t="str">
        <f>IF('SAPTBG Ind Elig Checklist'!BS11="","",'SAPTBG Ind Elig Checklist'!BS11)</f>
        <v/>
      </c>
      <c r="BS11" s="536" t="str">
        <f>IF('SAPTBG Ind Elig Checklist'!BT11="","",'SAPTBG Ind Elig Checklist'!BT11)</f>
        <v/>
      </c>
      <c r="BT11" s="536" t="str">
        <f>IF('SAPTBG Ind Elig Checklist'!BU11="","",'SAPTBG Ind Elig Checklist'!BU11)</f>
        <v/>
      </c>
      <c r="BU11" s="535" t="str">
        <f>IF('SAPTBG Ind Elig Checklist'!BV11="","",'SAPTBG Ind Elig Checklist'!BV11)</f>
        <v/>
      </c>
      <c r="BV11" s="536" t="str">
        <f>IF('SAPTBG Ind Elig Checklist'!BW11="","",'SAPTBG Ind Elig Checklist'!BW11)</f>
        <v/>
      </c>
      <c r="BW11" s="536" t="str">
        <f>IF('SAPTBG Ind Elig Checklist'!BX11="","",'SAPTBG Ind Elig Checklist'!BX11)</f>
        <v/>
      </c>
      <c r="BX11" s="536" t="str">
        <f>IF('SAPTBG Ind Elig Checklist'!BY11="","",'SAPTBG Ind Elig Checklist'!BY11)</f>
        <v/>
      </c>
      <c r="BY11" s="536" t="str">
        <f>IF('SAPTBG Ind Elig Checklist'!BZ11="","",'SAPTBG Ind Elig Checklist'!BZ11)</f>
        <v/>
      </c>
      <c r="BZ11" s="536" t="str">
        <f>IF('SAPTBG Ind Elig Checklist'!CA11="","",'SAPTBG Ind Elig Checklist'!CA11)</f>
        <v/>
      </c>
      <c r="CA11" s="536" t="str">
        <f>IF('SAPTBG Ind Elig Checklist'!CB11="","",'SAPTBG Ind Elig Checklist'!CB11)</f>
        <v/>
      </c>
      <c r="CB11" s="536" t="str">
        <f>IF('SAPTBG Ind Elig Checklist'!CC11="","",'SAPTBG Ind Elig Checklist'!CC11)</f>
        <v/>
      </c>
      <c r="CC11" s="536" t="str">
        <f>IF('SAPTBG Ind Elig Checklist'!CD11="","",'SAPTBG Ind Elig Checklist'!CD11)</f>
        <v/>
      </c>
      <c r="CD11" s="644" t="str">
        <f>IF('SAPTBG Ind Elig Checklist'!CE11="","",'SAPTBG Ind Elig Checklist'!CE11)</f>
        <v/>
      </c>
      <c r="CE11" s="535" t="str">
        <f>IF('SAPTBG Ind Elig Checklist'!CF11="","",'SAPTBG Ind Elig Checklist'!CF11)</f>
        <v/>
      </c>
      <c r="CF11" s="536" t="str">
        <f>IF('SAPTBG Ind Elig Checklist'!CG11="","",'SAPTBG Ind Elig Checklist'!CG11)</f>
        <v/>
      </c>
      <c r="CG11" s="536" t="str">
        <f>IF('SAPTBG Ind Elig Checklist'!CH11="","",'SAPTBG Ind Elig Checklist'!CH11)</f>
        <v/>
      </c>
      <c r="CH11" s="536" t="str">
        <f>IF('SAPTBG Ind Elig Checklist'!CI11="","",'SAPTBG Ind Elig Checklist'!CI11)</f>
        <v/>
      </c>
      <c r="CI11" s="536" t="str">
        <f>IF('SAPTBG Ind Elig Checklist'!CJ11="","",'SAPTBG Ind Elig Checklist'!CJ11)</f>
        <v/>
      </c>
      <c r="CJ11" s="536" t="str">
        <f>IF('SAPTBG Ind Elig Checklist'!CK11="","",'SAPTBG Ind Elig Checklist'!CK11)</f>
        <v/>
      </c>
      <c r="CK11" s="536" t="str">
        <f>IF('SAPTBG Ind Elig Checklist'!CL11="","",'SAPTBG Ind Elig Checklist'!CL11)</f>
        <v/>
      </c>
      <c r="CL11" s="536" t="str">
        <f>IF('SAPTBG Ind Elig Checklist'!CM11="","",'SAPTBG Ind Elig Checklist'!CM11)</f>
        <v/>
      </c>
      <c r="CM11" s="536" t="str">
        <f>IF('SAPTBG Ind Elig Checklist'!CN11="","",'SAPTBG Ind Elig Checklist'!CN11)</f>
        <v/>
      </c>
      <c r="CN11" s="536" t="str">
        <f>IF('SAPTBG Ind Elig Checklist'!CO11="","",'SAPTBG Ind Elig Checklist'!CO11)</f>
        <v/>
      </c>
      <c r="CO11" s="535" t="str">
        <f>IF('SAPTBG Ind Elig Checklist'!CP11="","",'SAPTBG Ind Elig Checklist'!CP11)</f>
        <v/>
      </c>
      <c r="CP11" s="536" t="str">
        <f>IF('SAPTBG Ind Elig Checklist'!CQ11="","",'SAPTBG Ind Elig Checklist'!CQ11)</f>
        <v/>
      </c>
      <c r="CQ11" s="536" t="str">
        <f>IF('SAPTBG Ind Elig Checklist'!CR11="","",'SAPTBG Ind Elig Checklist'!CR11)</f>
        <v/>
      </c>
      <c r="CR11" s="536" t="str">
        <f>IF('SAPTBG Ind Elig Checklist'!CS11="","",'SAPTBG Ind Elig Checklist'!CS11)</f>
        <v/>
      </c>
      <c r="CS11" s="536" t="str">
        <f>IF('SAPTBG Ind Elig Checklist'!CT11="","",'SAPTBG Ind Elig Checklist'!CT11)</f>
        <v/>
      </c>
      <c r="CT11" s="536" t="str">
        <f>IF('SAPTBG Ind Elig Checklist'!CU11="","",'SAPTBG Ind Elig Checklist'!CU11)</f>
        <v/>
      </c>
      <c r="CU11" s="536" t="str">
        <f>IF('SAPTBG Ind Elig Checklist'!CV11="","",'SAPTBG Ind Elig Checklist'!CV11)</f>
        <v/>
      </c>
      <c r="CV11" s="536" t="str">
        <f>IF('SAPTBG Ind Elig Checklist'!CW11="","",'SAPTBG Ind Elig Checklist'!CW11)</f>
        <v/>
      </c>
      <c r="CW11" s="536" t="str">
        <f>IF('SAPTBG Ind Elig Checklist'!CX11="","",'SAPTBG Ind Elig Checklist'!CX11)</f>
        <v/>
      </c>
      <c r="CX11" s="644" t="str">
        <f>IF('SAPTBG Ind Elig Checklist'!CY11="","",'SAPTBG Ind Elig Checklist'!CY11)</f>
        <v/>
      </c>
      <c r="CY11" s="535" t="str">
        <f>IF('SAPTBG Ind Elig Checklist'!CZ11="","",'SAPTBG Ind Elig Checklist'!CZ11)</f>
        <v/>
      </c>
      <c r="CZ11" s="536" t="str">
        <f>IF('SAPTBG Ind Elig Checklist'!DA11="","",'SAPTBG Ind Elig Checklist'!DA11)</f>
        <v/>
      </c>
      <c r="DA11" s="536" t="str">
        <f>IF('SAPTBG Ind Elig Checklist'!DB11="","",'SAPTBG Ind Elig Checklist'!DB11)</f>
        <v/>
      </c>
      <c r="DB11" s="536" t="str">
        <f>IF('SAPTBG Ind Elig Checklist'!DC11="","",'SAPTBG Ind Elig Checklist'!DC11)</f>
        <v/>
      </c>
      <c r="DC11" s="536" t="str">
        <f>IF('SAPTBG Ind Elig Checklist'!DD11="","",'SAPTBG Ind Elig Checklist'!DD11)</f>
        <v/>
      </c>
      <c r="DD11" s="536" t="str">
        <f>IF('SAPTBG Ind Elig Checklist'!DE11="","",'SAPTBG Ind Elig Checklist'!DE11)</f>
        <v/>
      </c>
      <c r="DE11" s="536" t="str">
        <f>IF('SAPTBG Ind Elig Checklist'!DF11="","",'SAPTBG Ind Elig Checklist'!DF11)</f>
        <v/>
      </c>
      <c r="DF11" s="536" t="str">
        <f>IF('SAPTBG Ind Elig Checklist'!DG11="","",'SAPTBG Ind Elig Checklist'!DG11)</f>
        <v/>
      </c>
      <c r="DG11" s="536" t="str">
        <f>IF('SAPTBG Ind Elig Checklist'!DH11="","",'SAPTBG Ind Elig Checklist'!DH11)</f>
        <v/>
      </c>
      <c r="DH11" s="536" t="str">
        <f>IF('SAPTBG Ind Elig Checklist'!DI11="","",'SAPTBG Ind Elig Checklist'!DI11)</f>
        <v/>
      </c>
      <c r="DI11" s="535" t="str">
        <f>IF('SAPTBG Ind Elig Checklist'!DJ11="","",'SAPTBG Ind Elig Checklist'!DJ11)</f>
        <v/>
      </c>
      <c r="DJ11" s="536" t="str">
        <f>IF('SAPTBG Ind Elig Checklist'!DK11="","",'SAPTBG Ind Elig Checklist'!DK11)</f>
        <v/>
      </c>
      <c r="DK11" s="536" t="str">
        <f>IF('SAPTBG Ind Elig Checklist'!DL11="","",'SAPTBG Ind Elig Checklist'!DL11)</f>
        <v/>
      </c>
      <c r="DL11" s="536" t="str">
        <f>IF('SAPTBG Ind Elig Checklist'!DM11="","",'SAPTBG Ind Elig Checklist'!DM11)</f>
        <v/>
      </c>
      <c r="DM11" s="536" t="str">
        <f>IF('SAPTBG Ind Elig Checklist'!DN11="","",'SAPTBG Ind Elig Checklist'!DN11)</f>
        <v/>
      </c>
      <c r="DN11" s="536" t="str">
        <f>IF('SAPTBG Ind Elig Checklist'!DO11="","",'SAPTBG Ind Elig Checklist'!DO11)</f>
        <v/>
      </c>
      <c r="DO11" s="536" t="str">
        <f>IF('SAPTBG Ind Elig Checklist'!DP11="","",'SAPTBG Ind Elig Checklist'!DP11)</f>
        <v/>
      </c>
      <c r="DP11" s="536" t="str">
        <f>IF('SAPTBG Ind Elig Checklist'!DQ11="","",'SAPTBG Ind Elig Checklist'!DQ11)</f>
        <v/>
      </c>
      <c r="DQ11" s="536" t="str">
        <f>IF('SAPTBG Ind Elig Checklist'!DR11="","",'SAPTBG Ind Elig Checklist'!DR11)</f>
        <v/>
      </c>
      <c r="DR11" s="644" t="str">
        <f>IF('SAPTBG Ind Elig Checklist'!DS11="","",'SAPTBG Ind Elig Checklist'!DS11)</f>
        <v/>
      </c>
      <c r="DS11" s="535" t="str">
        <f>IF('SAPTBG Ind Elig Checklist'!DT11="","",'SAPTBG Ind Elig Checklist'!DT11)</f>
        <v/>
      </c>
      <c r="DT11" s="536" t="str">
        <f>IF('SAPTBG Ind Elig Checklist'!DU11="","",'SAPTBG Ind Elig Checklist'!DU11)</f>
        <v/>
      </c>
      <c r="DU11" s="536" t="str">
        <f>IF('SAPTBG Ind Elig Checklist'!DV11="","",'SAPTBG Ind Elig Checklist'!DV11)</f>
        <v/>
      </c>
      <c r="DV11" s="536" t="str">
        <f>IF('SAPTBG Ind Elig Checklist'!DW11="","",'SAPTBG Ind Elig Checklist'!DW11)</f>
        <v/>
      </c>
      <c r="DW11" s="536" t="str">
        <f>IF('SAPTBG Ind Elig Checklist'!DX11="","",'SAPTBG Ind Elig Checklist'!DX11)</f>
        <v/>
      </c>
      <c r="DX11" s="536" t="str">
        <f>IF('SAPTBG Ind Elig Checklist'!DY11="","",'SAPTBG Ind Elig Checklist'!DY11)</f>
        <v/>
      </c>
      <c r="DY11" s="536" t="str">
        <f>IF('SAPTBG Ind Elig Checklist'!DZ11="","",'SAPTBG Ind Elig Checklist'!DZ11)</f>
        <v/>
      </c>
      <c r="DZ11" s="536" t="str">
        <f>IF('SAPTBG Ind Elig Checklist'!EA11="","",'SAPTBG Ind Elig Checklist'!EA11)</f>
        <v/>
      </c>
      <c r="EA11" s="536" t="str">
        <f>IF('SAPTBG Ind Elig Checklist'!EB11="","",'SAPTBG Ind Elig Checklist'!EB11)</f>
        <v/>
      </c>
      <c r="EB11" s="536" t="str">
        <f>IF('SAPTBG Ind Elig Checklist'!EC11="","",'SAPTBG Ind Elig Checklist'!EC11)</f>
        <v/>
      </c>
      <c r="EC11" s="535" t="str">
        <f>IF('SAPTBG Ind Elig Checklist'!ED11="","",'SAPTBG Ind Elig Checklist'!ED11)</f>
        <v/>
      </c>
      <c r="ED11" s="536" t="str">
        <f>IF('SAPTBG Ind Elig Checklist'!EE11="","",'SAPTBG Ind Elig Checklist'!EE11)</f>
        <v/>
      </c>
      <c r="EE11" s="536" t="str">
        <f>IF('SAPTBG Ind Elig Checklist'!EF11="","",'SAPTBG Ind Elig Checklist'!EF11)</f>
        <v/>
      </c>
      <c r="EF11" s="536" t="str">
        <f>IF('SAPTBG Ind Elig Checklist'!EG11="","",'SAPTBG Ind Elig Checklist'!EG11)</f>
        <v/>
      </c>
      <c r="EG11" s="536" t="str">
        <f>IF('SAPTBG Ind Elig Checklist'!EH11="","",'SAPTBG Ind Elig Checklist'!EH11)</f>
        <v/>
      </c>
      <c r="EH11" s="536" t="str">
        <f>IF('SAPTBG Ind Elig Checklist'!EI11="","",'SAPTBG Ind Elig Checklist'!EI11)</f>
        <v/>
      </c>
      <c r="EI11" s="536" t="str">
        <f>IF('SAPTBG Ind Elig Checklist'!EJ11="","",'SAPTBG Ind Elig Checklist'!EJ11)</f>
        <v/>
      </c>
      <c r="EJ11" s="536" t="str">
        <f>IF('SAPTBG Ind Elig Checklist'!EK11="","",'SAPTBG Ind Elig Checklist'!EK11)</f>
        <v/>
      </c>
      <c r="EK11" s="536" t="str">
        <f>IF('SAPTBG Ind Elig Checklist'!EL11="","",'SAPTBG Ind Elig Checklist'!EL11)</f>
        <v/>
      </c>
      <c r="EL11" s="644" t="str">
        <f>IF('SAPTBG Ind Elig Checklist'!EM11="","",'SAPTBG Ind Elig Checklist'!EM11)</f>
        <v/>
      </c>
      <c r="EM11" s="535" t="str">
        <f>IF('SAPTBG Ind Elig Checklist'!EN11="","",'SAPTBG Ind Elig Checklist'!EN11)</f>
        <v/>
      </c>
      <c r="EN11" s="536" t="str">
        <f>IF('SAPTBG Ind Elig Checklist'!EO11="","",'SAPTBG Ind Elig Checklist'!EO11)</f>
        <v/>
      </c>
      <c r="EO11" s="536" t="str">
        <f>IF('SAPTBG Ind Elig Checklist'!EP11="","",'SAPTBG Ind Elig Checklist'!EP11)</f>
        <v/>
      </c>
      <c r="EP11" s="536" t="str">
        <f>IF('SAPTBG Ind Elig Checklist'!EQ11="","",'SAPTBG Ind Elig Checklist'!EQ11)</f>
        <v/>
      </c>
      <c r="EQ11" s="536" t="str">
        <f>IF('SAPTBG Ind Elig Checklist'!ER11="","",'SAPTBG Ind Elig Checklist'!ER11)</f>
        <v/>
      </c>
      <c r="ER11" s="536" t="str">
        <f>IF('SAPTBG Ind Elig Checklist'!ES11="","",'SAPTBG Ind Elig Checklist'!ES11)</f>
        <v/>
      </c>
      <c r="ES11" s="536" t="str">
        <f>IF('SAPTBG Ind Elig Checklist'!ET11="","",'SAPTBG Ind Elig Checklist'!ET11)</f>
        <v/>
      </c>
      <c r="ET11" s="536" t="str">
        <f>IF('SAPTBG Ind Elig Checklist'!EU11="","",'SAPTBG Ind Elig Checklist'!EU11)</f>
        <v/>
      </c>
      <c r="EU11" s="536" t="str">
        <f>IF('SAPTBG Ind Elig Checklist'!EV11="","",'SAPTBG Ind Elig Checklist'!EV11)</f>
        <v/>
      </c>
      <c r="EV11" s="536" t="str">
        <f>IF('SAPTBG Ind Elig Checklist'!EW11="","",'SAPTBG Ind Elig Checklist'!EW11)</f>
        <v/>
      </c>
      <c r="EW11" s="535" t="str">
        <f>IF('SAPTBG Ind Elig Checklist'!EX11="","",'SAPTBG Ind Elig Checklist'!EX11)</f>
        <v/>
      </c>
      <c r="EX11" s="536" t="str">
        <f>IF('SAPTBG Ind Elig Checklist'!EY11="","",'SAPTBG Ind Elig Checklist'!EY11)</f>
        <v/>
      </c>
      <c r="EY11" s="536" t="str">
        <f>IF('SAPTBG Ind Elig Checklist'!EZ11="","",'SAPTBG Ind Elig Checklist'!EZ11)</f>
        <v/>
      </c>
      <c r="EZ11" s="536" t="str">
        <f>IF('SAPTBG Ind Elig Checklist'!FA11="","",'SAPTBG Ind Elig Checklist'!FA11)</f>
        <v/>
      </c>
      <c r="FA11" s="536" t="str">
        <f>IF('SAPTBG Ind Elig Checklist'!FB11="","",'SAPTBG Ind Elig Checklist'!FB11)</f>
        <v/>
      </c>
      <c r="FB11" s="536" t="str">
        <f>IF('SAPTBG Ind Elig Checklist'!FC11="","",'SAPTBG Ind Elig Checklist'!FC11)</f>
        <v/>
      </c>
      <c r="FC11" s="536" t="str">
        <f>IF('SAPTBG Ind Elig Checklist'!FD11="","",'SAPTBG Ind Elig Checklist'!FD11)</f>
        <v/>
      </c>
      <c r="FD11" s="536" t="str">
        <f>IF('SAPTBG Ind Elig Checklist'!FE11="","",'SAPTBG Ind Elig Checklist'!FE11)</f>
        <v/>
      </c>
      <c r="FE11" s="536" t="str">
        <f>IF('SAPTBG Ind Elig Checklist'!FF11="","",'SAPTBG Ind Elig Checklist'!FF11)</f>
        <v/>
      </c>
      <c r="FF11" s="644" t="str">
        <f>IF('SAPTBG Ind Elig Checklist'!FG11="","",'SAPTBG Ind Elig Checklist'!FG11)</f>
        <v/>
      </c>
      <c r="FG11" s="535" t="str">
        <f>IF('SAPTBG Ind Elig Checklist'!FH11="","",'SAPTBG Ind Elig Checklist'!FH11)</f>
        <v/>
      </c>
      <c r="FH11" s="536" t="str">
        <f>IF('SAPTBG Ind Elig Checklist'!FI11="","",'SAPTBG Ind Elig Checklist'!FI11)</f>
        <v/>
      </c>
      <c r="FI11" s="536" t="str">
        <f>IF('SAPTBG Ind Elig Checklist'!FJ11="","",'SAPTBG Ind Elig Checklist'!FJ11)</f>
        <v/>
      </c>
      <c r="FJ11" s="536" t="str">
        <f>IF('SAPTBG Ind Elig Checklist'!FK11="","",'SAPTBG Ind Elig Checklist'!FK11)</f>
        <v/>
      </c>
      <c r="FK11" s="536" t="str">
        <f>IF('SAPTBG Ind Elig Checklist'!FL11="","",'SAPTBG Ind Elig Checklist'!FL11)</f>
        <v/>
      </c>
      <c r="FL11" s="536" t="str">
        <f>IF('SAPTBG Ind Elig Checklist'!FM11="","",'SAPTBG Ind Elig Checklist'!FM11)</f>
        <v/>
      </c>
      <c r="FM11" s="536" t="str">
        <f>IF('SAPTBG Ind Elig Checklist'!FN11="","",'SAPTBG Ind Elig Checklist'!FN11)</f>
        <v/>
      </c>
      <c r="FN11" s="536" t="str">
        <f>IF('SAPTBG Ind Elig Checklist'!FO11="","",'SAPTBG Ind Elig Checklist'!FO11)</f>
        <v/>
      </c>
      <c r="FO11" s="536" t="str">
        <f>IF('SAPTBG Ind Elig Checklist'!FP11="","",'SAPTBG Ind Elig Checklist'!FP11)</f>
        <v/>
      </c>
      <c r="FP11" s="536" t="str">
        <f>IF('SAPTBG Ind Elig Checklist'!FQ11="","",'SAPTBG Ind Elig Checklist'!FQ11)</f>
        <v/>
      </c>
      <c r="FQ11" s="535" t="str">
        <f>IF('SAPTBG Ind Elig Checklist'!FR11="","",'SAPTBG Ind Elig Checklist'!FR11)</f>
        <v/>
      </c>
      <c r="FR11" s="536" t="str">
        <f>IF('SAPTBG Ind Elig Checklist'!FS11="","",'SAPTBG Ind Elig Checklist'!FS11)</f>
        <v/>
      </c>
      <c r="FS11" s="536" t="str">
        <f>IF('SAPTBG Ind Elig Checklist'!FT11="","",'SAPTBG Ind Elig Checklist'!FT11)</f>
        <v/>
      </c>
      <c r="FT11" s="536" t="str">
        <f>IF('SAPTBG Ind Elig Checklist'!FU11="","",'SAPTBG Ind Elig Checklist'!FU11)</f>
        <v/>
      </c>
      <c r="FU11" s="536" t="str">
        <f>IF('SAPTBG Ind Elig Checklist'!FV11="","",'SAPTBG Ind Elig Checklist'!FV11)</f>
        <v/>
      </c>
      <c r="FV11" s="536" t="str">
        <f>IF('SAPTBG Ind Elig Checklist'!FW11="","",'SAPTBG Ind Elig Checklist'!FW11)</f>
        <v/>
      </c>
      <c r="FW11" s="536" t="str">
        <f>IF('SAPTBG Ind Elig Checklist'!FX11="","",'SAPTBG Ind Elig Checklist'!FX11)</f>
        <v/>
      </c>
      <c r="FX11" s="536" t="str">
        <f>IF('SAPTBG Ind Elig Checklist'!FY11="","",'SAPTBG Ind Elig Checklist'!FY11)</f>
        <v/>
      </c>
      <c r="FY11" s="536" t="str">
        <f>IF('SAPTBG Ind Elig Checklist'!FZ11="","",'SAPTBG Ind Elig Checklist'!FZ11)</f>
        <v/>
      </c>
      <c r="FZ11" s="644" t="str">
        <f>IF('SAPTBG Ind Elig Checklist'!GA11="","",'SAPTBG Ind Elig Checklist'!GA11)</f>
        <v/>
      </c>
      <c r="GA11" s="535" t="str">
        <f>IF('SAPTBG Ind Elig Checklist'!GB11="","",'SAPTBG Ind Elig Checklist'!GB11)</f>
        <v/>
      </c>
      <c r="GB11" s="536" t="str">
        <f>IF('SAPTBG Ind Elig Checklist'!GC11="","",'SAPTBG Ind Elig Checklist'!GC11)</f>
        <v/>
      </c>
      <c r="GC11" s="536" t="str">
        <f>IF('SAPTBG Ind Elig Checklist'!GD11="","",'SAPTBG Ind Elig Checklist'!GD11)</f>
        <v/>
      </c>
      <c r="GD11" s="536" t="str">
        <f>IF('SAPTBG Ind Elig Checklist'!GE11="","",'SAPTBG Ind Elig Checklist'!GE11)</f>
        <v/>
      </c>
      <c r="GE11" s="536" t="str">
        <f>IF('SAPTBG Ind Elig Checklist'!GF11="","",'SAPTBG Ind Elig Checklist'!GF11)</f>
        <v/>
      </c>
      <c r="GF11" s="536" t="str">
        <f>IF('SAPTBG Ind Elig Checklist'!GG11="","",'SAPTBG Ind Elig Checklist'!GG11)</f>
        <v/>
      </c>
      <c r="GG11" s="536" t="str">
        <f>IF('SAPTBG Ind Elig Checklist'!GH11="","",'SAPTBG Ind Elig Checklist'!GH11)</f>
        <v/>
      </c>
      <c r="GH11" s="536" t="str">
        <f>IF('SAPTBG Ind Elig Checklist'!GI11="","",'SAPTBG Ind Elig Checklist'!GI11)</f>
        <v/>
      </c>
      <c r="GI11" s="536" t="str">
        <f>IF('SAPTBG Ind Elig Checklist'!GJ11="","",'SAPTBG Ind Elig Checklist'!GJ11)</f>
        <v/>
      </c>
      <c r="GJ11" s="536" t="str">
        <f>IF('SAPTBG Ind Elig Checklist'!GK11="","",'SAPTBG Ind Elig Checklist'!GK11)</f>
        <v/>
      </c>
      <c r="GK11" s="535" t="str">
        <f>IF('SAPTBG Ind Elig Checklist'!GL11="","",'SAPTBG Ind Elig Checklist'!GL11)</f>
        <v/>
      </c>
      <c r="GL11" s="536" t="str">
        <f>IF('SAPTBG Ind Elig Checklist'!GM11="","",'SAPTBG Ind Elig Checklist'!GM11)</f>
        <v/>
      </c>
      <c r="GM11" s="536" t="str">
        <f>IF('SAPTBG Ind Elig Checklist'!GN11="","",'SAPTBG Ind Elig Checklist'!GN11)</f>
        <v/>
      </c>
      <c r="GN11" s="536" t="str">
        <f>IF('SAPTBG Ind Elig Checklist'!GO11="","",'SAPTBG Ind Elig Checklist'!GO11)</f>
        <v/>
      </c>
      <c r="GO11" s="536" t="str">
        <f>IF('SAPTBG Ind Elig Checklist'!GP11="","",'SAPTBG Ind Elig Checklist'!GP11)</f>
        <v/>
      </c>
      <c r="GP11" s="536" t="str">
        <f>IF('SAPTBG Ind Elig Checklist'!GQ11="","",'SAPTBG Ind Elig Checklist'!GQ11)</f>
        <v/>
      </c>
      <c r="GQ11" s="536" t="str">
        <f>IF('SAPTBG Ind Elig Checklist'!GR11="","",'SAPTBG Ind Elig Checklist'!GR11)</f>
        <v/>
      </c>
      <c r="GR11" s="536" t="str">
        <f>IF('SAPTBG Ind Elig Checklist'!GS11="","",'SAPTBG Ind Elig Checklist'!GS11)</f>
        <v/>
      </c>
      <c r="GS11" s="536" t="str">
        <f>IF('SAPTBG Ind Elig Checklist'!GT11="","",'SAPTBG Ind Elig Checklist'!GT11)</f>
        <v/>
      </c>
      <c r="GT11" s="644" t="str">
        <f>IF('SAPTBG Ind Elig Checklist'!GU11="","",'SAPTBG Ind Elig Checklist'!GU11)</f>
        <v/>
      </c>
      <c r="GU11" s="535" t="str">
        <f>IF('SAPTBG Ind Elig Checklist'!GV11="","",'SAPTBG Ind Elig Checklist'!GV11)</f>
        <v/>
      </c>
      <c r="GV11" s="536" t="str">
        <f>IF('SAPTBG Ind Elig Checklist'!GW11="","",'SAPTBG Ind Elig Checklist'!GW11)</f>
        <v/>
      </c>
      <c r="GW11" s="536" t="str">
        <f>IF('SAPTBG Ind Elig Checklist'!GX11="","",'SAPTBG Ind Elig Checklist'!GX11)</f>
        <v/>
      </c>
      <c r="GX11" s="536" t="str">
        <f>IF('SAPTBG Ind Elig Checklist'!GY11="","",'SAPTBG Ind Elig Checklist'!GY11)</f>
        <v/>
      </c>
      <c r="GY11" s="536" t="str">
        <f>IF('SAPTBG Ind Elig Checklist'!GZ11="","",'SAPTBG Ind Elig Checklist'!GZ11)</f>
        <v/>
      </c>
      <c r="GZ11" s="536" t="str">
        <f>IF('SAPTBG Ind Elig Checklist'!HA11="","",'SAPTBG Ind Elig Checklist'!HA11)</f>
        <v/>
      </c>
      <c r="HA11" s="536" t="str">
        <f>IF('SAPTBG Ind Elig Checklist'!HB11="","",'SAPTBG Ind Elig Checklist'!HB11)</f>
        <v/>
      </c>
      <c r="HB11" s="536" t="str">
        <f>IF('SAPTBG Ind Elig Checklist'!HC11="","",'SAPTBG Ind Elig Checklist'!HC11)</f>
        <v/>
      </c>
      <c r="HC11" s="536" t="str">
        <f>IF('SAPTBG Ind Elig Checklist'!HD11="","",'SAPTBG Ind Elig Checklist'!HD11)</f>
        <v/>
      </c>
      <c r="HD11" s="644" t="str">
        <f>IF('SAPTBG Ind Elig Checklist'!HE11="","",'SAPTBG Ind Elig Checklist'!HE11)</f>
        <v/>
      </c>
      <c r="HE11" s="475"/>
      <c r="HF11" s="476"/>
      <c r="HG11" s="476"/>
      <c r="HH11" s="476"/>
      <c r="HI11" s="477"/>
      <c r="HJ11" s="735"/>
    </row>
    <row r="12" spans="1:218" s="483" customFormat="1" ht="15" customHeight="1" thickBot="1">
      <c r="A12" s="487"/>
      <c r="B12" s="513" t="s">
        <v>555</v>
      </c>
      <c r="C12" s="593" t="str">
        <f>IF('SAPTBG Ind Elig Checklist'!D12="","",'SAPTBG Ind Elig Checklist'!D12)</f>
        <v/>
      </c>
      <c r="D12" s="594" t="str">
        <f>IF('SAPTBG Ind Elig Checklist'!E12="","",'SAPTBG Ind Elig Checklist'!E12)</f>
        <v/>
      </c>
      <c r="E12" s="594" t="str">
        <f>IF('SAPTBG Ind Elig Checklist'!F12="","",'SAPTBG Ind Elig Checklist'!F12)</f>
        <v/>
      </c>
      <c r="F12" s="594" t="str">
        <f>IF('SAPTBG Ind Elig Checklist'!G12="","",'SAPTBG Ind Elig Checklist'!G12)</f>
        <v/>
      </c>
      <c r="G12" s="594" t="str">
        <f>IF('SAPTBG Ind Elig Checklist'!H12="","",'SAPTBG Ind Elig Checklist'!H12)</f>
        <v/>
      </c>
      <c r="H12" s="595" t="str">
        <f>IF('SAPTBG Ind Elig Checklist'!I12="","",'SAPTBG Ind Elig Checklist'!I12)</f>
        <v/>
      </c>
      <c r="I12" s="595" t="str">
        <f>IF('SAPTBG Ind Elig Checklist'!J12="","",'SAPTBG Ind Elig Checklist'!J12)</f>
        <v/>
      </c>
      <c r="J12" s="595" t="str">
        <f>IF('SAPTBG Ind Elig Checklist'!K12="","",'SAPTBG Ind Elig Checklist'!K12)</f>
        <v/>
      </c>
      <c r="K12" s="595" t="str">
        <f>IF('SAPTBG Ind Elig Checklist'!L12="","",'SAPTBG Ind Elig Checklist'!L12)</f>
        <v/>
      </c>
      <c r="L12" s="596" t="str">
        <f>IF('SAPTBG Ind Elig Checklist'!M12="","",'SAPTBG Ind Elig Checklist'!M12)</f>
        <v/>
      </c>
      <c r="M12" s="593" t="str">
        <f>IF('SAPTBG Ind Elig Checklist'!N12="","",'SAPTBG Ind Elig Checklist'!N12)</f>
        <v/>
      </c>
      <c r="N12" s="594" t="str">
        <f>IF('SAPTBG Ind Elig Checklist'!O12="","",'SAPTBG Ind Elig Checklist'!O12)</f>
        <v/>
      </c>
      <c r="O12" s="594" t="str">
        <f>IF('SAPTBG Ind Elig Checklist'!P12="","",'SAPTBG Ind Elig Checklist'!P12)</f>
        <v/>
      </c>
      <c r="P12" s="594" t="str">
        <f>IF('SAPTBG Ind Elig Checklist'!Q12="","",'SAPTBG Ind Elig Checklist'!Q12)</f>
        <v/>
      </c>
      <c r="Q12" s="594" t="str">
        <f>IF('SAPTBG Ind Elig Checklist'!R12="","",'SAPTBG Ind Elig Checklist'!R12)</f>
        <v/>
      </c>
      <c r="R12" s="595" t="str">
        <f>IF('SAPTBG Ind Elig Checklist'!S12="","",'SAPTBG Ind Elig Checklist'!S12)</f>
        <v/>
      </c>
      <c r="S12" s="595" t="str">
        <f>IF('SAPTBG Ind Elig Checklist'!T12="","",'SAPTBG Ind Elig Checklist'!T12)</f>
        <v/>
      </c>
      <c r="T12" s="595" t="str">
        <f>IF('SAPTBG Ind Elig Checklist'!U12="","",'SAPTBG Ind Elig Checklist'!U12)</f>
        <v/>
      </c>
      <c r="U12" s="595" t="str">
        <f>IF('SAPTBG Ind Elig Checklist'!V12="","",'SAPTBG Ind Elig Checklist'!V12)</f>
        <v/>
      </c>
      <c r="V12" s="596" t="str">
        <f>IF('SAPTBG Ind Elig Checklist'!W12="","",'SAPTBG Ind Elig Checklist'!W12)</f>
        <v/>
      </c>
      <c r="W12" s="593" t="str">
        <f>IF('SAPTBG Ind Elig Checklist'!X12="","",'SAPTBG Ind Elig Checklist'!X12)</f>
        <v/>
      </c>
      <c r="X12" s="594" t="str">
        <f>IF('SAPTBG Ind Elig Checklist'!Y12="","",'SAPTBG Ind Elig Checklist'!Y12)</f>
        <v/>
      </c>
      <c r="Y12" s="594" t="str">
        <f>IF('SAPTBG Ind Elig Checklist'!Z12="","",'SAPTBG Ind Elig Checklist'!Z12)</f>
        <v/>
      </c>
      <c r="Z12" s="594" t="str">
        <f>IF('SAPTBG Ind Elig Checklist'!AA12="","",'SAPTBG Ind Elig Checklist'!AA12)</f>
        <v/>
      </c>
      <c r="AA12" s="594" t="str">
        <f>IF('SAPTBG Ind Elig Checklist'!AB12="","",'SAPTBG Ind Elig Checklist'!AB12)</f>
        <v/>
      </c>
      <c r="AB12" s="595" t="str">
        <f>IF('SAPTBG Ind Elig Checklist'!AC12="","",'SAPTBG Ind Elig Checklist'!AC12)</f>
        <v/>
      </c>
      <c r="AC12" s="595" t="str">
        <f>IF('SAPTBG Ind Elig Checklist'!AD12="","",'SAPTBG Ind Elig Checklist'!AD12)</f>
        <v/>
      </c>
      <c r="AD12" s="595" t="str">
        <f>IF('SAPTBG Ind Elig Checklist'!AE12="","",'SAPTBG Ind Elig Checklist'!AE12)</f>
        <v/>
      </c>
      <c r="AE12" s="595" t="str">
        <f>IF('SAPTBG Ind Elig Checklist'!AF12="","",'SAPTBG Ind Elig Checklist'!AF12)</f>
        <v/>
      </c>
      <c r="AF12" s="596" t="str">
        <f>IF('SAPTBG Ind Elig Checklist'!AG12="","",'SAPTBG Ind Elig Checklist'!AG12)</f>
        <v/>
      </c>
      <c r="AG12" s="593" t="str">
        <f>IF('SAPTBG Ind Elig Checklist'!AH12="","",'SAPTBG Ind Elig Checklist'!AH12)</f>
        <v/>
      </c>
      <c r="AH12" s="594" t="str">
        <f>IF('SAPTBG Ind Elig Checklist'!AI12="","",'SAPTBG Ind Elig Checklist'!AI12)</f>
        <v/>
      </c>
      <c r="AI12" s="594" t="str">
        <f>IF('SAPTBG Ind Elig Checklist'!AJ12="","",'SAPTBG Ind Elig Checklist'!AJ12)</f>
        <v/>
      </c>
      <c r="AJ12" s="594" t="str">
        <f>IF('SAPTBG Ind Elig Checklist'!AK12="","",'SAPTBG Ind Elig Checklist'!AK12)</f>
        <v/>
      </c>
      <c r="AK12" s="594" t="str">
        <f>IF('SAPTBG Ind Elig Checklist'!AL12="","",'SAPTBG Ind Elig Checklist'!AL12)</f>
        <v/>
      </c>
      <c r="AL12" s="595" t="str">
        <f>IF('SAPTBG Ind Elig Checklist'!AM12="","",'SAPTBG Ind Elig Checklist'!AM12)</f>
        <v/>
      </c>
      <c r="AM12" s="595" t="str">
        <f>IF('SAPTBG Ind Elig Checklist'!AN12="","",'SAPTBG Ind Elig Checklist'!AN12)</f>
        <v/>
      </c>
      <c r="AN12" s="595" t="str">
        <f>IF('SAPTBG Ind Elig Checklist'!AO12="","",'SAPTBG Ind Elig Checklist'!AO12)</f>
        <v/>
      </c>
      <c r="AO12" s="595" t="str">
        <f>IF('SAPTBG Ind Elig Checklist'!AP12="","",'SAPTBG Ind Elig Checklist'!AP12)</f>
        <v/>
      </c>
      <c r="AP12" s="596" t="str">
        <f>IF('SAPTBG Ind Elig Checklist'!AQ12="","",'SAPTBG Ind Elig Checklist'!AQ12)</f>
        <v/>
      </c>
      <c r="AQ12" s="593" t="str">
        <f>IF('SAPTBG Ind Elig Checklist'!AR12="","",'SAPTBG Ind Elig Checklist'!AR12)</f>
        <v/>
      </c>
      <c r="AR12" s="594" t="str">
        <f>IF('SAPTBG Ind Elig Checklist'!AS12="","",'SAPTBG Ind Elig Checklist'!AS12)</f>
        <v/>
      </c>
      <c r="AS12" s="594" t="str">
        <f>IF('SAPTBG Ind Elig Checklist'!AT12="","",'SAPTBG Ind Elig Checklist'!AT12)</f>
        <v/>
      </c>
      <c r="AT12" s="594" t="str">
        <f>IF('SAPTBG Ind Elig Checklist'!AU12="","",'SAPTBG Ind Elig Checklist'!AU12)</f>
        <v/>
      </c>
      <c r="AU12" s="594" t="str">
        <f>IF('SAPTBG Ind Elig Checklist'!AV12="","",'SAPTBG Ind Elig Checklist'!AV12)</f>
        <v/>
      </c>
      <c r="AV12" s="595" t="str">
        <f>IF('SAPTBG Ind Elig Checklist'!AW12="","",'SAPTBG Ind Elig Checklist'!AW12)</f>
        <v/>
      </c>
      <c r="AW12" s="595" t="str">
        <f>IF('SAPTBG Ind Elig Checklist'!AX12="","",'SAPTBG Ind Elig Checklist'!AX12)</f>
        <v/>
      </c>
      <c r="AX12" s="595" t="str">
        <f>IF('SAPTBG Ind Elig Checklist'!AY12="","",'SAPTBG Ind Elig Checklist'!AY12)</f>
        <v/>
      </c>
      <c r="AY12" s="595" t="str">
        <f>IF('SAPTBG Ind Elig Checklist'!AZ12="","",'SAPTBG Ind Elig Checklist'!AZ12)</f>
        <v/>
      </c>
      <c r="AZ12" s="596" t="str">
        <f>IF('SAPTBG Ind Elig Checklist'!BA12="","",'SAPTBG Ind Elig Checklist'!BA12)</f>
        <v/>
      </c>
      <c r="BA12" s="593" t="str">
        <f>IF('SAPTBG Ind Elig Checklist'!BB12="","",'SAPTBG Ind Elig Checklist'!BB12)</f>
        <v/>
      </c>
      <c r="BB12" s="594" t="str">
        <f>IF('SAPTBG Ind Elig Checklist'!BC12="","",'SAPTBG Ind Elig Checklist'!BC12)</f>
        <v/>
      </c>
      <c r="BC12" s="594" t="str">
        <f>IF('SAPTBG Ind Elig Checklist'!BD12="","",'SAPTBG Ind Elig Checklist'!BD12)</f>
        <v/>
      </c>
      <c r="BD12" s="594" t="str">
        <f>IF('SAPTBG Ind Elig Checklist'!BE12="","",'SAPTBG Ind Elig Checklist'!BE12)</f>
        <v/>
      </c>
      <c r="BE12" s="594" t="str">
        <f>IF('SAPTBG Ind Elig Checklist'!BF12="","",'SAPTBG Ind Elig Checklist'!BF12)</f>
        <v/>
      </c>
      <c r="BF12" s="595" t="str">
        <f>IF('SAPTBG Ind Elig Checklist'!BG12="","",'SAPTBG Ind Elig Checklist'!BG12)</f>
        <v/>
      </c>
      <c r="BG12" s="595" t="str">
        <f>IF('SAPTBG Ind Elig Checklist'!BH12="","",'SAPTBG Ind Elig Checklist'!BH12)</f>
        <v/>
      </c>
      <c r="BH12" s="595" t="str">
        <f>IF('SAPTBG Ind Elig Checklist'!BI12="","",'SAPTBG Ind Elig Checklist'!BI12)</f>
        <v/>
      </c>
      <c r="BI12" s="595" t="str">
        <f>IF('SAPTBG Ind Elig Checklist'!BJ12="","",'SAPTBG Ind Elig Checklist'!BJ12)</f>
        <v/>
      </c>
      <c r="BJ12" s="596" t="str">
        <f>IF('SAPTBG Ind Elig Checklist'!BK12="","",'SAPTBG Ind Elig Checklist'!BK12)</f>
        <v/>
      </c>
      <c r="BK12" s="593" t="str">
        <f>IF('SAPTBG Ind Elig Checklist'!BL12="","",'SAPTBG Ind Elig Checklist'!BL12)</f>
        <v/>
      </c>
      <c r="BL12" s="594" t="str">
        <f>IF('SAPTBG Ind Elig Checklist'!BM12="","",'SAPTBG Ind Elig Checklist'!BM12)</f>
        <v/>
      </c>
      <c r="BM12" s="594" t="str">
        <f>IF('SAPTBG Ind Elig Checklist'!BN12="","",'SAPTBG Ind Elig Checklist'!BN12)</f>
        <v/>
      </c>
      <c r="BN12" s="594" t="str">
        <f>IF('SAPTBG Ind Elig Checklist'!BO12="","",'SAPTBG Ind Elig Checklist'!BO12)</f>
        <v/>
      </c>
      <c r="BO12" s="594" t="str">
        <f>IF('SAPTBG Ind Elig Checklist'!BP12="","",'SAPTBG Ind Elig Checklist'!BP12)</f>
        <v/>
      </c>
      <c r="BP12" s="595" t="str">
        <f>IF('SAPTBG Ind Elig Checklist'!BQ12="","",'SAPTBG Ind Elig Checklist'!BQ12)</f>
        <v/>
      </c>
      <c r="BQ12" s="595" t="str">
        <f>IF('SAPTBG Ind Elig Checklist'!BR12="","",'SAPTBG Ind Elig Checklist'!BR12)</f>
        <v/>
      </c>
      <c r="BR12" s="595" t="str">
        <f>IF('SAPTBG Ind Elig Checklist'!BS12="","",'SAPTBG Ind Elig Checklist'!BS12)</f>
        <v/>
      </c>
      <c r="BS12" s="595" t="str">
        <f>IF('SAPTBG Ind Elig Checklist'!BT12="","",'SAPTBG Ind Elig Checklist'!BT12)</f>
        <v/>
      </c>
      <c r="BT12" s="596" t="str">
        <f>IF('SAPTBG Ind Elig Checklist'!BU12="","",'SAPTBG Ind Elig Checklist'!BU12)</f>
        <v/>
      </c>
      <c r="BU12" s="593" t="str">
        <f>IF('SAPTBG Ind Elig Checklist'!BV12="","",'SAPTBG Ind Elig Checklist'!BV12)</f>
        <v/>
      </c>
      <c r="BV12" s="594" t="str">
        <f>IF('SAPTBG Ind Elig Checklist'!BW12="","",'SAPTBG Ind Elig Checklist'!BW12)</f>
        <v/>
      </c>
      <c r="BW12" s="594" t="str">
        <f>IF('SAPTBG Ind Elig Checklist'!BX12="","",'SAPTBG Ind Elig Checklist'!BX12)</f>
        <v/>
      </c>
      <c r="BX12" s="594" t="str">
        <f>IF('SAPTBG Ind Elig Checklist'!BY12="","",'SAPTBG Ind Elig Checklist'!BY12)</f>
        <v/>
      </c>
      <c r="BY12" s="594" t="str">
        <f>IF('SAPTBG Ind Elig Checklist'!BZ12="","",'SAPTBG Ind Elig Checklist'!BZ12)</f>
        <v/>
      </c>
      <c r="BZ12" s="595" t="str">
        <f>IF('SAPTBG Ind Elig Checklist'!CA12="","",'SAPTBG Ind Elig Checklist'!CA12)</f>
        <v/>
      </c>
      <c r="CA12" s="595" t="str">
        <f>IF('SAPTBG Ind Elig Checklist'!CB12="","",'SAPTBG Ind Elig Checklist'!CB12)</f>
        <v/>
      </c>
      <c r="CB12" s="595" t="str">
        <f>IF('SAPTBG Ind Elig Checklist'!CC12="","",'SAPTBG Ind Elig Checklist'!CC12)</f>
        <v/>
      </c>
      <c r="CC12" s="595" t="str">
        <f>IF('SAPTBG Ind Elig Checklist'!CD12="","",'SAPTBG Ind Elig Checklist'!CD12)</f>
        <v/>
      </c>
      <c r="CD12" s="596" t="str">
        <f>IF('SAPTBG Ind Elig Checklist'!CE12="","",'SAPTBG Ind Elig Checklist'!CE12)</f>
        <v/>
      </c>
      <c r="CE12" s="593" t="str">
        <f>IF('SAPTBG Ind Elig Checklist'!CF12="","",'SAPTBG Ind Elig Checklist'!CF12)</f>
        <v/>
      </c>
      <c r="CF12" s="594" t="str">
        <f>IF('SAPTBG Ind Elig Checklist'!CG12="","",'SAPTBG Ind Elig Checklist'!CG12)</f>
        <v/>
      </c>
      <c r="CG12" s="594" t="str">
        <f>IF('SAPTBG Ind Elig Checklist'!CH12="","",'SAPTBG Ind Elig Checklist'!CH12)</f>
        <v/>
      </c>
      <c r="CH12" s="594" t="str">
        <f>IF('SAPTBG Ind Elig Checklist'!CI12="","",'SAPTBG Ind Elig Checklist'!CI12)</f>
        <v/>
      </c>
      <c r="CI12" s="594" t="str">
        <f>IF('SAPTBG Ind Elig Checklist'!CJ12="","",'SAPTBG Ind Elig Checklist'!CJ12)</f>
        <v/>
      </c>
      <c r="CJ12" s="595" t="str">
        <f>IF('SAPTBG Ind Elig Checklist'!CK12="","",'SAPTBG Ind Elig Checklist'!CK12)</f>
        <v/>
      </c>
      <c r="CK12" s="595" t="str">
        <f>IF('SAPTBG Ind Elig Checklist'!CL12="","",'SAPTBG Ind Elig Checklist'!CL12)</f>
        <v/>
      </c>
      <c r="CL12" s="595" t="str">
        <f>IF('SAPTBG Ind Elig Checklist'!CM12="","",'SAPTBG Ind Elig Checklist'!CM12)</f>
        <v/>
      </c>
      <c r="CM12" s="595" t="str">
        <f>IF('SAPTBG Ind Elig Checklist'!CN12="","",'SAPTBG Ind Elig Checklist'!CN12)</f>
        <v/>
      </c>
      <c r="CN12" s="596" t="str">
        <f>IF('SAPTBG Ind Elig Checklist'!CO12="","",'SAPTBG Ind Elig Checklist'!CO12)</f>
        <v/>
      </c>
      <c r="CO12" s="593" t="str">
        <f>IF('SAPTBG Ind Elig Checklist'!CP12="","",'SAPTBG Ind Elig Checklist'!CP12)</f>
        <v/>
      </c>
      <c r="CP12" s="594" t="str">
        <f>IF('SAPTBG Ind Elig Checklist'!CQ12="","",'SAPTBG Ind Elig Checklist'!CQ12)</f>
        <v/>
      </c>
      <c r="CQ12" s="594" t="str">
        <f>IF('SAPTBG Ind Elig Checklist'!CR12="","",'SAPTBG Ind Elig Checklist'!CR12)</f>
        <v/>
      </c>
      <c r="CR12" s="594" t="str">
        <f>IF('SAPTBG Ind Elig Checklist'!CS12="","",'SAPTBG Ind Elig Checklist'!CS12)</f>
        <v/>
      </c>
      <c r="CS12" s="594" t="str">
        <f>IF('SAPTBG Ind Elig Checklist'!CT12="","",'SAPTBG Ind Elig Checklist'!CT12)</f>
        <v/>
      </c>
      <c r="CT12" s="595" t="str">
        <f>IF('SAPTBG Ind Elig Checklist'!CU12="","",'SAPTBG Ind Elig Checklist'!CU12)</f>
        <v/>
      </c>
      <c r="CU12" s="595" t="str">
        <f>IF('SAPTBG Ind Elig Checklist'!CV12="","",'SAPTBG Ind Elig Checklist'!CV12)</f>
        <v/>
      </c>
      <c r="CV12" s="595" t="str">
        <f>IF('SAPTBG Ind Elig Checklist'!CW12="","",'SAPTBG Ind Elig Checklist'!CW12)</f>
        <v/>
      </c>
      <c r="CW12" s="595" t="str">
        <f>IF('SAPTBG Ind Elig Checklist'!CX12="","",'SAPTBG Ind Elig Checklist'!CX12)</f>
        <v/>
      </c>
      <c r="CX12" s="596" t="str">
        <f>IF('SAPTBG Ind Elig Checklist'!CY12="","",'SAPTBG Ind Elig Checklist'!CY12)</f>
        <v/>
      </c>
      <c r="CY12" s="593" t="str">
        <f>IF('SAPTBG Ind Elig Checklist'!CZ12="","",'SAPTBG Ind Elig Checklist'!CZ12)</f>
        <v/>
      </c>
      <c r="CZ12" s="594" t="str">
        <f>IF('SAPTBG Ind Elig Checklist'!DA12="","",'SAPTBG Ind Elig Checklist'!DA12)</f>
        <v/>
      </c>
      <c r="DA12" s="594" t="str">
        <f>IF('SAPTBG Ind Elig Checklist'!DB12="","",'SAPTBG Ind Elig Checklist'!DB12)</f>
        <v/>
      </c>
      <c r="DB12" s="594" t="str">
        <f>IF('SAPTBG Ind Elig Checklist'!DC12="","",'SAPTBG Ind Elig Checklist'!DC12)</f>
        <v/>
      </c>
      <c r="DC12" s="594" t="str">
        <f>IF('SAPTBG Ind Elig Checklist'!DD12="","",'SAPTBG Ind Elig Checklist'!DD12)</f>
        <v/>
      </c>
      <c r="DD12" s="595" t="str">
        <f>IF('SAPTBG Ind Elig Checklist'!DE12="","",'SAPTBG Ind Elig Checklist'!DE12)</f>
        <v/>
      </c>
      <c r="DE12" s="595" t="str">
        <f>IF('SAPTBG Ind Elig Checklist'!DF12="","",'SAPTBG Ind Elig Checklist'!DF12)</f>
        <v/>
      </c>
      <c r="DF12" s="595" t="str">
        <f>IF('SAPTBG Ind Elig Checklist'!DG12="","",'SAPTBG Ind Elig Checklist'!DG12)</f>
        <v/>
      </c>
      <c r="DG12" s="595" t="str">
        <f>IF('SAPTBG Ind Elig Checklist'!DH12="","",'SAPTBG Ind Elig Checklist'!DH12)</f>
        <v/>
      </c>
      <c r="DH12" s="596" t="str">
        <f>IF('SAPTBG Ind Elig Checklist'!DI12="","",'SAPTBG Ind Elig Checklist'!DI12)</f>
        <v/>
      </c>
      <c r="DI12" s="593" t="str">
        <f>IF('SAPTBG Ind Elig Checklist'!DJ12="","",'SAPTBG Ind Elig Checklist'!DJ12)</f>
        <v/>
      </c>
      <c r="DJ12" s="594" t="str">
        <f>IF('SAPTBG Ind Elig Checklist'!DK12="","",'SAPTBG Ind Elig Checklist'!DK12)</f>
        <v/>
      </c>
      <c r="DK12" s="594" t="str">
        <f>IF('SAPTBG Ind Elig Checklist'!DL12="","",'SAPTBG Ind Elig Checklist'!DL12)</f>
        <v/>
      </c>
      <c r="DL12" s="594" t="str">
        <f>IF('SAPTBG Ind Elig Checklist'!DM12="","",'SAPTBG Ind Elig Checklist'!DM12)</f>
        <v/>
      </c>
      <c r="DM12" s="594" t="str">
        <f>IF('SAPTBG Ind Elig Checklist'!DN12="","",'SAPTBG Ind Elig Checklist'!DN12)</f>
        <v/>
      </c>
      <c r="DN12" s="595" t="str">
        <f>IF('SAPTBG Ind Elig Checklist'!DO12="","",'SAPTBG Ind Elig Checklist'!DO12)</f>
        <v/>
      </c>
      <c r="DO12" s="595" t="str">
        <f>IF('SAPTBG Ind Elig Checklist'!DP12="","",'SAPTBG Ind Elig Checklist'!DP12)</f>
        <v/>
      </c>
      <c r="DP12" s="595" t="str">
        <f>IF('SAPTBG Ind Elig Checklist'!DQ12="","",'SAPTBG Ind Elig Checklist'!DQ12)</f>
        <v/>
      </c>
      <c r="DQ12" s="595" t="str">
        <f>IF('SAPTBG Ind Elig Checklist'!DR12="","",'SAPTBG Ind Elig Checklist'!DR12)</f>
        <v/>
      </c>
      <c r="DR12" s="596" t="str">
        <f>IF('SAPTBG Ind Elig Checklist'!DS12="","",'SAPTBG Ind Elig Checklist'!DS12)</f>
        <v/>
      </c>
      <c r="DS12" s="593" t="str">
        <f>IF('SAPTBG Ind Elig Checklist'!DT12="","",'SAPTBG Ind Elig Checklist'!DT12)</f>
        <v/>
      </c>
      <c r="DT12" s="594" t="str">
        <f>IF('SAPTBG Ind Elig Checklist'!DU12="","",'SAPTBG Ind Elig Checklist'!DU12)</f>
        <v/>
      </c>
      <c r="DU12" s="594" t="str">
        <f>IF('SAPTBG Ind Elig Checklist'!DV12="","",'SAPTBG Ind Elig Checklist'!DV12)</f>
        <v/>
      </c>
      <c r="DV12" s="594" t="str">
        <f>IF('SAPTBG Ind Elig Checklist'!DW12="","",'SAPTBG Ind Elig Checklist'!DW12)</f>
        <v/>
      </c>
      <c r="DW12" s="594" t="str">
        <f>IF('SAPTBG Ind Elig Checklist'!DX12="","",'SAPTBG Ind Elig Checklist'!DX12)</f>
        <v/>
      </c>
      <c r="DX12" s="595" t="str">
        <f>IF('SAPTBG Ind Elig Checklist'!DY12="","",'SAPTBG Ind Elig Checklist'!DY12)</f>
        <v/>
      </c>
      <c r="DY12" s="595" t="str">
        <f>IF('SAPTBG Ind Elig Checklist'!DZ12="","",'SAPTBG Ind Elig Checklist'!DZ12)</f>
        <v/>
      </c>
      <c r="DZ12" s="595" t="str">
        <f>IF('SAPTBG Ind Elig Checklist'!EA12="","",'SAPTBG Ind Elig Checklist'!EA12)</f>
        <v/>
      </c>
      <c r="EA12" s="595" t="str">
        <f>IF('SAPTBG Ind Elig Checklist'!EB12="","",'SAPTBG Ind Elig Checklist'!EB12)</f>
        <v/>
      </c>
      <c r="EB12" s="596" t="str">
        <f>IF('SAPTBG Ind Elig Checklist'!EC12="","",'SAPTBG Ind Elig Checklist'!EC12)</f>
        <v/>
      </c>
      <c r="EC12" s="593" t="str">
        <f>IF('SAPTBG Ind Elig Checklist'!ED12="","",'SAPTBG Ind Elig Checklist'!ED12)</f>
        <v/>
      </c>
      <c r="ED12" s="594" t="str">
        <f>IF('SAPTBG Ind Elig Checklist'!EE12="","",'SAPTBG Ind Elig Checklist'!EE12)</f>
        <v/>
      </c>
      <c r="EE12" s="594" t="str">
        <f>IF('SAPTBG Ind Elig Checklist'!EF12="","",'SAPTBG Ind Elig Checklist'!EF12)</f>
        <v/>
      </c>
      <c r="EF12" s="594" t="str">
        <f>IF('SAPTBG Ind Elig Checklist'!EG12="","",'SAPTBG Ind Elig Checklist'!EG12)</f>
        <v/>
      </c>
      <c r="EG12" s="594" t="str">
        <f>IF('SAPTBG Ind Elig Checklist'!EH12="","",'SAPTBG Ind Elig Checklist'!EH12)</f>
        <v/>
      </c>
      <c r="EH12" s="595" t="str">
        <f>IF('SAPTBG Ind Elig Checklist'!EI12="","",'SAPTBG Ind Elig Checklist'!EI12)</f>
        <v/>
      </c>
      <c r="EI12" s="595" t="str">
        <f>IF('SAPTBG Ind Elig Checklist'!EJ12="","",'SAPTBG Ind Elig Checklist'!EJ12)</f>
        <v/>
      </c>
      <c r="EJ12" s="595" t="str">
        <f>IF('SAPTBG Ind Elig Checklist'!EK12="","",'SAPTBG Ind Elig Checklist'!EK12)</f>
        <v/>
      </c>
      <c r="EK12" s="595" t="str">
        <f>IF('SAPTBG Ind Elig Checklist'!EL12="","",'SAPTBG Ind Elig Checklist'!EL12)</f>
        <v/>
      </c>
      <c r="EL12" s="596" t="str">
        <f>IF('SAPTBG Ind Elig Checklist'!EM12="","",'SAPTBG Ind Elig Checklist'!EM12)</f>
        <v/>
      </c>
      <c r="EM12" s="593" t="str">
        <f>IF('SAPTBG Ind Elig Checklist'!EN12="","",'SAPTBG Ind Elig Checklist'!EN12)</f>
        <v/>
      </c>
      <c r="EN12" s="594" t="str">
        <f>IF('SAPTBG Ind Elig Checklist'!EO12="","",'SAPTBG Ind Elig Checklist'!EO12)</f>
        <v/>
      </c>
      <c r="EO12" s="594" t="str">
        <f>IF('SAPTBG Ind Elig Checklist'!EP12="","",'SAPTBG Ind Elig Checklist'!EP12)</f>
        <v/>
      </c>
      <c r="EP12" s="594" t="str">
        <f>IF('SAPTBG Ind Elig Checklist'!EQ12="","",'SAPTBG Ind Elig Checklist'!EQ12)</f>
        <v/>
      </c>
      <c r="EQ12" s="594" t="str">
        <f>IF('SAPTBG Ind Elig Checklist'!ER12="","",'SAPTBG Ind Elig Checklist'!ER12)</f>
        <v/>
      </c>
      <c r="ER12" s="595" t="str">
        <f>IF('SAPTBG Ind Elig Checklist'!ES12="","",'SAPTBG Ind Elig Checklist'!ES12)</f>
        <v/>
      </c>
      <c r="ES12" s="595" t="str">
        <f>IF('SAPTBG Ind Elig Checklist'!ET12="","",'SAPTBG Ind Elig Checklist'!ET12)</f>
        <v/>
      </c>
      <c r="ET12" s="595" t="str">
        <f>IF('SAPTBG Ind Elig Checklist'!EU12="","",'SAPTBG Ind Elig Checklist'!EU12)</f>
        <v/>
      </c>
      <c r="EU12" s="595" t="str">
        <f>IF('SAPTBG Ind Elig Checklist'!EV12="","",'SAPTBG Ind Elig Checklist'!EV12)</f>
        <v/>
      </c>
      <c r="EV12" s="596" t="str">
        <f>IF('SAPTBG Ind Elig Checklist'!EW12="","",'SAPTBG Ind Elig Checklist'!EW12)</f>
        <v/>
      </c>
      <c r="EW12" s="593" t="str">
        <f>IF('SAPTBG Ind Elig Checklist'!EX12="","",'SAPTBG Ind Elig Checklist'!EX12)</f>
        <v/>
      </c>
      <c r="EX12" s="594" t="str">
        <f>IF('SAPTBG Ind Elig Checklist'!EY12="","",'SAPTBG Ind Elig Checklist'!EY12)</f>
        <v/>
      </c>
      <c r="EY12" s="594" t="str">
        <f>IF('SAPTBG Ind Elig Checklist'!EZ12="","",'SAPTBG Ind Elig Checklist'!EZ12)</f>
        <v/>
      </c>
      <c r="EZ12" s="594" t="str">
        <f>IF('SAPTBG Ind Elig Checklist'!FA12="","",'SAPTBG Ind Elig Checklist'!FA12)</f>
        <v/>
      </c>
      <c r="FA12" s="594" t="str">
        <f>IF('SAPTBG Ind Elig Checklist'!FB12="","",'SAPTBG Ind Elig Checklist'!FB12)</f>
        <v/>
      </c>
      <c r="FB12" s="595" t="str">
        <f>IF('SAPTBG Ind Elig Checklist'!FC12="","",'SAPTBG Ind Elig Checklist'!FC12)</f>
        <v/>
      </c>
      <c r="FC12" s="595" t="str">
        <f>IF('SAPTBG Ind Elig Checklist'!FD12="","",'SAPTBG Ind Elig Checklist'!FD12)</f>
        <v/>
      </c>
      <c r="FD12" s="595" t="str">
        <f>IF('SAPTBG Ind Elig Checklist'!FE12="","",'SAPTBG Ind Elig Checklist'!FE12)</f>
        <v/>
      </c>
      <c r="FE12" s="595" t="str">
        <f>IF('SAPTBG Ind Elig Checklist'!FF12="","",'SAPTBG Ind Elig Checklist'!FF12)</f>
        <v/>
      </c>
      <c r="FF12" s="596" t="str">
        <f>IF('SAPTBG Ind Elig Checklist'!FG12="","",'SAPTBG Ind Elig Checklist'!FG12)</f>
        <v/>
      </c>
      <c r="FG12" s="593" t="str">
        <f>IF('SAPTBG Ind Elig Checklist'!FH12="","",'SAPTBG Ind Elig Checklist'!FH12)</f>
        <v/>
      </c>
      <c r="FH12" s="594" t="str">
        <f>IF('SAPTBG Ind Elig Checklist'!FI12="","",'SAPTBG Ind Elig Checklist'!FI12)</f>
        <v/>
      </c>
      <c r="FI12" s="594" t="str">
        <f>IF('SAPTBG Ind Elig Checklist'!FJ12="","",'SAPTBG Ind Elig Checklist'!FJ12)</f>
        <v/>
      </c>
      <c r="FJ12" s="594" t="str">
        <f>IF('SAPTBG Ind Elig Checklist'!FK12="","",'SAPTBG Ind Elig Checklist'!FK12)</f>
        <v/>
      </c>
      <c r="FK12" s="594" t="str">
        <f>IF('SAPTBG Ind Elig Checklist'!FL12="","",'SAPTBG Ind Elig Checklist'!FL12)</f>
        <v/>
      </c>
      <c r="FL12" s="595" t="str">
        <f>IF('SAPTBG Ind Elig Checklist'!FM12="","",'SAPTBG Ind Elig Checklist'!FM12)</f>
        <v/>
      </c>
      <c r="FM12" s="595" t="str">
        <f>IF('SAPTBG Ind Elig Checklist'!FN12="","",'SAPTBG Ind Elig Checklist'!FN12)</f>
        <v/>
      </c>
      <c r="FN12" s="595" t="str">
        <f>IF('SAPTBG Ind Elig Checklist'!FO12="","",'SAPTBG Ind Elig Checklist'!FO12)</f>
        <v/>
      </c>
      <c r="FO12" s="595" t="str">
        <f>IF('SAPTBG Ind Elig Checklist'!FP12="","",'SAPTBG Ind Elig Checklist'!FP12)</f>
        <v/>
      </c>
      <c r="FP12" s="596" t="str">
        <f>IF('SAPTBG Ind Elig Checklist'!FQ12="","",'SAPTBG Ind Elig Checklist'!FQ12)</f>
        <v/>
      </c>
      <c r="FQ12" s="593" t="str">
        <f>IF('SAPTBG Ind Elig Checklist'!FR12="","",'SAPTBG Ind Elig Checklist'!FR12)</f>
        <v/>
      </c>
      <c r="FR12" s="594" t="str">
        <f>IF('SAPTBG Ind Elig Checklist'!FS12="","",'SAPTBG Ind Elig Checklist'!FS12)</f>
        <v/>
      </c>
      <c r="FS12" s="594" t="str">
        <f>IF('SAPTBG Ind Elig Checklist'!FT12="","",'SAPTBG Ind Elig Checklist'!FT12)</f>
        <v/>
      </c>
      <c r="FT12" s="594" t="str">
        <f>IF('SAPTBG Ind Elig Checklist'!FU12="","",'SAPTBG Ind Elig Checklist'!FU12)</f>
        <v/>
      </c>
      <c r="FU12" s="594" t="str">
        <f>IF('SAPTBG Ind Elig Checklist'!FV12="","",'SAPTBG Ind Elig Checklist'!FV12)</f>
        <v/>
      </c>
      <c r="FV12" s="595" t="str">
        <f>IF('SAPTBG Ind Elig Checklist'!FW12="","",'SAPTBG Ind Elig Checklist'!FW12)</f>
        <v/>
      </c>
      <c r="FW12" s="595" t="str">
        <f>IF('SAPTBG Ind Elig Checklist'!FX12="","",'SAPTBG Ind Elig Checklist'!FX12)</f>
        <v/>
      </c>
      <c r="FX12" s="595" t="str">
        <f>IF('SAPTBG Ind Elig Checklist'!FY12="","",'SAPTBG Ind Elig Checklist'!FY12)</f>
        <v/>
      </c>
      <c r="FY12" s="595" t="str">
        <f>IF('SAPTBG Ind Elig Checklist'!FZ12="","",'SAPTBG Ind Elig Checklist'!FZ12)</f>
        <v/>
      </c>
      <c r="FZ12" s="596" t="str">
        <f>IF('SAPTBG Ind Elig Checklist'!GA12="","",'SAPTBG Ind Elig Checklist'!GA12)</f>
        <v/>
      </c>
      <c r="GA12" s="593" t="str">
        <f>IF('SAPTBG Ind Elig Checklist'!GB12="","",'SAPTBG Ind Elig Checklist'!GB12)</f>
        <v/>
      </c>
      <c r="GB12" s="594" t="str">
        <f>IF('SAPTBG Ind Elig Checklist'!GC12="","",'SAPTBG Ind Elig Checklist'!GC12)</f>
        <v/>
      </c>
      <c r="GC12" s="594" t="str">
        <f>IF('SAPTBG Ind Elig Checklist'!GD12="","",'SAPTBG Ind Elig Checklist'!GD12)</f>
        <v/>
      </c>
      <c r="GD12" s="594" t="str">
        <f>IF('SAPTBG Ind Elig Checklist'!GE12="","",'SAPTBG Ind Elig Checklist'!GE12)</f>
        <v/>
      </c>
      <c r="GE12" s="594" t="str">
        <f>IF('SAPTBG Ind Elig Checklist'!GF12="","",'SAPTBG Ind Elig Checklist'!GF12)</f>
        <v/>
      </c>
      <c r="GF12" s="595" t="str">
        <f>IF('SAPTBG Ind Elig Checklist'!GG12="","",'SAPTBG Ind Elig Checklist'!GG12)</f>
        <v/>
      </c>
      <c r="GG12" s="595" t="str">
        <f>IF('SAPTBG Ind Elig Checklist'!GH12="","",'SAPTBG Ind Elig Checklist'!GH12)</f>
        <v/>
      </c>
      <c r="GH12" s="595" t="str">
        <f>IF('SAPTBG Ind Elig Checklist'!GI12="","",'SAPTBG Ind Elig Checklist'!GI12)</f>
        <v/>
      </c>
      <c r="GI12" s="595" t="str">
        <f>IF('SAPTBG Ind Elig Checklist'!GJ12="","",'SAPTBG Ind Elig Checklist'!GJ12)</f>
        <v/>
      </c>
      <c r="GJ12" s="596" t="str">
        <f>IF('SAPTBG Ind Elig Checklist'!GK12="","",'SAPTBG Ind Elig Checklist'!GK12)</f>
        <v/>
      </c>
      <c r="GK12" s="593" t="str">
        <f>IF('SAPTBG Ind Elig Checklist'!GL12="","",'SAPTBG Ind Elig Checklist'!GL12)</f>
        <v/>
      </c>
      <c r="GL12" s="594" t="str">
        <f>IF('SAPTBG Ind Elig Checklist'!GM12="","",'SAPTBG Ind Elig Checklist'!GM12)</f>
        <v/>
      </c>
      <c r="GM12" s="594" t="str">
        <f>IF('SAPTBG Ind Elig Checklist'!GN12="","",'SAPTBG Ind Elig Checklist'!GN12)</f>
        <v/>
      </c>
      <c r="GN12" s="594" t="str">
        <f>IF('SAPTBG Ind Elig Checklist'!GO12="","",'SAPTBG Ind Elig Checklist'!GO12)</f>
        <v/>
      </c>
      <c r="GO12" s="594" t="str">
        <f>IF('SAPTBG Ind Elig Checklist'!GP12="","",'SAPTBG Ind Elig Checklist'!GP12)</f>
        <v/>
      </c>
      <c r="GP12" s="595" t="str">
        <f>IF('SAPTBG Ind Elig Checklist'!GQ12="","",'SAPTBG Ind Elig Checklist'!GQ12)</f>
        <v/>
      </c>
      <c r="GQ12" s="595" t="str">
        <f>IF('SAPTBG Ind Elig Checklist'!GR12="","",'SAPTBG Ind Elig Checklist'!GR12)</f>
        <v/>
      </c>
      <c r="GR12" s="595" t="str">
        <f>IF('SAPTBG Ind Elig Checklist'!GS12="","",'SAPTBG Ind Elig Checklist'!GS12)</f>
        <v/>
      </c>
      <c r="GS12" s="595" t="str">
        <f>IF('SAPTBG Ind Elig Checklist'!GT12="","",'SAPTBG Ind Elig Checklist'!GT12)</f>
        <v/>
      </c>
      <c r="GT12" s="596" t="str">
        <f>IF('SAPTBG Ind Elig Checklist'!GU12="","",'SAPTBG Ind Elig Checklist'!GU12)</f>
        <v/>
      </c>
      <c r="GU12" s="593" t="str">
        <f>IF('SAPTBG Ind Elig Checklist'!GV12="","",'SAPTBG Ind Elig Checklist'!GV12)</f>
        <v/>
      </c>
      <c r="GV12" s="594" t="str">
        <f>IF('SAPTBG Ind Elig Checklist'!GW12="","",'SAPTBG Ind Elig Checklist'!GW12)</f>
        <v/>
      </c>
      <c r="GW12" s="594" t="str">
        <f>IF('SAPTBG Ind Elig Checklist'!GX12="","",'SAPTBG Ind Elig Checklist'!GX12)</f>
        <v/>
      </c>
      <c r="GX12" s="594" t="str">
        <f>IF('SAPTBG Ind Elig Checklist'!GY12="","",'SAPTBG Ind Elig Checklist'!GY12)</f>
        <v/>
      </c>
      <c r="GY12" s="594" t="str">
        <f>IF('SAPTBG Ind Elig Checklist'!GZ12="","",'SAPTBG Ind Elig Checklist'!GZ12)</f>
        <v/>
      </c>
      <c r="GZ12" s="595" t="str">
        <f>IF('SAPTBG Ind Elig Checklist'!HA12="","",'SAPTBG Ind Elig Checklist'!HA12)</f>
        <v/>
      </c>
      <c r="HA12" s="595" t="str">
        <f>IF('SAPTBG Ind Elig Checklist'!HB12="","",'SAPTBG Ind Elig Checklist'!HB12)</f>
        <v/>
      </c>
      <c r="HB12" s="595" t="str">
        <f>IF('SAPTBG Ind Elig Checklist'!HC12="","",'SAPTBG Ind Elig Checklist'!HC12)</f>
        <v/>
      </c>
      <c r="HC12" s="595" t="str">
        <f>IF('SAPTBG Ind Elig Checklist'!HD12="","",'SAPTBG Ind Elig Checklist'!HD12)</f>
        <v/>
      </c>
      <c r="HD12" s="596" t="str">
        <f>IF('SAPTBG Ind Elig Checklist'!HE12="","",'SAPTBG Ind Elig Checklist'!HE12)</f>
        <v/>
      </c>
      <c r="HE12" s="635" t="s">
        <v>12</v>
      </c>
      <c r="HF12" s="636"/>
      <c r="HG12" s="636"/>
      <c r="HH12" s="636"/>
      <c r="HI12" s="637"/>
      <c r="HJ12" s="736"/>
    </row>
    <row r="13" spans="1:218" s="10" customFormat="1" ht="32.1" customHeight="1" thickBot="1">
      <c r="A13" s="22" t="s">
        <v>13</v>
      </c>
      <c r="B13" s="23" t="s">
        <v>14</v>
      </c>
      <c r="C13" s="24">
        <v>1</v>
      </c>
      <c r="D13" s="25">
        <v>2</v>
      </c>
      <c r="E13" s="25">
        <v>3</v>
      </c>
      <c r="F13" s="25">
        <v>4</v>
      </c>
      <c r="G13" s="25">
        <v>5</v>
      </c>
      <c r="H13" s="26">
        <v>6</v>
      </c>
      <c r="I13" s="26">
        <v>7</v>
      </c>
      <c r="J13" s="26">
        <v>8</v>
      </c>
      <c r="K13" s="26">
        <v>9</v>
      </c>
      <c r="L13" s="27">
        <v>10</v>
      </c>
      <c r="M13" s="24">
        <v>1</v>
      </c>
      <c r="N13" s="25">
        <v>2</v>
      </c>
      <c r="O13" s="25">
        <v>3</v>
      </c>
      <c r="P13" s="25">
        <v>4</v>
      </c>
      <c r="Q13" s="25">
        <v>5</v>
      </c>
      <c r="R13" s="26">
        <v>6</v>
      </c>
      <c r="S13" s="26">
        <v>7</v>
      </c>
      <c r="T13" s="26">
        <v>8</v>
      </c>
      <c r="U13" s="26">
        <v>9</v>
      </c>
      <c r="V13" s="27">
        <v>10</v>
      </c>
      <c r="W13" s="24">
        <v>1</v>
      </c>
      <c r="X13" s="25">
        <v>2</v>
      </c>
      <c r="Y13" s="25">
        <v>3</v>
      </c>
      <c r="Z13" s="25">
        <v>4</v>
      </c>
      <c r="AA13" s="25">
        <v>5</v>
      </c>
      <c r="AB13" s="26">
        <v>6</v>
      </c>
      <c r="AC13" s="26">
        <v>7</v>
      </c>
      <c r="AD13" s="26">
        <v>8</v>
      </c>
      <c r="AE13" s="26">
        <v>9</v>
      </c>
      <c r="AF13" s="27">
        <v>10</v>
      </c>
      <c r="AG13" s="24">
        <v>1</v>
      </c>
      <c r="AH13" s="25">
        <v>2</v>
      </c>
      <c r="AI13" s="25">
        <v>3</v>
      </c>
      <c r="AJ13" s="25">
        <v>4</v>
      </c>
      <c r="AK13" s="25">
        <v>5</v>
      </c>
      <c r="AL13" s="26">
        <v>6</v>
      </c>
      <c r="AM13" s="26">
        <v>7</v>
      </c>
      <c r="AN13" s="26">
        <v>8</v>
      </c>
      <c r="AO13" s="26">
        <v>9</v>
      </c>
      <c r="AP13" s="27">
        <v>10</v>
      </c>
      <c r="AQ13" s="24">
        <v>1</v>
      </c>
      <c r="AR13" s="25">
        <v>2</v>
      </c>
      <c r="AS13" s="25">
        <v>3</v>
      </c>
      <c r="AT13" s="25">
        <v>4</v>
      </c>
      <c r="AU13" s="25">
        <v>5</v>
      </c>
      <c r="AV13" s="26">
        <v>6</v>
      </c>
      <c r="AW13" s="26">
        <v>7</v>
      </c>
      <c r="AX13" s="26">
        <v>8</v>
      </c>
      <c r="AY13" s="26">
        <v>9</v>
      </c>
      <c r="AZ13" s="27">
        <v>10</v>
      </c>
      <c r="BA13" s="24">
        <v>1</v>
      </c>
      <c r="BB13" s="25">
        <v>2</v>
      </c>
      <c r="BC13" s="25">
        <v>3</v>
      </c>
      <c r="BD13" s="25">
        <v>4</v>
      </c>
      <c r="BE13" s="25">
        <v>5</v>
      </c>
      <c r="BF13" s="26">
        <v>6</v>
      </c>
      <c r="BG13" s="26">
        <v>7</v>
      </c>
      <c r="BH13" s="26">
        <v>8</v>
      </c>
      <c r="BI13" s="26">
        <v>9</v>
      </c>
      <c r="BJ13" s="27">
        <v>10</v>
      </c>
      <c r="BK13" s="24">
        <v>1</v>
      </c>
      <c r="BL13" s="25">
        <v>2</v>
      </c>
      <c r="BM13" s="25">
        <v>3</v>
      </c>
      <c r="BN13" s="25">
        <v>4</v>
      </c>
      <c r="BO13" s="25">
        <v>5</v>
      </c>
      <c r="BP13" s="26">
        <v>6</v>
      </c>
      <c r="BQ13" s="26">
        <v>7</v>
      </c>
      <c r="BR13" s="26">
        <v>8</v>
      </c>
      <c r="BS13" s="26">
        <v>9</v>
      </c>
      <c r="BT13" s="27">
        <v>10</v>
      </c>
      <c r="BU13" s="24">
        <v>1</v>
      </c>
      <c r="BV13" s="25">
        <v>2</v>
      </c>
      <c r="BW13" s="25">
        <v>3</v>
      </c>
      <c r="BX13" s="25">
        <v>4</v>
      </c>
      <c r="BY13" s="25">
        <v>5</v>
      </c>
      <c r="BZ13" s="26">
        <v>6</v>
      </c>
      <c r="CA13" s="26">
        <v>7</v>
      </c>
      <c r="CB13" s="26">
        <v>8</v>
      </c>
      <c r="CC13" s="26">
        <v>9</v>
      </c>
      <c r="CD13" s="27">
        <v>10</v>
      </c>
      <c r="CE13" s="24">
        <v>1</v>
      </c>
      <c r="CF13" s="25">
        <v>2</v>
      </c>
      <c r="CG13" s="25">
        <v>3</v>
      </c>
      <c r="CH13" s="25">
        <v>4</v>
      </c>
      <c r="CI13" s="25">
        <v>5</v>
      </c>
      <c r="CJ13" s="26">
        <v>6</v>
      </c>
      <c r="CK13" s="26">
        <v>7</v>
      </c>
      <c r="CL13" s="26">
        <v>8</v>
      </c>
      <c r="CM13" s="26">
        <v>9</v>
      </c>
      <c r="CN13" s="27">
        <v>10</v>
      </c>
      <c r="CO13" s="24">
        <v>1</v>
      </c>
      <c r="CP13" s="25">
        <v>2</v>
      </c>
      <c r="CQ13" s="25">
        <v>3</v>
      </c>
      <c r="CR13" s="25">
        <v>4</v>
      </c>
      <c r="CS13" s="25">
        <v>5</v>
      </c>
      <c r="CT13" s="26">
        <v>6</v>
      </c>
      <c r="CU13" s="26">
        <v>7</v>
      </c>
      <c r="CV13" s="26">
        <v>8</v>
      </c>
      <c r="CW13" s="26">
        <v>9</v>
      </c>
      <c r="CX13" s="27">
        <v>10</v>
      </c>
      <c r="CY13" s="24">
        <v>1</v>
      </c>
      <c r="CZ13" s="25">
        <v>2</v>
      </c>
      <c r="DA13" s="25">
        <v>3</v>
      </c>
      <c r="DB13" s="25">
        <v>4</v>
      </c>
      <c r="DC13" s="25">
        <v>5</v>
      </c>
      <c r="DD13" s="26">
        <v>6</v>
      </c>
      <c r="DE13" s="26">
        <v>7</v>
      </c>
      <c r="DF13" s="26">
        <v>8</v>
      </c>
      <c r="DG13" s="26">
        <v>9</v>
      </c>
      <c r="DH13" s="27">
        <v>10</v>
      </c>
      <c r="DI13" s="24">
        <v>1</v>
      </c>
      <c r="DJ13" s="25">
        <v>2</v>
      </c>
      <c r="DK13" s="25">
        <v>3</v>
      </c>
      <c r="DL13" s="25">
        <v>4</v>
      </c>
      <c r="DM13" s="25">
        <v>5</v>
      </c>
      <c r="DN13" s="26">
        <v>6</v>
      </c>
      <c r="DO13" s="26">
        <v>7</v>
      </c>
      <c r="DP13" s="26">
        <v>8</v>
      </c>
      <c r="DQ13" s="26">
        <v>9</v>
      </c>
      <c r="DR13" s="27">
        <v>10</v>
      </c>
      <c r="DS13" s="24">
        <v>1</v>
      </c>
      <c r="DT13" s="25">
        <v>2</v>
      </c>
      <c r="DU13" s="25">
        <v>3</v>
      </c>
      <c r="DV13" s="25">
        <v>4</v>
      </c>
      <c r="DW13" s="25">
        <v>5</v>
      </c>
      <c r="DX13" s="26">
        <v>6</v>
      </c>
      <c r="DY13" s="26">
        <v>7</v>
      </c>
      <c r="DZ13" s="26">
        <v>8</v>
      </c>
      <c r="EA13" s="26">
        <v>9</v>
      </c>
      <c r="EB13" s="27">
        <v>10</v>
      </c>
      <c r="EC13" s="24">
        <v>1</v>
      </c>
      <c r="ED13" s="25">
        <v>2</v>
      </c>
      <c r="EE13" s="25">
        <v>3</v>
      </c>
      <c r="EF13" s="25">
        <v>4</v>
      </c>
      <c r="EG13" s="25">
        <v>5</v>
      </c>
      <c r="EH13" s="26">
        <v>6</v>
      </c>
      <c r="EI13" s="26">
        <v>7</v>
      </c>
      <c r="EJ13" s="26">
        <v>8</v>
      </c>
      <c r="EK13" s="26">
        <v>9</v>
      </c>
      <c r="EL13" s="27">
        <v>10</v>
      </c>
      <c r="EM13" s="24">
        <v>1</v>
      </c>
      <c r="EN13" s="25">
        <v>2</v>
      </c>
      <c r="EO13" s="25">
        <v>3</v>
      </c>
      <c r="EP13" s="25">
        <v>4</v>
      </c>
      <c r="EQ13" s="25">
        <v>5</v>
      </c>
      <c r="ER13" s="26">
        <v>6</v>
      </c>
      <c r="ES13" s="26">
        <v>7</v>
      </c>
      <c r="ET13" s="26">
        <v>8</v>
      </c>
      <c r="EU13" s="26">
        <v>9</v>
      </c>
      <c r="EV13" s="27">
        <v>10</v>
      </c>
      <c r="EW13" s="24">
        <v>1</v>
      </c>
      <c r="EX13" s="25">
        <v>2</v>
      </c>
      <c r="EY13" s="25">
        <v>3</v>
      </c>
      <c r="EZ13" s="25">
        <v>4</v>
      </c>
      <c r="FA13" s="25">
        <v>5</v>
      </c>
      <c r="FB13" s="26">
        <v>6</v>
      </c>
      <c r="FC13" s="26">
        <v>7</v>
      </c>
      <c r="FD13" s="26">
        <v>8</v>
      </c>
      <c r="FE13" s="26">
        <v>9</v>
      </c>
      <c r="FF13" s="27">
        <v>10</v>
      </c>
      <c r="FG13" s="24">
        <v>1</v>
      </c>
      <c r="FH13" s="25">
        <v>2</v>
      </c>
      <c r="FI13" s="25">
        <v>3</v>
      </c>
      <c r="FJ13" s="25">
        <v>4</v>
      </c>
      <c r="FK13" s="25">
        <v>5</v>
      </c>
      <c r="FL13" s="26">
        <v>6</v>
      </c>
      <c r="FM13" s="26">
        <v>7</v>
      </c>
      <c r="FN13" s="26">
        <v>8</v>
      </c>
      <c r="FO13" s="26">
        <v>9</v>
      </c>
      <c r="FP13" s="27">
        <v>10</v>
      </c>
      <c r="FQ13" s="24">
        <v>1</v>
      </c>
      <c r="FR13" s="25">
        <v>2</v>
      </c>
      <c r="FS13" s="25">
        <v>3</v>
      </c>
      <c r="FT13" s="25">
        <v>4</v>
      </c>
      <c r="FU13" s="25">
        <v>5</v>
      </c>
      <c r="FV13" s="26">
        <v>6</v>
      </c>
      <c r="FW13" s="26">
        <v>7</v>
      </c>
      <c r="FX13" s="26">
        <v>8</v>
      </c>
      <c r="FY13" s="26">
        <v>9</v>
      </c>
      <c r="FZ13" s="27">
        <v>10</v>
      </c>
      <c r="GA13" s="24">
        <v>1</v>
      </c>
      <c r="GB13" s="25">
        <v>2</v>
      </c>
      <c r="GC13" s="25">
        <v>3</v>
      </c>
      <c r="GD13" s="25">
        <v>4</v>
      </c>
      <c r="GE13" s="25">
        <v>5</v>
      </c>
      <c r="GF13" s="26">
        <v>6</v>
      </c>
      <c r="GG13" s="26">
        <v>7</v>
      </c>
      <c r="GH13" s="26">
        <v>8</v>
      </c>
      <c r="GI13" s="26">
        <v>9</v>
      </c>
      <c r="GJ13" s="27">
        <v>10</v>
      </c>
      <c r="GK13" s="24">
        <v>1</v>
      </c>
      <c r="GL13" s="25">
        <v>2</v>
      </c>
      <c r="GM13" s="25">
        <v>3</v>
      </c>
      <c r="GN13" s="25">
        <v>4</v>
      </c>
      <c r="GO13" s="25">
        <v>5</v>
      </c>
      <c r="GP13" s="26">
        <v>6</v>
      </c>
      <c r="GQ13" s="26">
        <v>7</v>
      </c>
      <c r="GR13" s="26">
        <v>8</v>
      </c>
      <c r="GS13" s="26">
        <v>9</v>
      </c>
      <c r="GT13" s="27">
        <v>10</v>
      </c>
      <c r="GU13" s="24">
        <v>1</v>
      </c>
      <c r="GV13" s="25">
        <v>2</v>
      </c>
      <c r="GW13" s="25">
        <v>3</v>
      </c>
      <c r="GX13" s="25">
        <v>4</v>
      </c>
      <c r="GY13" s="25">
        <v>5</v>
      </c>
      <c r="GZ13" s="26">
        <v>6</v>
      </c>
      <c r="HA13" s="26">
        <v>7</v>
      </c>
      <c r="HB13" s="26">
        <v>8</v>
      </c>
      <c r="HC13" s="26">
        <v>9</v>
      </c>
      <c r="HD13" s="27">
        <v>10</v>
      </c>
      <c r="HE13" s="28" t="s">
        <v>15</v>
      </c>
      <c r="HF13" s="29" t="s">
        <v>16</v>
      </c>
      <c r="HG13" s="30" t="s">
        <v>17</v>
      </c>
      <c r="HH13" s="31" t="s">
        <v>18</v>
      </c>
      <c r="HI13" s="32" t="s">
        <v>19</v>
      </c>
    </row>
    <row r="14" spans="1:218" s="35" customFormat="1" ht="27.75" customHeight="1">
      <c r="A14" s="225" t="s">
        <v>20</v>
      </c>
      <c r="B14" s="304" t="s">
        <v>553</v>
      </c>
      <c r="C14" s="354" t="str">
        <f>IF('SAPTBG Ind Elig Checklist'!D35=0,"",'SAPTBG Ind Elig Checklist'!D35)</f>
        <v/>
      </c>
      <c r="D14" s="128" t="str">
        <f>IF('SAPTBG Ind Elig Checklist'!E35=0,"",'SAPTBG Ind Elig Checklist'!E35)</f>
        <v/>
      </c>
      <c r="E14" s="128" t="str">
        <f>IF('SAPTBG Ind Elig Checklist'!F35=0,"",'SAPTBG Ind Elig Checklist'!F35)</f>
        <v/>
      </c>
      <c r="F14" s="128" t="str">
        <f>IF('SAPTBG Ind Elig Checklist'!G35=0,"",'SAPTBG Ind Elig Checklist'!G35)</f>
        <v/>
      </c>
      <c r="G14" s="128" t="str">
        <f>IF('SAPTBG Ind Elig Checklist'!H35=0,"",'SAPTBG Ind Elig Checklist'!H35)</f>
        <v/>
      </c>
      <c r="H14" s="128" t="str">
        <f>IF('SAPTBG Ind Elig Checklist'!I35=0,"",'SAPTBG Ind Elig Checklist'!I35)</f>
        <v/>
      </c>
      <c r="I14" s="128" t="str">
        <f>IF('SAPTBG Ind Elig Checklist'!J35=0,"",'SAPTBG Ind Elig Checklist'!J35)</f>
        <v/>
      </c>
      <c r="J14" s="128" t="str">
        <f>IF('SAPTBG Ind Elig Checklist'!K35=0,"",'SAPTBG Ind Elig Checklist'!K35)</f>
        <v/>
      </c>
      <c r="K14" s="128" t="str">
        <f>IF('SAPTBG Ind Elig Checklist'!L35=0,"",'SAPTBG Ind Elig Checklist'!L35)</f>
        <v/>
      </c>
      <c r="L14" s="645" t="str">
        <f>IF('SAPTBG Ind Elig Checklist'!M35=0,"",'SAPTBG Ind Elig Checklist'!M35)</f>
        <v/>
      </c>
      <c r="M14" s="354" t="str">
        <f>IF('SAPTBG Ind Elig Checklist'!N35=0,"",'SAPTBG Ind Elig Checklist'!N35)</f>
        <v/>
      </c>
      <c r="N14" s="128" t="str">
        <f>IF('SAPTBG Ind Elig Checklist'!O35=0,"",'SAPTBG Ind Elig Checklist'!O35)</f>
        <v/>
      </c>
      <c r="O14" s="128" t="str">
        <f>IF('SAPTBG Ind Elig Checklist'!P35=0,"",'SAPTBG Ind Elig Checklist'!P35)</f>
        <v/>
      </c>
      <c r="P14" s="128" t="str">
        <f>IF('SAPTBG Ind Elig Checklist'!Q35=0,"",'SAPTBG Ind Elig Checklist'!Q35)</f>
        <v/>
      </c>
      <c r="Q14" s="128" t="str">
        <f>IF('SAPTBG Ind Elig Checklist'!R35=0,"",'SAPTBG Ind Elig Checklist'!R35)</f>
        <v/>
      </c>
      <c r="R14" s="128" t="str">
        <f>IF('SAPTBG Ind Elig Checklist'!S35=0,"",'SAPTBG Ind Elig Checklist'!S35)</f>
        <v/>
      </c>
      <c r="S14" s="128" t="str">
        <f>IF('SAPTBG Ind Elig Checklist'!T35=0,"",'SAPTBG Ind Elig Checklist'!T35)</f>
        <v/>
      </c>
      <c r="T14" s="128" t="str">
        <f>IF('SAPTBG Ind Elig Checklist'!U35=0,"",'SAPTBG Ind Elig Checklist'!U35)</f>
        <v/>
      </c>
      <c r="U14" s="128" t="str">
        <f>IF('SAPTBG Ind Elig Checklist'!V35=0,"",'SAPTBG Ind Elig Checklist'!V35)</f>
        <v/>
      </c>
      <c r="V14" s="645" t="str">
        <f>IF('SAPTBG Ind Elig Checklist'!W35=0,"",'SAPTBG Ind Elig Checklist'!W35)</f>
        <v/>
      </c>
      <c r="W14" s="354" t="str">
        <f>IF('SAPTBG Ind Elig Checklist'!X35=0,"",'SAPTBG Ind Elig Checklist'!X35)</f>
        <v/>
      </c>
      <c r="X14" s="128" t="str">
        <f>IF('SAPTBG Ind Elig Checklist'!Y35=0,"",'SAPTBG Ind Elig Checklist'!Y35)</f>
        <v/>
      </c>
      <c r="Y14" s="128" t="str">
        <f>IF('SAPTBG Ind Elig Checklist'!Z35=0,"",'SAPTBG Ind Elig Checklist'!Z35)</f>
        <v/>
      </c>
      <c r="Z14" s="128" t="str">
        <f>IF('SAPTBG Ind Elig Checklist'!AA35=0,"",'SAPTBG Ind Elig Checklist'!AA35)</f>
        <v/>
      </c>
      <c r="AA14" s="128" t="str">
        <f>IF('SAPTBG Ind Elig Checklist'!AB35=0,"",'SAPTBG Ind Elig Checklist'!AB35)</f>
        <v/>
      </c>
      <c r="AB14" s="128" t="str">
        <f>IF('SAPTBG Ind Elig Checklist'!AC35=0,"",'SAPTBG Ind Elig Checklist'!AC35)</f>
        <v/>
      </c>
      <c r="AC14" s="128" t="str">
        <f>IF('SAPTBG Ind Elig Checklist'!AD35=0,"",'SAPTBG Ind Elig Checklist'!AD35)</f>
        <v/>
      </c>
      <c r="AD14" s="128" t="str">
        <f>IF('SAPTBG Ind Elig Checklist'!AE35=0,"",'SAPTBG Ind Elig Checklist'!AE35)</f>
        <v/>
      </c>
      <c r="AE14" s="128" t="str">
        <f>IF('SAPTBG Ind Elig Checklist'!AF35=0,"",'SAPTBG Ind Elig Checklist'!AF35)</f>
        <v/>
      </c>
      <c r="AF14" s="645" t="str">
        <f>IF('SAPTBG Ind Elig Checklist'!AG35=0,"",'SAPTBG Ind Elig Checklist'!AG35)</f>
        <v/>
      </c>
      <c r="AG14" s="354" t="str">
        <f>IF('SAPTBG Ind Elig Checklist'!AH35=0,"",'SAPTBG Ind Elig Checklist'!AH35)</f>
        <v/>
      </c>
      <c r="AH14" s="128" t="str">
        <f>IF('SAPTBG Ind Elig Checklist'!AI35=0,"",'SAPTBG Ind Elig Checklist'!AI35)</f>
        <v/>
      </c>
      <c r="AI14" s="128" t="str">
        <f>IF('SAPTBG Ind Elig Checklist'!AJ35=0,"",'SAPTBG Ind Elig Checklist'!AJ35)</f>
        <v/>
      </c>
      <c r="AJ14" s="128" t="str">
        <f>IF('SAPTBG Ind Elig Checklist'!AK35=0,"",'SAPTBG Ind Elig Checklist'!AK35)</f>
        <v/>
      </c>
      <c r="AK14" s="128" t="str">
        <f>IF('SAPTBG Ind Elig Checklist'!AL35=0,"",'SAPTBG Ind Elig Checklist'!AL35)</f>
        <v/>
      </c>
      <c r="AL14" s="128" t="str">
        <f>IF('SAPTBG Ind Elig Checklist'!AM35=0,"",'SAPTBG Ind Elig Checklist'!AM35)</f>
        <v/>
      </c>
      <c r="AM14" s="128" t="str">
        <f>IF('SAPTBG Ind Elig Checklist'!AN35=0,"",'SAPTBG Ind Elig Checklist'!AN35)</f>
        <v/>
      </c>
      <c r="AN14" s="128" t="str">
        <f>IF('SAPTBG Ind Elig Checklist'!AO35=0,"",'SAPTBG Ind Elig Checklist'!AO35)</f>
        <v/>
      </c>
      <c r="AO14" s="128" t="str">
        <f>IF('SAPTBG Ind Elig Checklist'!AP35=0,"",'SAPTBG Ind Elig Checklist'!AP35)</f>
        <v/>
      </c>
      <c r="AP14" s="645" t="str">
        <f>IF('SAPTBG Ind Elig Checklist'!AQ35=0,"",'SAPTBG Ind Elig Checklist'!AQ35)</f>
        <v/>
      </c>
      <c r="AQ14" s="354" t="str">
        <f>IF('SAPTBG Ind Elig Checklist'!AR35=0,"",'SAPTBG Ind Elig Checklist'!AR35)</f>
        <v/>
      </c>
      <c r="AR14" s="128" t="str">
        <f>IF('SAPTBG Ind Elig Checklist'!AS35=0,"",'SAPTBG Ind Elig Checklist'!AS35)</f>
        <v/>
      </c>
      <c r="AS14" s="128" t="str">
        <f>IF('SAPTBG Ind Elig Checklist'!AT35=0,"",'SAPTBG Ind Elig Checklist'!AT35)</f>
        <v/>
      </c>
      <c r="AT14" s="128" t="str">
        <f>IF('SAPTBG Ind Elig Checklist'!AU35=0,"",'SAPTBG Ind Elig Checklist'!AU35)</f>
        <v/>
      </c>
      <c r="AU14" s="128" t="str">
        <f>IF('SAPTBG Ind Elig Checklist'!AV35=0,"",'SAPTBG Ind Elig Checklist'!AV35)</f>
        <v/>
      </c>
      <c r="AV14" s="128" t="str">
        <f>IF('SAPTBG Ind Elig Checklist'!AW35=0,"",'SAPTBG Ind Elig Checklist'!AW35)</f>
        <v/>
      </c>
      <c r="AW14" s="128" t="str">
        <f>IF('SAPTBG Ind Elig Checklist'!AX35=0,"",'SAPTBG Ind Elig Checklist'!AX35)</f>
        <v/>
      </c>
      <c r="AX14" s="128" t="str">
        <f>IF('SAPTBG Ind Elig Checklist'!AY35=0,"",'SAPTBG Ind Elig Checklist'!AY35)</f>
        <v/>
      </c>
      <c r="AY14" s="128" t="str">
        <f>IF('SAPTBG Ind Elig Checklist'!AZ35=0,"",'SAPTBG Ind Elig Checklist'!AZ35)</f>
        <v/>
      </c>
      <c r="AZ14" s="645" t="str">
        <f>IF('SAPTBG Ind Elig Checklist'!BA35=0,"",'SAPTBG Ind Elig Checklist'!BA35)</f>
        <v/>
      </c>
      <c r="BA14" s="354" t="str">
        <f>IF('SAPTBG Ind Elig Checklist'!BB35=0,"",'SAPTBG Ind Elig Checklist'!BB35)</f>
        <v/>
      </c>
      <c r="BB14" s="128" t="str">
        <f>IF('SAPTBG Ind Elig Checklist'!BC35=0,"",'SAPTBG Ind Elig Checklist'!BC35)</f>
        <v/>
      </c>
      <c r="BC14" s="128" t="str">
        <f>IF('SAPTBG Ind Elig Checklist'!BD35=0,"",'SAPTBG Ind Elig Checklist'!BD35)</f>
        <v/>
      </c>
      <c r="BD14" s="128" t="str">
        <f>IF('SAPTBG Ind Elig Checklist'!BE35=0,"",'SAPTBG Ind Elig Checklist'!BE35)</f>
        <v/>
      </c>
      <c r="BE14" s="128" t="str">
        <f>IF('SAPTBG Ind Elig Checklist'!BF35=0,"",'SAPTBG Ind Elig Checklist'!BF35)</f>
        <v/>
      </c>
      <c r="BF14" s="128" t="str">
        <f>IF('SAPTBG Ind Elig Checklist'!BG35=0,"",'SAPTBG Ind Elig Checklist'!BG35)</f>
        <v/>
      </c>
      <c r="BG14" s="128" t="str">
        <f>IF('SAPTBG Ind Elig Checklist'!BH35=0,"",'SAPTBG Ind Elig Checklist'!BH35)</f>
        <v/>
      </c>
      <c r="BH14" s="128" t="str">
        <f>IF('SAPTBG Ind Elig Checklist'!BI35=0,"",'SAPTBG Ind Elig Checklist'!BI35)</f>
        <v/>
      </c>
      <c r="BI14" s="128" t="str">
        <f>IF('SAPTBG Ind Elig Checklist'!BJ35=0,"",'SAPTBG Ind Elig Checklist'!BJ35)</f>
        <v/>
      </c>
      <c r="BJ14" s="645" t="str">
        <f>IF('SAPTBG Ind Elig Checklist'!BK35=0,"",'SAPTBG Ind Elig Checklist'!BK35)</f>
        <v/>
      </c>
      <c r="BK14" s="354" t="str">
        <f>IF('SAPTBG Ind Elig Checklist'!BL35=0,"",'SAPTBG Ind Elig Checklist'!BL35)</f>
        <v/>
      </c>
      <c r="BL14" s="128" t="str">
        <f>IF('SAPTBG Ind Elig Checklist'!BM35=0,"",'SAPTBG Ind Elig Checklist'!BM35)</f>
        <v/>
      </c>
      <c r="BM14" s="128" t="str">
        <f>IF('SAPTBG Ind Elig Checklist'!BN35=0,"",'SAPTBG Ind Elig Checklist'!BN35)</f>
        <v/>
      </c>
      <c r="BN14" s="128" t="str">
        <f>IF('SAPTBG Ind Elig Checklist'!BO35=0,"",'SAPTBG Ind Elig Checklist'!BO35)</f>
        <v/>
      </c>
      <c r="BO14" s="128" t="str">
        <f>IF('SAPTBG Ind Elig Checklist'!BP35=0,"",'SAPTBG Ind Elig Checklist'!BP35)</f>
        <v/>
      </c>
      <c r="BP14" s="128" t="str">
        <f>IF('SAPTBG Ind Elig Checklist'!BQ35=0,"",'SAPTBG Ind Elig Checklist'!BQ35)</f>
        <v/>
      </c>
      <c r="BQ14" s="128" t="str">
        <f>IF('SAPTBG Ind Elig Checklist'!BR35=0,"",'SAPTBG Ind Elig Checklist'!BR35)</f>
        <v/>
      </c>
      <c r="BR14" s="128" t="str">
        <f>IF('SAPTBG Ind Elig Checklist'!BS35=0,"",'SAPTBG Ind Elig Checklist'!BS35)</f>
        <v/>
      </c>
      <c r="BS14" s="128" t="str">
        <f>IF('SAPTBG Ind Elig Checklist'!BT35=0,"",'SAPTBG Ind Elig Checklist'!BT35)</f>
        <v/>
      </c>
      <c r="BT14" s="128" t="str">
        <f>IF('SAPTBG Ind Elig Checklist'!BU35=0,"",'SAPTBG Ind Elig Checklist'!BU35)</f>
        <v/>
      </c>
      <c r="BU14" s="354" t="str">
        <f>IF('SAPTBG Ind Elig Checklist'!BV35=0,"",'SAPTBG Ind Elig Checklist'!BV35)</f>
        <v/>
      </c>
      <c r="BV14" s="128" t="str">
        <f>IF('SAPTBG Ind Elig Checklist'!BW35=0,"",'SAPTBG Ind Elig Checklist'!BW35)</f>
        <v/>
      </c>
      <c r="BW14" s="128" t="str">
        <f>IF('SAPTBG Ind Elig Checklist'!BX35=0,"",'SAPTBG Ind Elig Checklist'!BX35)</f>
        <v/>
      </c>
      <c r="BX14" s="128" t="str">
        <f>IF('SAPTBG Ind Elig Checklist'!BY35=0,"",'SAPTBG Ind Elig Checklist'!BY35)</f>
        <v/>
      </c>
      <c r="BY14" s="128" t="str">
        <f>IF('SAPTBG Ind Elig Checklist'!BZ35=0,"",'SAPTBG Ind Elig Checklist'!BZ35)</f>
        <v/>
      </c>
      <c r="BZ14" s="128" t="str">
        <f>IF('SAPTBG Ind Elig Checklist'!CA35=0,"",'SAPTBG Ind Elig Checklist'!CA35)</f>
        <v/>
      </c>
      <c r="CA14" s="128" t="str">
        <f>IF('SAPTBG Ind Elig Checklist'!CB35=0,"",'SAPTBG Ind Elig Checklist'!CB35)</f>
        <v/>
      </c>
      <c r="CB14" s="128" t="str">
        <f>IF('SAPTBG Ind Elig Checklist'!CC35=0,"",'SAPTBG Ind Elig Checklist'!CC35)</f>
        <v/>
      </c>
      <c r="CC14" s="128" t="str">
        <f>IF('SAPTBG Ind Elig Checklist'!CD35=0,"",'SAPTBG Ind Elig Checklist'!CD35)</f>
        <v/>
      </c>
      <c r="CD14" s="645" t="str">
        <f>IF('SAPTBG Ind Elig Checklist'!CE35=0,"",'SAPTBG Ind Elig Checklist'!CE35)</f>
        <v/>
      </c>
      <c r="CE14" s="354" t="str">
        <f>IF('SAPTBG Ind Elig Checklist'!CF35=0,"",'SAPTBG Ind Elig Checklist'!CF35)</f>
        <v/>
      </c>
      <c r="CF14" s="128" t="str">
        <f>IF('SAPTBG Ind Elig Checklist'!CG35=0,"",'SAPTBG Ind Elig Checklist'!CG35)</f>
        <v/>
      </c>
      <c r="CG14" s="128" t="str">
        <f>IF('SAPTBG Ind Elig Checklist'!CH35=0,"",'SAPTBG Ind Elig Checklist'!CH35)</f>
        <v/>
      </c>
      <c r="CH14" s="128" t="str">
        <f>IF('SAPTBG Ind Elig Checklist'!CI35=0,"",'SAPTBG Ind Elig Checklist'!CI35)</f>
        <v/>
      </c>
      <c r="CI14" s="128" t="str">
        <f>IF('SAPTBG Ind Elig Checklist'!CJ35=0,"",'SAPTBG Ind Elig Checklist'!CJ35)</f>
        <v/>
      </c>
      <c r="CJ14" s="128" t="str">
        <f>IF('SAPTBG Ind Elig Checklist'!CK35=0,"",'SAPTBG Ind Elig Checklist'!CK35)</f>
        <v/>
      </c>
      <c r="CK14" s="128" t="str">
        <f>IF('SAPTBG Ind Elig Checklist'!CL35=0,"",'SAPTBG Ind Elig Checklist'!CL35)</f>
        <v/>
      </c>
      <c r="CL14" s="128" t="str">
        <f>IF('SAPTBG Ind Elig Checklist'!CM35=0,"",'SAPTBG Ind Elig Checklist'!CM35)</f>
        <v/>
      </c>
      <c r="CM14" s="128" t="str">
        <f>IF('SAPTBG Ind Elig Checklist'!CN35=0,"",'SAPTBG Ind Elig Checklist'!CN35)</f>
        <v/>
      </c>
      <c r="CN14" s="128" t="str">
        <f>IF('SAPTBG Ind Elig Checklist'!CO35=0,"",'SAPTBG Ind Elig Checklist'!CO35)</f>
        <v/>
      </c>
      <c r="CO14" s="354" t="str">
        <f>IF('SAPTBG Ind Elig Checklist'!CP35=0,"",'SAPTBG Ind Elig Checklist'!CP35)</f>
        <v/>
      </c>
      <c r="CP14" s="128" t="str">
        <f>IF('SAPTBG Ind Elig Checklist'!CQ35=0,"",'SAPTBG Ind Elig Checklist'!CQ35)</f>
        <v/>
      </c>
      <c r="CQ14" s="128" t="str">
        <f>IF('SAPTBG Ind Elig Checklist'!CR35=0,"",'SAPTBG Ind Elig Checklist'!CR35)</f>
        <v/>
      </c>
      <c r="CR14" s="128" t="str">
        <f>IF('SAPTBG Ind Elig Checklist'!CS35=0,"",'SAPTBG Ind Elig Checklist'!CS35)</f>
        <v/>
      </c>
      <c r="CS14" s="128" t="str">
        <f>IF('SAPTBG Ind Elig Checklist'!CT35=0,"",'SAPTBG Ind Elig Checklist'!CT35)</f>
        <v/>
      </c>
      <c r="CT14" s="128" t="str">
        <f>IF('SAPTBG Ind Elig Checklist'!CU35=0,"",'SAPTBG Ind Elig Checklist'!CU35)</f>
        <v/>
      </c>
      <c r="CU14" s="128" t="str">
        <f>IF('SAPTBG Ind Elig Checklist'!CV35=0,"",'SAPTBG Ind Elig Checklist'!CV35)</f>
        <v/>
      </c>
      <c r="CV14" s="128" t="str">
        <f>IF('SAPTBG Ind Elig Checklist'!CW35=0,"",'SAPTBG Ind Elig Checklist'!CW35)</f>
        <v/>
      </c>
      <c r="CW14" s="128" t="str">
        <f>IF('SAPTBG Ind Elig Checklist'!CX35=0,"",'SAPTBG Ind Elig Checklist'!CX35)</f>
        <v/>
      </c>
      <c r="CX14" s="645" t="str">
        <f>IF('SAPTBG Ind Elig Checklist'!CY35=0,"",'SAPTBG Ind Elig Checklist'!CY35)</f>
        <v/>
      </c>
      <c r="CY14" s="354" t="str">
        <f>IF('SAPTBG Ind Elig Checklist'!CZ35=0,"",'SAPTBG Ind Elig Checklist'!CZ35)</f>
        <v/>
      </c>
      <c r="CZ14" s="128" t="str">
        <f>IF('SAPTBG Ind Elig Checklist'!DA35=0,"",'SAPTBG Ind Elig Checklist'!DA35)</f>
        <v/>
      </c>
      <c r="DA14" s="128" t="str">
        <f>IF('SAPTBG Ind Elig Checklist'!DB35=0,"",'SAPTBG Ind Elig Checklist'!DB35)</f>
        <v/>
      </c>
      <c r="DB14" s="128" t="str">
        <f>IF('SAPTBG Ind Elig Checklist'!DC35=0,"",'SAPTBG Ind Elig Checklist'!DC35)</f>
        <v/>
      </c>
      <c r="DC14" s="128" t="str">
        <f>IF('SAPTBG Ind Elig Checklist'!DD35=0,"",'SAPTBG Ind Elig Checklist'!DD35)</f>
        <v/>
      </c>
      <c r="DD14" s="128" t="str">
        <f>IF('SAPTBG Ind Elig Checklist'!DE35=0,"",'SAPTBG Ind Elig Checklist'!DE35)</f>
        <v/>
      </c>
      <c r="DE14" s="128" t="str">
        <f>IF('SAPTBG Ind Elig Checklist'!DF35=0,"",'SAPTBG Ind Elig Checklist'!DF35)</f>
        <v/>
      </c>
      <c r="DF14" s="128" t="str">
        <f>IF('SAPTBG Ind Elig Checklist'!DG35=0,"",'SAPTBG Ind Elig Checklist'!DG35)</f>
        <v/>
      </c>
      <c r="DG14" s="128" t="str">
        <f>IF('SAPTBG Ind Elig Checklist'!DH35=0,"",'SAPTBG Ind Elig Checklist'!DH35)</f>
        <v/>
      </c>
      <c r="DH14" s="128" t="str">
        <f>IF('SAPTBG Ind Elig Checklist'!DI35=0,"",'SAPTBG Ind Elig Checklist'!DI35)</f>
        <v/>
      </c>
      <c r="DI14" s="354" t="str">
        <f>IF('SAPTBG Ind Elig Checklist'!DJ35=0,"",'SAPTBG Ind Elig Checklist'!DJ35)</f>
        <v/>
      </c>
      <c r="DJ14" s="128" t="str">
        <f>IF('SAPTBG Ind Elig Checklist'!DK35=0,"",'SAPTBG Ind Elig Checklist'!DK35)</f>
        <v/>
      </c>
      <c r="DK14" s="128" t="str">
        <f>IF('SAPTBG Ind Elig Checklist'!DL35=0,"",'SAPTBG Ind Elig Checklist'!DL35)</f>
        <v/>
      </c>
      <c r="DL14" s="128" t="str">
        <f>IF('SAPTBG Ind Elig Checklist'!DM35=0,"",'SAPTBG Ind Elig Checklist'!DM35)</f>
        <v/>
      </c>
      <c r="DM14" s="128" t="str">
        <f>IF('SAPTBG Ind Elig Checklist'!DN35=0,"",'SAPTBG Ind Elig Checklist'!DN35)</f>
        <v/>
      </c>
      <c r="DN14" s="128" t="str">
        <f>IF('SAPTBG Ind Elig Checklist'!DO35=0,"",'SAPTBG Ind Elig Checklist'!DO35)</f>
        <v/>
      </c>
      <c r="DO14" s="128" t="str">
        <f>IF('SAPTBG Ind Elig Checklist'!DP35=0,"",'SAPTBG Ind Elig Checklist'!DP35)</f>
        <v/>
      </c>
      <c r="DP14" s="128" t="str">
        <f>IF('SAPTBG Ind Elig Checklist'!DQ35=0,"",'SAPTBG Ind Elig Checklist'!DQ35)</f>
        <v/>
      </c>
      <c r="DQ14" s="128" t="str">
        <f>IF('SAPTBG Ind Elig Checklist'!DR35=0,"",'SAPTBG Ind Elig Checklist'!DR35)</f>
        <v/>
      </c>
      <c r="DR14" s="645" t="str">
        <f>IF('SAPTBG Ind Elig Checklist'!DS35=0,"",'SAPTBG Ind Elig Checklist'!DS35)</f>
        <v/>
      </c>
      <c r="DS14" s="354" t="str">
        <f>IF('SAPTBG Ind Elig Checklist'!DT35=0,"",'SAPTBG Ind Elig Checklist'!DT35)</f>
        <v/>
      </c>
      <c r="DT14" s="128" t="str">
        <f>IF('SAPTBG Ind Elig Checklist'!DU35=0,"",'SAPTBG Ind Elig Checklist'!DU35)</f>
        <v/>
      </c>
      <c r="DU14" s="128" t="str">
        <f>IF('SAPTBG Ind Elig Checklist'!DV35=0,"",'SAPTBG Ind Elig Checklist'!DV35)</f>
        <v/>
      </c>
      <c r="DV14" s="128" t="str">
        <f>IF('SAPTBG Ind Elig Checklist'!DW35=0,"",'SAPTBG Ind Elig Checklist'!DW35)</f>
        <v/>
      </c>
      <c r="DW14" s="128" t="str">
        <f>IF('SAPTBG Ind Elig Checklist'!DX35=0,"",'SAPTBG Ind Elig Checklist'!DX35)</f>
        <v/>
      </c>
      <c r="DX14" s="128" t="str">
        <f>IF('SAPTBG Ind Elig Checklist'!DY35=0,"",'SAPTBG Ind Elig Checklist'!DY35)</f>
        <v/>
      </c>
      <c r="DY14" s="128" t="str">
        <f>IF('SAPTBG Ind Elig Checklist'!DZ35=0,"",'SAPTBG Ind Elig Checklist'!DZ35)</f>
        <v/>
      </c>
      <c r="DZ14" s="128" t="str">
        <f>IF('SAPTBG Ind Elig Checklist'!EA35=0,"",'SAPTBG Ind Elig Checklist'!EA35)</f>
        <v/>
      </c>
      <c r="EA14" s="128" t="str">
        <f>IF('SAPTBG Ind Elig Checklist'!EB35=0,"",'SAPTBG Ind Elig Checklist'!EB35)</f>
        <v/>
      </c>
      <c r="EB14" s="128" t="str">
        <f>IF('SAPTBG Ind Elig Checklist'!EC35=0,"",'SAPTBG Ind Elig Checklist'!EC35)</f>
        <v/>
      </c>
      <c r="EC14" s="354" t="str">
        <f>IF('SAPTBG Ind Elig Checklist'!ED35=0,"",'SAPTBG Ind Elig Checklist'!ED35)</f>
        <v/>
      </c>
      <c r="ED14" s="128" t="str">
        <f>IF('SAPTBG Ind Elig Checklist'!EE35=0,"",'SAPTBG Ind Elig Checklist'!EE35)</f>
        <v/>
      </c>
      <c r="EE14" s="128" t="str">
        <f>IF('SAPTBG Ind Elig Checklist'!EF35=0,"",'SAPTBG Ind Elig Checklist'!EF35)</f>
        <v/>
      </c>
      <c r="EF14" s="128" t="str">
        <f>IF('SAPTBG Ind Elig Checklist'!EG35=0,"",'SAPTBG Ind Elig Checklist'!EG35)</f>
        <v/>
      </c>
      <c r="EG14" s="128" t="str">
        <f>IF('SAPTBG Ind Elig Checklist'!EH35=0,"",'SAPTBG Ind Elig Checklist'!EH35)</f>
        <v/>
      </c>
      <c r="EH14" s="128" t="str">
        <f>IF('SAPTBG Ind Elig Checklist'!EI35=0,"",'SAPTBG Ind Elig Checklist'!EI35)</f>
        <v/>
      </c>
      <c r="EI14" s="128" t="str">
        <f>IF('SAPTBG Ind Elig Checklist'!EJ35=0,"",'SAPTBG Ind Elig Checklist'!EJ35)</f>
        <v/>
      </c>
      <c r="EJ14" s="128" t="str">
        <f>IF('SAPTBG Ind Elig Checklist'!EK35=0,"",'SAPTBG Ind Elig Checklist'!EK35)</f>
        <v/>
      </c>
      <c r="EK14" s="128" t="str">
        <f>IF('SAPTBG Ind Elig Checklist'!EL35=0,"",'SAPTBG Ind Elig Checklist'!EL35)</f>
        <v/>
      </c>
      <c r="EL14" s="645" t="str">
        <f>IF('SAPTBG Ind Elig Checklist'!EM35=0,"",'SAPTBG Ind Elig Checklist'!EM35)</f>
        <v/>
      </c>
      <c r="EM14" s="354" t="str">
        <f>IF('SAPTBG Ind Elig Checklist'!EN35=0,"",'SAPTBG Ind Elig Checklist'!EN35)</f>
        <v/>
      </c>
      <c r="EN14" s="128" t="str">
        <f>IF('SAPTBG Ind Elig Checklist'!EO35=0,"",'SAPTBG Ind Elig Checklist'!EO35)</f>
        <v/>
      </c>
      <c r="EO14" s="128" t="str">
        <f>IF('SAPTBG Ind Elig Checklist'!EP35=0,"",'SAPTBG Ind Elig Checklist'!EP35)</f>
        <v/>
      </c>
      <c r="EP14" s="128" t="str">
        <f>IF('SAPTBG Ind Elig Checklist'!EQ35=0,"",'SAPTBG Ind Elig Checklist'!EQ35)</f>
        <v/>
      </c>
      <c r="EQ14" s="128" t="str">
        <f>IF('SAPTBG Ind Elig Checklist'!ER35=0,"",'SAPTBG Ind Elig Checklist'!ER35)</f>
        <v/>
      </c>
      <c r="ER14" s="128" t="str">
        <f>IF('SAPTBG Ind Elig Checklist'!ES35=0,"",'SAPTBG Ind Elig Checklist'!ES35)</f>
        <v/>
      </c>
      <c r="ES14" s="128" t="str">
        <f>IF('SAPTBG Ind Elig Checklist'!ET35=0,"",'SAPTBG Ind Elig Checklist'!ET35)</f>
        <v/>
      </c>
      <c r="ET14" s="128" t="str">
        <f>IF('SAPTBG Ind Elig Checklist'!EU35=0,"",'SAPTBG Ind Elig Checklist'!EU35)</f>
        <v/>
      </c>
      <c r="EU14" s="128" t="str">
        <f>IF('SAPTBG Ind Elig Checklist'!EV35=0,"",'SAPTBG Ind Elig Checklist'!EV35)</f>
        <v/>
      </c>
      <c r="EV14" s="128" t="str">
        <f>IF('SAPTBG Ind Elig Checklist'!EW35=0,"",'SAPTBG Ind Elig Checklist'!EW35)</f>
        <v/>
      </c>
      <c r="EW14" s="354" t="str">
        <f>IF('SAPTBG Ind Elig Checklist'!EX35=0,"",'SAPTBG Ind Elig Checklist'!EX35)</f>
        <v/>
      </c>
      <c r="EX14" s="128" t="str">
        <f>IF('SAPTBG Ind Elig Checklist'!EY35=0,"",'SAPTBG Ind Elig Checklist'!EY35)</f>
        <v/>
      </c>
      <c r="EY14" s="128" t="str">
        <f>IF('SAPTBG Ind Elig Checklist'!EZ35=0,"",'SAPTBG Ind Elig Checklist'!EZ35)</f>
        <v/>
      </c>
      <c r="EZ14" s="128" t="str">
        <f>IF('SAPTBG Ind Elig Checklist'!FA35=0,"",'SAPTBG Ind Elig Checklist'!FA35)</f>
        <v/>
      </c>
      <c r="FA14" s="128" t="str">
        <f>IF('SAPTBG Ind Elig Checklist'!FB35=0,"",'SAPTBG Ind Elig Checklist'!FB35)</f>
        <v/>
      </c>
      <c r="FB14" s="128" t="str">
        <f>IF('SAPTBG Ind Elig Checklist'!FC35=0,"",'SAPTBG Ind Elig Checklist'!FC35)</f>
        <v/>
      </c>
      <c r="FC14" s="128" t="str">
        <f>IF('SAPTBG Ind Elig Checklist'!FD35=0,"",'SAPTBG Ind Elig Checklist'!FD35)</f>
        <v/>
      </c>
      <c r="FD14" s="128" t="str">
        <f>IF('SAPTBG Ind Elig Checklist'!FE35=0,"",'SAPTBG Ind Elig Checklist'!FE35)</f>
        <v/>
      </c>
      <c r="FE14" s="128" t="str">
        <f>IF('SAPTBG Ind Elig Checklist'!FF35=0,"",'SAPTBG Ind Elig Checklist'!FF35)</f>
        <v/>
      </c>
      <c r="FF14" s="645" t="str">
        <f>IF('SAPTBG Ind Elig Checklist'!FG35=0,"",'SAPTBG Ind Elig Checklist'!FG35)</f>
        <v/>
      </c>
      <c r="FG14" s="354" t="str">
        <f>IF('SAPTBG Ind Elig Checklist'!FH35=0,"",'SAPTBG Ind Elig Checklist'!FH35)</f>
        <v/>
      </c>
      <c r="FH14" s="128" t="str">
        <f>IF('SAPTBG Ind Elig Checklist'!FI35=0,"",'SAPTBG Ind Elig Checklist'!FI35)</f>
        <v/>
      </c>
      <c r="FI14" s="128" t="str">
        <f>IF('SAPTBG Ind Elig Checklist'!FJ35=0,"",'SAPTBG Ind Elig Checklist'!FJ35)</f>
        <v/>
      </c>
      <c r="FJ14" s="128" t="str">
        <f>IF('SAPTBG Ind Elig Checklist'!FK35=0,"",'SAPTBG Ind Elig Checklist'!FK35)</f>
        <v/>
      </c>
      <c r="FK14" s="128" t="str">
        <f>IF('SAPTBG Ind Elig Checklist'!FL35=0,"",'SAPTBG Ind Elig Checklist'!FL35)</f>
        <v/>
      </c>
      <c r="FL14" s="128" t="str">
        <f>IF('SAPTBG Ind Elig Checklist'!FM35=0,"",'SAPTBG Ind Elig Checklist'!FM35)</f>
        <v/>
      </c>
      <c r="FM14" s="128" t="str">
        <f>IF('SAPTBG Ind Elig Checklist'!FN35=0,"",'SAPTBG Ind Elig Checklist'!FN35)</f>
        <v/>
      </c>
      <c r="FN14" s="128" t="str">
        <f>IF('SAPTBG Ind Elig Checklist'!FO35=0,"",'SAPTBG Ind Elig Checklist'!FO35)</f>
        <v/>
      </c>
      <c r="FO14" s="128" t="str">
        <f>IF('SAPTBG Ind Elig Checklist'!FP35=0,"",'SAPTBG Ind Elig Checklist'!FP35)</f>
        <v/>
      </c>
      <c r="FP14" s="128" t="str">
        <f>IF('SAPTBG Ind Elig Checklist'!FQ35=0,"",'SAPTBG Ind Elig Checklist'!FQ35)</f>
        <v/>
      </c>
      <c r="FQ14" s="354" t="str">
        <f>IF('SAPTBG Ind Elig Checklist'!FR35=0,"",'SAPTBG Ind Elig Checklist'!FR35)</f>
        <v/>
      </c>
      <c r="FR14" s="128" t="str">
        <f>IF('SAPTBG Ind Elig Checklist'!FS35=0,"",'SAPTBG Ind Elig Checklist'!FS35)</f>
        <v/>
      </c>
      <c r="FS14" s="128" t="str">
        <f>IF('SAPTBG Ind Elig Checklist'!FT35=0,"",'SAPTBG Ind Elig Checklist'!FT35)</f>
        <v/>
      </c>
      <c r="FT14" s="128" t="str">
        <f>IF('SAPTBG Ind Elig Checklist'!FU35=0,"",'SAPTBG Ind Elig Checklist'!FU35)</f>
        <v/>
      </c>
      <c r="FU14" s="128" t="str">
        <f>IF('SAPTBG Ind Elig Checklist'!FV35=0,"",'SAPTBG Ind Elig Checklist'!FV35)</f>
        <v/>
      </c>
      <c r="FV14" s="128" t="str">
        <f>IF('SAPTBG Ind Elig Checklist'!FW35=0,"",'SAPTBG Ind Elig Checklist'!FW35)</f>
        <v/>
      </c>
      <c r="FW14" s="128" t="str">
        <f>IF('SAPTBG Ind Elig Checklist'!FX35=0,"",'SAPTBG Ind Elig Checklist'!FX35)</f>
        <v/>
      </c>
      <c r="FX14" s="128" t="str">
        <f>IF('SAPTBG Ind Elig Checklist'!FY35=0,"",'SAPTBG Ind Elig Checklist'!FY35)</f>
        <v/>
      </c>
      <c r="FY14" s="128" t="str">
        <f>IF('SAPTBG Ind Elig Checklist'!FZ35=0,"",'SAPTBG Ind Elig Checklist'!FZ35)</f>
        <v/>
      </c>
      <c r="FZ14" s="645" t="str">
        <f>IF('SAPTBG Ind Elig Checklist'!GA35=0,"",'SAPTBG Ind Elig Checklist'!GA35)</f>
        <v/>
      </c>
      <c r="GA14" s="354" t="str">
        <f>IF('SAPTBG Ind Elig Checklist'!GB35=0,"",'SAPTBG Ind Elig Checklist'!GB35)</f>
        <v/>
      </c>
      <c r="GB14" s="128" t="str">
        <f>IF('SAPTBG Ind Elig Checklist'!GC35=0,"",'SAPTBG Ind Elig Checklist'!GC35)</f>
        <v/>
      </c>
      <c r="GC14" s="128" t="str">
        <f>IF('SAPTBG Ind Elig Checklist'!GD35=0,"",'SAPTBG Ind Elig Checklist'!GD35)</f>
        <v/>
      </c>
      <c r="GD14" s="128" t="str">
        <f>IF('SAPTBG Ind Elig Checklist'!GE35=0,"",'SAPTBG Ind Elig Checklist'!GE35)</f>
        <v/>
      </c>
      <c r="GE14" s="128" t="str">
        <f>IF('SAPTBG Ind Elig Checklist'!GF35=0,"",'SAPTBG Ind Elig Checklist'!GF35)</f>
        <v/>
      </c>
      <c r="GF14" s="128" t="str">
        <f>IF('SAPTBG Ind Elig Checklist'!GG35=0,"",'SAPTBG Ind Elig Checklist'!GG35)</f>
        <v/>
      </c>
      <c r="GG14" s="128" t="str">
        <f>IF('SAPTBG Ind Elig Checklist'!GH35=0,"",'SAPTBG Ind Elig Checklist'!GH35)</f>
        <v/>
      </c>
      <c r="GH14" s="128" t="str">
        <f>IF('SAPTBG Ind Elig Checklist'!GI35=0,"",'SAPTBG Ind Elig Checklist'!GI35)</f>
        <v/>
      </c>
      <c r="GI14" s="128" t="str">
        <f>IF('SAPTBG Ind Elig Checklist'!GJ35=0,"",'SAPTBG Ind Elig Checklist'!GJ35)</f>
        <v/>
      </c>
      <c r="GJ14" s="128" t="str">
        <f>IF('SAPTBG Ind Elig Checklist'!GK35=0,"",'SAPTBG Ind Elig Checklist'!GK35)</f>
        <v/>
      </c>
      <c r="GK14" s="354" t="str">
        <f>IF('SAPTBG Ind Elig Checklist'!GL35=0,"",'SAPTBG Ind Elig Checklist'!GL35)</f>
        <v/>
      </c>
      <c r="GL14" s="128" t="str">
        <f>IF('SAPTBG Ind Elig Checklist'!GM35=0,"",'SAPTBG Ind Elig Checklist'!GM35)</f>
        <v/>
      </c>
      <c r="GM14" s="128" t="str">
        <f>IF('SAPTBG Ind Elig Checklist'!GN35=0,"",'SAPTBG Ind Elig Checklist'!GN35)</f>
        <v/>
      </c>
      <c r="GN14" s="128" t="str">
        <f>IF('SAPTBG Ind Elig Checklist'!GO35=0,"",'SAPTBG Ind Elig Checklist'!GO35)</f>
        <v/>
      </c>
      <c r="GO14" s="128" t="str">
        <f>IF('SAPTBG Ind Elig Checklist'!GP35=0,"",'SAPTBG Ind Elig Checklist'!GP35)</f>
        <v/>
      </c>
      <c r="GP14" s="128" t="str">
        <f>IF('SAPTBG Ind Elig Checklist'!GQ35=0,"",'SAPTBG Ind Elig Checklist'!GQ35)</f>
        <v/>
      </c>
      <c r="GQ14" s="128" t="str">
        <f>IF('SAPTBG Ind Elig Checklist'!GR35=0,"",'SAPTBG Ind Elig Checklist'!GR35)</f>
        <v/>
      </c>
      <c r="GR14" s="128" t="str">
        <f>IF('SAPTBG Ind Elig Checklist'!GS35=0,"",'SAPTBG Ind Elig Checklist'!GS35)</f>
        <v/>
      </c>
      <c r="GS14" s="128" t="str">
        <f>IF('SAPTBG Ind Elig Checklist'!GT35=0,"",'SAPTBG Ind Elig Checklist'!GT35)</f>
        <v/>
      </c>
      <c r="GT14" s="645" t="str">
        <f>IF('SAPTBG Ind Elig Checklist'!GU35=0,"",'SAPTBG Ind Elig Checklist'!GU35)</f>
        <v/>
      </c>
      <c r="GU14" s="354" t="str">
        <f>IF('SAPTBG Ind Elig Checklist'!GV35=0,"",'SAPTBG Ind Elig Checklist'!GV35)</f>
        <v/>
      </c>
      <c r="GV14" s="128" t="str">
        <f>IF('SAPTBG Ind Elig Checklist'!GW35=0,"",'SAPTBG Ind Elig Checklist'!GW35)</f>
        <v/>
      </c>
      <c r="GW14" s="128" t="str">
        <f>IF('SAPTBG Ind Elig Checklist'!GX35=0,"",'SAPTBG Ind Elig Checklist'!GX35)</f>
        <v/>
      </c>
      <c r="GX14" s="128" t="str">
        <f>IF('SAPTBG Ind Elig Checklist'!GY35=0,"",'SAPTBG Ind Elig Checklist'!GY35)</f>
        <v/>
      </c>
      <c r="GY14" s="128" t="str">
        <f>IF('SAPTBG Ind Elig Checklist'!GZ35=0,"",'SAPTBG Ind Elig Checklist'!GZ35)</f>
        <v/>
      </c>
      <c r="GZ14" s="128" t="str">
        <f>IF('SAPTBG Ind Elig Checklist'!HA35=0,"",'SAPTBG Ind Elig Checklist'!HA35)</f>
        <v/>
      </c>
      <c r="HA14" s="128" t="str">
        <f>IF('SAPTBG Ind Elig Checklist'!HB35=0,"",'SAPTBG Ind Elig Checklist'!HB35)</f>
        <v/>
      </c>
      <c r="HB14" s="128" t="str">
        <f>IF('SAPTBG Ind Elig Checklist'!HC35=0,"",'SAPTBG Ind Elig Checklist'!HC35)</f>
        <v/>
      </c>
      <c r="HC14" s="128" t="str">
        <f>IF('SAPTBG Ind Elig Checklist'!HD35=0,"",'SAPTBG Ind Elig Checklist'!HD35)</f>
        <v/>
      </c>
      <c r="HD14" s="645" t="str">
        <f>IF('SAPTBG Ind Elig Checklist'!HE35=0,"",'SAPTBG Ind Elig Checklist'!HE35)</f>
        <v/>
      </c>
      <c r="HE14" s="283">
        <f>COUNTIF(C14:HD14,"=Met")</f>
        <v>0</v>
      </c>
      <c r="HF14" s="284">
        <f>IF(SUM(HE14,HG14)=0,0,HE14/SUM(HE14,HG14))</f>
        <v>0</v>
      </c>
      <c r="HG14" s="285">
        <f>COUNTIF(C14:HD14,"=Not Met")</f>
        <v>0</v>
      </c>
      <c r="HH14" s="284">
        <f>IF(SUM(HE14,HG14)=0,0,HG14/SUM(HE14,HG14))</f>
        <v>0</v>
      </c>
      <c r="HI14" s="291">
        <f>COUNTIF(C14:HD14,"=N/A")</f>
        <v>0</v>
      </c>
    </row>
    <row r="15" spans="1:218" s="35" customFormat="1" ht="27.75" customHeight="1">
      <c r="A15" s="224" t="s">
        <v>21</v>
      </c>
      <c r="B15" s="370" t="s">
        <v>168</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05"/>
      <c r="BU15" s="33"/>
      <c r="BV15" s="44"/>
      <c r="BW15" s="44"/>
      <c r="BX15" s="44"/>
      <c r="BY15" s="44"/>
      <c r="BZ15" s="44"/>
      <c r="CA15" s="44"/>
      <c r="CB15" s="44"/>
      <c r="CC15" s="44"/>
      <c r="CD15" s="153"/>
      <c r="CE15" s="33"/>
      <c r="CF15" s="44"/>
      <c r="CG15" s="44"/>
      <c r="CH15" s="44"/>
      <c r="CI15" s="44"/>
      <c r="CJ15" s="44"/>
      <c r="CK15" s="44"/>
      <c r="CL15" s="44"/>
      <c r="CM15" s="44"/>
      <c r="CN15" s="105"/>
      <c r="CO15" s="33"/>
      <c r="CP15" s="44"/>
      <c r="CQ15" s="44"/>
      <c r="CR15" s="44"/>
      <c r="CS15" s="44"/>
      <c r="CT15" s="44"/>
      <c r="CU15" s="44"/>
      <c r="CV15" s="44"/>
      <c r="CW15" s="44"/>
      <c r="CX15" s="153"/>
      <c r="CY15" s="33"/>
      <c r="CZ15" s="44"/>
      <c r="DA15" s="44"/>
      <c r="DB15" s="44"/>
      <c r="DC15" s="44"/>
      <c r="DD15" s="44"/>
      <c r="DE15" s="44"/>
      <c r="DF15" s="44"/>
      <c r="DG15" s="44"/>
      <c r="DH15" s="105"/>
      <c r="DI15" s="33"/>
      <c r="DJ15" s="44"/>
      <c r="DK15" s="44"/>
      <c r="DL15" s="44"/>
      <c r="DM15" s="44"/>
      <c r="DN15" s="44"/>
      <c r="DO15" s="44"/>
      <c r="DP15" s="44"/>
      <c r="DQ15" s="44"/>
      <c r="DR15" s="153"/>
      <c r="DS15" s="33"/>
      <c r="DT15" s="44"/>
      <c r="DU15" s="44"/>
      <c r="DV15" s="44"/>
      <c r="DW15" s="44"/>
      <c r="DX15" s="44"/>
      <c r="DY15" s="44"/>
      <c r="DZ15" s="44"/>
      <c r="EA15" s="44"/>
      <c r="EB15" s="105"/>
      <c r="EC15" s="33"/>
      <c r="ED15" s="44"/>
      <c r="EE15" s="44"/>
      <c r="EF15" s="44"/>
      <c r="EG15" s="44"/>
      <c r="EH15" s="44"/>
      <c r="EI15" s="44"/>
      <c r="EJ15" s="44"/>
      <c r="EK15" s="44"/>
      <c r="EL15" s="153"/>
      <c r="EM15" s="33"/>
      <c r="EN15" s="44"/>
      <c r="EO15" s="44"/>
      <c r="EP15" s="44"/>
      <c r="EQ15" s="44"/>
      <c r="ER15" s="44"/>
      <c r="ES15" s="44"/>
      <c r="ET15" s="44"/>
      <c r="EU15" s="44"/>
      <c r="EV15" s="105"/>
      <c r="EW15" s="33"/>
      <c r="EX15" s="44"/>
      <c r="EY15" s="44"/>
      <c r="EZ15" s="44"/>
      <c r="FA15" s="44"/>
      <c r="FB15" s="44"/>
      <c r="FC15" s="44"/>
      <c r="FD15" s="44"/>
      <c r="FE15" s="44"/>
      <c r="FF15" s="153"/>
      <c r="FG15" s="33"/>
      <c r="FH15" s="44"/>
      <c r="FI15" s="44"/>
      <c r="FJ15" s="44"/>
      <c r="FK15" s="44"/>
      <c r="FL15" s="44"/>
      <c r="FM15" s="44"/>
      <c r="FN15" s="44"/>
      <c r="FO15" s="44"/>
      <c r="FP15" s="105"/>
      <c r="FQ15" s="33"/>
      <c r="FR15" s="44"/>
      <c r="FS15" s="44"/>
      <c r="FT15" s="44"/>
      <c r="FU15" s="44"/>
      <c r="FV15" s="44"/>
      <c r="FW15" s="44"/>
      <c r="FX15" s="44"/>
      <c r="FY15" s="44"/>
      <c r="FZ15" s="153"/>
      <c r="GA15" s="33"/>
      <c r="GB15" s="44"/>
      <c r="GC15" s="44"/>
      <c r="GD15" s="44"/>
      <c r="GE15" s="44"/>
      <c r="GF15" s="44"/>
      <c r="GG15" s="44"/>
      <c r="GH15" s="44"/>
      <c r="GI15" s="44"/>
      <c r="GJ15" s="105"/>
      <c r="GK15" s="33"/>
      <c r="GL15" s="44"/>
      <c r="GM15" s="44"/>
      <c r="GN15" s="44"/>
      <c r="GO15" s="44"/>
      <c r="GP15" s="44"/>
      <c r="GQ15" s="44"/>
      <c r="GR15" s="44"/>
      <c r="GS15" s="44"/>
      <c r="GT15" s="153"/>
      <c r="GU15" s="33"/>
      <c r="GV15" s="44"/>
      <c r="GW15" s="44"/>
      <c r="GX15" s="44"/>
      <c r="GY15" s="44"/>
      <c r="GZ15" s="44"/>
      <c r="HA15" s="44"/>
      <c r="HB15" s="44"/>
      <c r="HC15" s="44"/>
      <c r="HD15" s="153"/>
      <c r="HE15" s="276">
        <f>COUNTIF(C15:HD15,"=Met")</f>
        <v>0</v>
      </c>
      <c r="HF15" s="277">
        <f>IF(SUM(HE15,HG15)=0,0,HE15/SUM(HE15,HG15))</f>
        <v>0</v>
      </c>
      <c r="HG15" s="278">
        <f>COUNTIF(C15:HD15,"=Not Met")</f>
        <v>0</v>
      </c>
      <c r="HH15" s="277">
        <f>IF(SUM(HE15,HG15)=0,0,HG15/SUM(HE15,HG15))</f>
        <v>0</v>
      </c>
      <c r="HI15" s="279">
        <f>COUNTIF(C15:HD15,"=N/A")</f>
        <v>0</v>
      </c>
    </row>
    <row r="16" spans="1:218" s="35" customFormat="1" ht="27.75" customHeight="1">
      <c r="A16" s="226" t="s">
        <v>22</v>
      </c>
      <c r="B16" s="370" t="s">
        <v>169</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44"/>
      <c r="BU16" s="33"/>
      <c r="BV16" s="44"/>
      <c r="BW16" s="44"/>
      <c r="BX16" s="44"/>
      <c r="BY16" s="44"/>
      <c r="BZ16" s="44"/>
      <c r="CA16" s="44"/>
      <c r="CB16" s="44"/>
      <c r="CC16" s="44"/>
      <c r="CD16" s="153"/>
      <c r="CE16" s="33"/>
      <c r="CF16" s="44"/>
      <c r="CG16" s="44"/>
      <c r="CH16" s="44"/>
      <c r="CI16" s="44"/>
      <c r="CJ16" s="44"/>
      <c r="CK16" s="44"/>
      <c r="CL16" s="44"/>
      <c r="CM16" s="44"/>
      <c r="CN16" s="44"/>
      <c r="CO16" s="33"/>
      <c r="CP16" s="44"/>
      <c r="CQ16" s="44"/>
      <c r="CR16" s="44"/>
      <c r="CS16" s="44"/>
      <c r="CT16" s="44"/>
      <c r="CU16" s="44"/>
      <c r="CV16" s="44"/>
      <c r="CW16" s="44"/>
      <c r="CX16" s="153"/>
      <c r="CY16" s="33"/>
      <c r="CZ16" s="44"/>
      <c r="DA16" s="44"/>
      <c r="DB16" s="44"/>
      <c r="DC16" s="44"/>
      <c r="DD16" s="44"/>
      <c r="DE16" s="44"/>
      <c r="DF16" s="44"/>
      <c r="DG16" s="44"/>
      <c r="DH16" s="44"/>
      <c r="DI16" s="33"/>
      <c r="DJ16" s="44"/>
      <c r="DK16" s="44"/>
      <c r="DL16" s="44"/>
      <c r="DM16" s="44"/>
      <c r="DN16" s="44"/>
      <c r="DO16" s="44"/>
      <c r="DP16" s="44"/>
      <c r="DQ16" s="44"/>
      <c r="DR16" s="153"/>
      <c r="DS16" s="33"/>
      <c r="DT16" s="44"/>
      <c r="DU16" s="44"/>
      <c r="DV16" s="44"/>
      <c r="DW16" s="44"/>
      <c r="DX16" s="44"/>
      <c r="DY16" s="44"/>
      <c r="DZ16" s="44"/>
      <c r="EA16" s="44"/>
      <c r="EB16" s="44"/>
      <c r="EC16" s="33"/>
      <c r="ED16" s="44"/>
      <c r="EE16" s="44"/>
      <c r="EF16" s="44"/>
      <c r="EG16" s="44"/>
      <c r="EH16" s="44"/>
      <c r="EI16" s="44"/>
      <c r="EJ16" s="44"/>
      <c r="EK16" s="44"/>
      <c r="EL16" s="153"/>
      <c r="EM16" s="33"/>
      <c r="EN16" s="44"/>
      <c r="EO16" s="44"/>
      <c r="EP16" s="44"/>
      <c r="EQ16" s="44"/>
      <c r="ER16" s="44"/>
      <c r="ES16" s="44"/>
      <c r="ET16" s="44"/>
      <c r="EU16" s="44"/>
      <c r="EV16" s="44"/>
      <c r="EW16" s="33"/>
      <c r="EX16" s="44"/>
      <c r="EY16" s="44"/>
      <c r="EZ16" s="44"/>
      <c r="FA16" s="44"/>
      <c r="FB16" s="44"/>
      <c r="FC16" s="44"/>
      <c r="FD16" s="44"/>
      <c r="FE16" s="44"/>
      <c r="FF16" s="153"/>
      <c r="FG16" s="33"/>
      <c r="FH16" s="44"/>
      <c r="FI16" s="44"/>
      <c r="FJ16" s="44"/>
      <c r="FK16" s="44"/>
      <c r="FL16" s="44"/>
      <c r="FM16" s="44"/>
      <c r="FN16" s="44"/>
      <c r="FO16" s="44"/>
      <c r="FP16" s="44"/>
      <c r="FQ16" s="33"/>
      <c r="FR16" s="44"/>
      <c r="FS16" s="44"/>
      <c r="FT16" s="44"/>
      <c r="FU16" s="44"/>
      <c r="FV16" s="44"/>
      <c r="FW16" s="44"/>
      <c r="FX16" s="44"/>
      <c r="FY16" s="44"/>
      <c r="FZ16" s="153"/>
      <c r="GA16" s="33"/>
      <c r="GB16" s="44"/>
      <c r="GC16" s="44"/>
      <c r="GD16" s="44"/>
      <c r="GE16" s="44"/>
      <c r="GF16" s="44"/>
      <c r="GG16" s="44"/>
      <c r="GH16" s="44"/>
      <c r="GI16" s="44"/>
      <c r="GJ16" s="44"/>
      <c r="GK16" s="33"/>
      <c r="GL16" s="44"/>
      <c r="GM16" s="44"/>
      <c r="GN16" s="44"/>
      <c r="GO16" s="44"/>
      <c r="GP16" s="44"/>
      <c r="GQ16" s="44"/>
      <c r="GR16" s="44"/>
      <c r="GS16" s="44"/>
      <c r="GT16" s="153"/>
      <c r="GU16" s="33"/>
      <c r="GV16" s="44"/>
      <c r="GW16" s="44"/>
      <c r="GX16" s="44"/>
      <c r="GY16" s="44"/>
      <c r="GZ16" s="44"/>
      <c r="HA16" s="44"/>
      <c r="HB16" s="44"/>
      <c r="HC16" s="44"/>
      <c r="HD16" s="153"/>
      <c r="HE16" s="276">
        <f>COUNTIF(C16:HD16,"=Met")</f>
        <v>0</v>
      </c>
      <c r="HF16" s="277">
        <f>IF(SUM(HE16,HG16)=0,0,HE16/SUM(HE16,HG16))</f>
        <v>0</v>
      </c>
      <c r="HG16" s="278">
        <f>COUNTIF(C16:HD16,"=Not Met")</f>
        <v>0</v>
      </c>
      <c r="HH16" s="277">
        <f>IF(SUM(HE16,HG16)=0,0,HG16/SUM(HE16,HG16))</f>
        <v>0</v>
      </c>
      <c r="HI16" s="279">
        <f>COUNTIF(C16:HD16,"=N/A")</f>
        <v>0</v>
      </c>
    </row>
    <row r="17" spans="1:262" s="35" customFormat="1" ht="27.75" customHeight="1">
      <c r="A17" s="226" t="s">
        <v>23</v>
      </c>
      <c r="B17" s="370" t="s">
        <v>238</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44"/>
      <c r="BU17" s="33"/>
      <c r="BV17" s="44"/>
      <c r="BW17" s="44"/>
      <c r="BX17" s="44"/>
      <c r="BY17" s="44"/>
      <c r="BZ17" s="44"/>
      <c r="CA17" s="44"/>
      <c r="CB17" s="44"/>
      <c r="CC17" s="44"/>
      <c r="CD17" s="153"/>
      <c r="CE17" s="33"/>
      <c r="CF17" s="44"/>
      <c r="CG17" s="44"/>
      <c r="CH17" s="44"/>
      <c r="CI17" s="44"/>
      <c r="CJ17" s="44"/>
      <c r="CK17" s="44"/>
      <c r="CL17" s="44"/>
      <c r="CM17" s="44"/>
      <c r="CN17" s="44"/>
      <c r="CO17" s="33"/>
      <c r="CP17" s="44"/>
      <c r="CQ17" s="44"/>
      <c r="CR17" s="44"/>
      <c r="CS17" s="44"/>
      <c r="CT17" s="44"/>
      <c r="CU17" s="44"/>
      <c r="CV17" s="44"/>
      <c r="CW17" s="44"/>
      <c r="CX17" s="153"/>
      <c r="CY17" s="33"/>
      <c r="CZ17" s="44"/>
      <c r="DA17" s="44"/>
      <c r="DB17" s="44"/>
      <c r="DC17" s="44"/>
      <c r="DD17" s="44"/>
      <c r="DE17" s="44"/>
      <c r="DF17" s="44"/>
      <c r="DG17" s="44"/>
      <c r="DH17" s="44"/>
      <c r="DI17" s="33"/>
      <c r="DJ17" s="44"/>
      <c r="DK17" s="44"/>
      <c r="DL17" s="44"/>
      <c r="DM17" s="44"/>
      <c r="DN17" s="44"/>
      <c r="DO17" s="44"/>
      <c r="DP17" s="44"/>
      <c r="DQ17" s="44"/>
      <c r="DR17" s="153"/>
      <c r="DS17" s="33"/>
      <c r="DT17" s="44"/>
      <c r="DU17" s="44"/>
      <c r="DV17" s="44"/>
      <c r="DW17" s="44"/>
      <c r="DX17" s="44"/>
      <c r="DY17" s="44"/>
      <c r="DZ17" s="44"/>
      <c r="EA17" s="44"/>
      <c r="EB17" s="44"/>
      <c r="EC17" s="33"/>
      <c r="ED17" s="44"/>
      <c r="EE17" s="44"/>
      <c r="EF17" s="44"/>
      <c r="EG17" s="44"/>
      <c r="EH17" s="44"/>
      <c r="EI17" s="44"/>
      <c r="EJ17" s="44"/>
      <c r="EK17" s="44"/>
      <c r="EL17" s="153"/>
      <c r="EM17" s="33"/>
      <c r="EN17" s="44"/>
      <c r="EO17" s="44"/>
      <c r="EP17" s="44"/>
      <c r="EQ17" s="44"/>
      <c r="ER17" s="44"/>
      <c r="ES17" s="44"/>
      <c r="ET17" s="44"/>
      <c r="EU17" s="44"/>
      <c r="EV17" s="44"/>
      <c r="EW17" s="33"/>
      <c r="EX17" s="44"/>
      <c r="EY17" s="44"/>
      <c r="EZ17" s="44"/>
      <c r="FA17" s="44"/>
      <c r="FB17" s="44"/>
      <c r="FC17" s="44"/>
      <c r="FD17" s="44"/>
      <c r="FE17" s="44"/>
      <c r="FF17" s="153"/>
      <c r="FG17" s="33"/>
      <c r="FH17" s="44"/>
      <c r="FI17" s="44"/>
      <c r="FJ17" s="44"/>
      <c r="FK17" s="44"/>
      <c r="FL17" s="44"/>
      <c r="FM17" s="44"/>
      <c r="FN17" s="44"/>
      <c r="FO17" s="44"/>
      <c r="FP17" s="44"/>
      <c r="FQ17" s="33"/>
      <c r="FR17" s="44"/>
      <c r="FS17" s="44"/>
      <c r="FT17" s="44"/>
      <c r="FU17" s="44"/>
      <c r="FV17" s="44"/>
      <c r="FW17" s="44"/>
      <c r="FX17" s="44"/>
      <c r="FY17" s="44"/>
      <c r="FZ17" s="153"/>
      <c r="GA17" s="33"/>
      <c r="GB17" s="44"/>
      <c r="GC17" s="44"/>
      <c r="GD17" s="44"/>
      <c r="GE17" s="44"/>
      <c r="GF17" s="44"/>
      <c r="GG17" s="44"/>
      <c r="GH17" s="44"/>
      <c r="GI17" s="44"/>
      <c r="GJ17" s="44"/>
      <c r="GK17" s="33"/>
      <c r="GL17" s="44"/>
      <c r="GM17" s="44"/>
      <c r="GN17" s="44"/>
      <c r="GO17" s="44"/>
      <c r="GP17" s="44"/>
      <c r="GQ17" s="44"/>
      <c r="GR17" s="44"/>
      <c r="GS17" s="44"/>
      <c r="GT17" s="153"/>
      <c r="GU17" s="33"/>
      <c r="GV17" s="44"/>
      <c r="GW17" s="44"/>
      <c r="GX17" s="44"/>
      <c r="GY17" s="44"/>
      <c r="GZ17" s="44"/>
      <c r="HA17" s="44"/>
      <c r="HB17" s="44"/>
      <c r="HC17" s="44"/>
      <c r="HD17" s="153"/>
      <c r="HE17" s="276">
        <f>COUNTIF(C17:HD17,"=Met")</f>
        <v>0</v>
      </c>
      <c r="HF17" s="277">
        <f>IF(SUM(HE17,HG17)=0,0,HE17/SUM(HE17,HG17))</f>
        <v>0</v>
      </c>
      <c r="HG17" s="278">
        <f>COUNTIF(C17:HD17,"=Not Met")</f>
        <v>0</v>
      </c>
      <c r="HH17" s="277">
        <f>IF(SUM(HE17,HG17)=0,0,HG17/SUM(HE17,HG17))</f>
        <v>0</v>
      </c>
      <c r="HI17" s="279">
        <f>COUNTIF(C17:HD17,"=N/A")</f>
        <v>0</v>
      </c>
    </row>
    <row r="18" spans="1:262" s="35" customFormat="1" ht="27.75" customHeight="1">
      <c r="A18" s="225" t="s">
        <v>24</v>
      </c>
      <c r="B18" s="304" t="s">
        <v>668</v>
      </c>
      <c r="C18" s="380" t="str">
        <f t="shared" ref="C18:BN18" si="0">IF(COUNTIF(C19:C28, "YES")=10, "MET", IF(COUNTIF(C19:C28, "NO")&gt;=1, "NOT MET",IF(COUNTIF(C19:C28,"=N/A")=10,"N/A","")))</f>
        <v/>
      </c>
      <c r="D18" s="382" t="str">
        <f t="shared" si="0"/>
        <v/>
      </c>
      <c r="E18" s="382" t="str">
        <f t="shared" si="0"/>
        <v/>
      </c>
      <c r="F18" s="382" t="str">
        <f t="shared" si="0"/>
        <v/>
      </c>
      <c r="G18" s="382" t="str">
        <f t="shared" si="0"/>
        <v/>
      </c>
      <c r="H18" s="382" t="str">
        <f t="shared" si="0"/>
        <v/>
      </c>
      <c r="I18" s="382" t="str">
        <f t="shared" si="0"/>
        <v/>
      </c>
      <c r="J18" s="382" t="str">
        <f t="shared" si="0"/>
        <v/>
      </c>
      <c r="K18" s="382" t="str">
        <f t="shared" si="0"/>
        <v/>
      </c>
      <c r="L18" s="455" t="str">
        <f t="shared" si="0"/>
        <v/>
      </c>
      <c r="M18" s="380" t="str">
        <f t="shared" si="0"/>
        <v/>
      </c>
      <c r="N18" s="382" t="str">
        <f t="shared" si="0"/>
        <v/>
      </c>
      <c r="O18" s="382" t="str">
        <f t="shared" si="0"/>
        <v/>
      </c>
      <c r="P18" s="382" t="str">
        <f t="shared" si="0"/>
        <v/>
      </c>
      <c r="Q18" s="382" t="str">
        <f t="shared" si="0"/>
        <v/>
      </c>
      <c r="R18" s="382" t="str">
        <f t="shared" si="0"/>
        <v/>
      </c>
      <c r="S18" s="382" t="str">
        <f t="shared" si="0"/>
        <v/>
      </c>
      <c r="T18" s="382" t="str">
        <f t="shared" si="0"/>
        <v/>
      </c>
      <c r="U18" s="382" t="str">
        <f t="shared" si="0"/>
        <v/>
      </c>
      <c r="V18" s="455" t="str">
        <f t="shared" si="0"/>
        <v/>
      </c>
      <c r="W18" s="380" t="str">
        <f t="shared" si="0"/>
        <v/>
      </c>
      <c r="X18" s="382" t="str">
        <f t="shared" si="0"/>
        <v/>
      </c>
      <c r="Y18" s="382" t="str">
        <f t="shared" si="0"/>
        <v/>
      </c>
      <c r="Z18" s="382" t="str">
        <f t="shared" si="0"/>
        <v/>
      </c>
      <c r="AA18" s="382" t="str">
        <f t="shared" si="0"/>
        <v/>
      </c>
      <c r="AB18" s="382" t="str">
        <f t="shared" si="0"/>
        <v/>
      </c>
      <c r="AC18" s="382" t="str">
        <f t="shared" si="0"/>
        <v/>
      </c>
      <c r="AD18" s="382" t="str">
        <f t="shared" si="0"/>
        <v/>
      </c>
      <c r="AE18" s="382" t="str">
        <f t="shared" si="0"/>
        <v/>
      </c>
      <c r="AF18" s="455" t="str">
        <f t="shared" si="0"/>
        <v/>
      </c>
      <c r="AG18" s="380" t="str">
        <f t="shared" si="0"/>
        <v/>
      </c>
      <c r="AH18" s="382" t="str">
        <f t="shared" si="0"/>
        <v/>
      </c>
      <c r="AI18" s="382" t="str">
        <f t="shared" si="0"/>
        <v/>
      </c>
      <c r="AJ18" s="382" t="str">
        <f t="shared" si="0"/>
        <v/>
      </c>
      <c r="AK18" s="382" t="str">
        <f t="shared" si="0"/>
        <v/>
      </c>
      <c r="AL18" s="382" t="str">
        <f t="shared" si="0"/>
        <v/>
      </c>
      <c r="AM18" s="382" t="str">
        <f t="shared" si="0"/>
        <v/>
      </c>
      <c r="AN18" s="382" t="str">
        <f t="shared" si="0"/>
        <v/>
      </c>
      <c r="AO18" s="382" t="str">
        <f t="shared" si="0"/>
        <v/>
      </c>
      <c r="AP18" s="455" t="str">
        <f t="shared" si="0"/>
        <v/>
      </c>
      <c r="AQ18" s="380" t="str">
        <f t="shared" si="0"/>
        <v/>
      </c>
      <c r="AR18" s="382" t="str">
        <f t="shared" si="0"/>
        <v/>
      </c>
      <c r="AS18" s="382" t="str">
        <f t="shared" si="0"/>
        <v/>
      </c>
      <c r="AT18" s="382" t="str">
        <f t="shared" si="0"/>
        <v/>
      </c>
      <c r="AU18" s="382" t="str">
        <f t="shared" si="0"/>
        <v/>
      </c>
      <c r="AV18" s="382" t="str">
        <f t="shared" si="0"/>
        <v/>
      </c>
      <c r="AW18" s="382" t="str">
        <f t="shared" si="0"/>
        <v/>
      </c>
      <c r="AX18" s="382" t="str">
        <f t="shared" si="0"/>
        <v/>
      </c>
      <c r="AY18" s="382" t="str">
        <f t="shared" si="0"/>
        <v/>
      </c>
      <c r="AZ18" s="455" t="str">
        <f t="shared" si="0"/>
        <v/>
      </c>
      <c r="BA18" s="380" t="str">
        <f t="shared" si="0"/>
        <v/>
      </c>
      <c r="BB18" s="382" t="str">
        <f t="shared" si="0"/>
        <v/>
      </c>
      <c r="BC18" s="382" t="str">
        <f t="shared" si="0"/>
        <v/>
      </c>
      <c r="BD18" s="382" t="str">
        <f t="shared" si="0"/>
        <v/>
      </c>
      <c r="BE18" s="382" t="str">
        <f t="shared" si="0"/>
        <v/>
      </c>
      <c r="BF18" s="382" t="str">
        <f t="shared" si="0"/>
        <v/>
      </c>
      <c r="BG18" s="382" t="str">
        <f t="shared" si="0"/>
        <v/>
      </c>
      <c r="BH18" s="382" t="str">
        <f t="shared" si="0"/>
        <v/>
      </c>
      <c r="BI18" s="382" t="str">
        <f t="shared" si="0"/>
        <v/>
      </c>
      <c r="BJ18" s="455" t="str">
        <f t="shared" si="0"/>
        <v/>
      </c>
      <c r="BK18" s="380" t="str">
        <f t="shared" si="0"/>
        <v/>
      </c>
      <c r="BL18" s="382" t="str">
        <f t="shared" si="0"/>
        <v/>
      </c>
      <c r="BM18" s="382" t="str">
        <f t="shared" si="0"/>
        <v/>
      </c>
      <c r="BN18" s="382" t="str">
        <f t="shared" si="0"/>
        <v/>
      </c>
      <c r="BO18" s="382" t="str">
        <f t="shared" ref="BO18:DZ18" si="1">IF(COUNTIF(BO19:BO28, "YES")=10, "MET", IF(COUNTIF(BO19:BO28, "NO")&gt;=1, "NOT MET",IF(COUNTIF(BO19:BO28,"=N/A")=10,"N/A","")))</f>
        <v/>
      </c>
      <c r="BP18" s="382" t="str">
        <f t="shared" si="1"/>
        <v/>
      </c>
      <c r="BQ18" s="382" t="str">
        <f t="shared" si="1"/>
        <v/>
      </c>
      <c r="BR18" s="382" t="str">
        <f t="shared" si="1"/>
        <v/>
      </c>
      <c r="BS18" s="382" t="str">
        <f t="shared" si="1"/>
        <v/>
      </c>
      <c r="BT18" s="382" t="str">
        <f t="shared" si="1"/>
        <v/>
      </c>
      <c r="BU18" s="380" t="str">
        <f t="shared" si="1"/>
        <v/>
      </c>
      <c r="BV18" s="382" t="str">
        <f t="shared" si="1"/>
        <v/>
      </c>
      <c r="BW18" s="382" t="str">
        <f t="shared" si="1"/>
        <v/>
      </c>
      <c r="BX18" s="382" t="str">
        <f t="shared" si="1"/>
        <v/>
      </c>
      <c r="BY18" s="382" t="str">
        <f t="shared" si="1"/>
        <v/>
      </c>
      <c r="BZ18" s="382" t="str">
        <f t="shared" si="1"/>
        <v/>
      </c>
      <c r="CA18" s="382" t="str">
        <f t="shared" si="1"/>
        <v/>
      </c>
      <c r="CB18" s="382" t="str">
        <f t="shared" si="1"/>
        <v/>
      </c>
      <c r="CC18" s="382" t="str">
        <f t="shared" si="1"/>
        <v/>
      </c>
      <c r="CD18" s="455" t="str">
        <f t="shared" si="1"/>
        <v/>
      </c>
      <c r="CE18" s="380" t="str">
        <f t="shared" si="1"/>
        <v/>
      </c>
      <c r="CF18" s="382" t="str">
        <f t="shared" si="1"/>
        <v/>
      </c>
      <c r="CG18" s="382" t="str">
        <f t="shared" si="1"/>
        <v/>
      </c>
      <c r="CH18" s="382" t="str">
        <f t="shared" si="1"/>
        <v/>
      </c>
      <c r="CI18" s="382" t="str">
        <f t="shared" si="1"/>
        <v/>
      </c>
      <c r="CJ18" s="382" t="str">
        <f t="shared" si="1"/>
        <v/>
      </c>
      <c r="CK18" s="382" t="str">
        <f t="shared" si="1"/>
        <v/>
      </c>
      <c r="CL18" s="382" t="str">
        <f t="shared" si="1"/>
        <v/>
      </c>
      <c r="CM18" s="382" t="str">
        <f t="shared" si="1"/>
        <v/>
      </c>
      <c r="CN18" s="382" t="str">
        <f t="shared" si="1"/>
        <v/>
      </c>
      <c r="CO18" s="380" t="str">
        <f t="shared" si="1"/>
        <v/>
      </c>
      <c r="CP18" s="382" t="str">
        <f t="shared" si="1"/>
        <v/>
      </c>
      <c r="CQ18" s="382" t="str">
        <f t="shared" si="1"/>
        <v/>
      </c>
      <c r="CR18" s="382" t="str">
        <f t="shared" si="1"/>
        <v/>
      </c>
      <c r="CS18" s="382" t="str">
        <f t="shared" si="1"/>
        <v/>
      </c>
      <c r="CT18" s="382" t="str">
        <f t="shared" si="1"/>
        <v/>
      </c>
      <c r="CU18" s="382" t="str">
        <f t="shared" si="1"/>
        <v/>
      </c>
      <c r="CV18" s="382" t="str">
        <f t="shared" si="1"/>
        <v/>
      </c>
      <c r="CW18" s="382" t="str">
        <f t="shared" si="1"/>
        <v/>
      </c>
      <c r="CX18" s="455" t="str">
        <f t="shared" si="1"/>
        <v/>
      </c>
      <c r="CY18" s="380" t="str">
        <f t="shared" si="1"/>
        <v/>
      </c>
      <c r="CZ18" s="382" t="str">
        <f t="shared" si="1"/>
        <v/>
      </c>
      <c r="DA18" s="382" t="str">
        <f t="shared" si="1"/>
        <v/>
      </c>
      <c r="DB18" s="382" t="str">
        <f t="shared" si="1"/>
        <v/>
      </c>
      <c r="DC18" s="382" t="str">
        <f t="shared" si="1"/>
        <v/>
      </c>
      <c r="DD18" s="382" t="str">
        <f t="shared" si="1"/>
        <v/>
      </c>
      <c r="DE18" s="382" t="str">
        <f t="shared" si="1"/>
        <v/>
      </c>
      <c r="DF18" s="382" t="str">
        <f t="shared" si="1"/>
        <v/>
      </c>
      <c r="DG18" s="382" t="str">
        <f t="shared" si="1"/>
        <v/>
      </c>
      <c r="DH18" s="382" t="str">
        <f t="shared" si="1"/>
        <v/>
      </c>
      <c r="DI18" s="380" t="str">
        <f t="shared" si="1"/>
        <v/>
      </c>
      <c r="DJ18" s="382" t="str">
        <f t="shared" si="1"/>
        <v/>
      </c>
      <c r="DK18" s="382" t="str">
        <f t="shared" si="1"/>
        <v/>
      </c>
      <c r="DL18" s="382" t="str">
        <f t="shared" si="1"/>
        <v/>
      </c>
      <c r="DM18" s="382" t="str">
        <f t="shared" si="1"/>
        <v/>
      </c>
      <c r="DN18" s="382" t="str">
        <f t="shared" si="1"/>
        <v/>
      </c>
      <c r="DO18" s="382" t="str">
        <f t="shared" si="1"/>
        <v/>
      </c>
      <c r="DP18" s="382" t="str">
        <f t="shared" si="1"/>
        <v/>
      </c>
      <c r="DQ18" s="382" t="str">
        <f t="shared" si="1"/>
        <v/>
      </c>
      <c r="DR18" s="455" t="str">
        <f t="shared" si="1"/>
        <v/>
      </c>
      <c r="DS18" s="380" t="str">
        <f t="shared" si="1"/>
        <v/>
      </c>
      <c r="DT18" s="382" t="str">
        <f t="shared" si="1"/>
        <v/>
      </c>
      <c r="DU18" s="382" t="str">
        <f t="shared" si="1"/>
        <v/>
      </c>
      <c r="DV18" s="382" t="str">
        <f t="shared" si="1"/>
        <v/>
      </c>
      <c r="DW18" s="382" t="str">
        <f t="shared" si="1"/>
        <v/>
      </c>
      <c r="DX18" s="382" t="str">
        <f t="shared" si="1"/>
        <v/>
      </c>
      <c r="DY18" s="382" t="str">
        <f t="shared" si="1"/>
        <v/>
      </c>
      <c r="DZ18" s="382" t="str">
        <f t="shared" si="1"/>
        <v/>
      </c>
      <c r="EA18" s="382" t="str">
        <f t="shared" ref="EA18:GL18" si="2">IF(COUNTIF(EA19:EA28, "YES")=10, "MET", IF(COUNTIF(EA19:EA28, "NO")&gt;=1, "NOT MET",IF(COUNTIF(EA19:EA28,"=N/A")=10,"N/A","")))</f>
        <v/>
      </c>
      <c r="EB18" s="382" t="str">
        <f t="shared" si="2"/>
        <v/>
      </c>
      <c r="EC18" s="380" t="str">
        <f t="shared" si="2"/>
        <v/>
      </c>
      <c r="ED18" s="382" t="str">
        <f t="shared" si="2"/>
        <v/>
      </c>
      <c r="EE18" s="382" t="str">
        <f t="shared" si="2"/>
        <v/>
      </c>
      <c r="EF18" s="382" t="str">
        <f t="shared" si="2"/>
        <v/>
      </c>
      <c r="EG18" s="382" t="str">
        <f t="shared" si="2"/>
        <v/>
      </c>
      <c r="EH18" s="382" t="str">
        <f t="shared" si="2"/>
        <v/>
      </c>
      <c r="EI18" s="382" t="str">
        <f t="shared" si="2"/>
        <v/>
      </c>
      <c r="EJ18" s="382" t="str">
        <f t="shared" si="2"/>
        <v/>
      </c>
      <c r="EK18" s="382" t="str">
        <f t="shared" si="2"/>
        <v/>
      </c>
      <c r="EL18" s="455" t="str">
        <f t="shared" si="2"/>
        <v/>
      </c>
      <c r="EM18" s="380" t="str">
        <f t="shared" si="2"/>
        <v/>
      </c>
      <c r="EN18" s="382" t="str">
        <f t="shared" si="2"/>
        <v/>
      </c>
      <c r="EO18" s="382" t="str">
        <f t="shared" si="2"/>
        <v/>
      </c>
      <c r="EP18" s="382" t="str">
        <f t="shared" si="2"/>
        <v/>
      </c>
      <c r="EQ18" s="382" t="str">
        <f t="shared" si="2"/>
        <v/>
      </c>
      <c r="ER18" s="382" t="str">
        <f t="shared" si="2"/>
        <v/>
      </c>
      <c r="ES18" s="382" t="str">
        <f t="shared" si="2"/>
        <v/>
      </c>
      <c r="ET18" s="382" t="str">
        <f t="shared" si="2"/>
        <v/>
      </c>
      <c r="EU18" s="382" t="str">
        <f t="shared" si="2"/>
        <v/>
      </c>
      <c r="EV18" s="382" t="str">
        <f t="shared" si="2"/>
        <v/>
      </c>
      <c r="EW18" s="380" t="str">
        <f t="shared" si="2"/>
        <v/>
      </c>
      <c r="EX18" s="382" t="str">
        <f t="shared" si="2"/>
        <v/>
      </c>
      <c r="EY18" s="382" t="str">
        <f t="shared" si="2"/>
        <v/>
      </c>
      <c r="EZ18" s="382" t="str">
        <f t="shared" si="2"/>
        <v/>
      </c>
      <c r="FA18" s="382" t="str">
        <f t="shared" si="2"/>
        <v/>
      </c>
      <c r="FB18" s="382" t="str">
        <f t="shared" si="2"/>
        <v/>
      </c>
      <c r="FC18" s="382" t="str">
        <f t="shared" si="2"/>
        <v/>
      </c>
      <c r="FD18" s="382" t="str">
        <f t="shared" si="2"/>
        <v/>
      </c>
      <c r="FE18" s="382" t="str">
        <f t="shared" si="2"/>
        <v/>
      </c>
      <c r="FF18" s="455" t="str">
        <f t="shared" si="2"/>
        <v/>
      </c>
      <c r="FG18" s="380" t="str">
        <f t="shared" si="2"/>
        <v/>
      </c>
      <c r="FH18" s="382" t="str">
        <f t="shared" si="2"/>
        <v/>
      </c>
      <c r="FI18" s="382" t="str">
        <f t="shared" si="2"/>
        <v/>
      </c>
      <c r="FJ18" s="382" t="str">
        <f t="shared" si="2"/>
        <v/>
      </c>
      <c r="FK18" s="382" t="str">
        <f t="shared" si="2"/>
        <v/>
      </c>
      <c r="FL18" s="382" t="str">
        <f t="shared" si="2"/>
        <v/>
      </c>
      <c r="FM18" s="382" t="str">
        <f t="shared" si="2"/>
        <v/>
      </c>
      <c r="FN18" s="382" t="str">
        <f t="shared" si="2"/>
        <v/>
      </c>
      <c r="FO18" s="382" t="str">
        <f t="shared" si="2"/>
        <v/>
      </c>
      <c r="FP18" s="382" t="str">
        <f t="shared" si="2"/>
        <v/>
      </c>
      <c r="FQ18" s="380" t="str">
        <f t="shared" si="2"/>
        <v/>
      </c>
      <c r="FR18" s="382" t="str">
        <f t="shared" si="2"/>
        <v/>
      </c>
      <c r="FS18" s="382" t="str">
        <f t="shared" si="2"/>
        <v/>
      </c>
      <c r="FT18" s="382" t="str">
        <f t="shared" si="2"/>
        <v/>
      </c>
      <c r="FU18" s="382" t="str">
        <f t="shared" si="2"/>
        <v/>
      </c>
      <c r="FV18" s="382" t="str">
        <f t="shared" si="2"/>
        <v/>
      </c>
      <c r="FW18" s="382" t="str">
        <f t="shared" si="2"/>
        <v/>
      </c>
      <c r="FX18" s="382" t="str">
        <f t="shared" si="2"/>
        <v/>
      </c>
      <c r="FY18" s="382" t="str">
        <f t="shared" si="2"/>
        <v/>
      </c>
      <c r="FZ18" s="455" t="str">
        <f t="shared" si="2"/>
        <v/>
      </c>
      <c r="GA18" s="380" t="str">
        <f t="shared" si="2"/>
        <v/>
      </c>
      <c r="GB18" s="382" t="str">
        <f t="shared" si="2"/>
        <v/>
      </c>
      <c r="GC18" s="382" t="str">
        <f t="shared" si="2"/>
        <v/>
      </c>
      <c r="GD18" s="382" t="str">
        <f t="shared" si="2"/>
        <v/>
      </c>
      <c r="GE18" s="382" t="str">
        <f t="shared" si="2"/>
        <v/>
      </c>
      <c r="GF18" s="382" t="str">
        <f t="shared" si="2"/>
        <v/>
      </c>
      <c r="GG18" s="382" t="str">
        <f t="shared" si="2"/>
        <v/>
      </c>
      <c r="GH18" s="382" t="str">
        <f t="shared" si="2"/>
        <v/>
      </c>
      <c r="GI18" s="382" t="str">
        <f t="shared" si="2"/>
        <v/>
      </c>
      <c r="GJ18" s="382" t="str">
        <f t="shared" si="2"/>
        <v/>
      </c>
      <c r="GK18" s="380" t="str">
        <f t="shared" si="2"/>
        <v/>
      </c>
      <c r="GL18" s="382" t="str">
        <f t="shared" si="2"/>
        <v/>
      </c>
      <c r="GM18" s="382" t="str">
        <f t="shared" ref="GM18:HD18" si="3">IF(COUNTIF(GM19:GM28, "YES")=10, "MET", IF(COUNTIF(GM19:GM28, "NO")&gt;=1, "NOT MET",IF(COUNTIF(GM19:GM28,"=N/A")=10,"N/A","")))</f>
        <v/>
      </c>
      <c r="GN18" s="382" t="str">
        <f t="shared" si="3"/>
        <v/>
      </c>
      <c r="GO18" s="382" t="str">
        <f t="shared" si="3"/>
        <v/>
      </c>
      <c r="GP18" s="382" t="str">
        <f t="shared" si="3"/>
        <v/>
      </c>
      <c r="GQ18" s="382" t="str">
        <f t="shared" si="3"/>
        <v/>
      </c>
      <c r="GR18" s="382" t="str">
        <f t="shared" si="3"/>
        <v/>
      </c>
      <c r="GS18" s="382" t="str">
        <f t="shared" si="3"/>
        <v/>
      </c>
      <c r="GT18" s="455" t="str">
        <f t="shared" si="3"/>
        <v/>
      </c>
      <c r="GU18" s="380" t="str">
        <f t="shared" si="3"/>
        <v/>
      </c>
      <c r="GV18" s="382" t="str">
        <f t="shared" si="3"/>
        <v/>
      </c>
      <c r="GW18" s="382" t="str">
        <f t="shared" si="3"/>
        <v/>
      </c>
      <c r="GX18" s="382" t="str">
        <f t="shared" si="3"/>
        <v/>
      </c>
      <c r="GY18" s="382" t="str">
        <f t="shared" si="3"/>
        <v/>
      </c>
      <c r="GZ18" s="382" t="str">
        <f t="shared" si="3"/>
        <v/>
      </c>
      <c r="HA18" s="382" t="str">
        <f t="shared" si="3"/>
        <v/>
      </c>
      <c r="HB18" s="382" t="str">
        <f t="shared" si="3"/>
        <v/>
      </c>
      <c r="HC18" s="382" t="str">
        <f t="shared" si="3"/>
        <v/>
      </c>
      <c r="HD18" s="455" t="str">
        <f t="shared" si="3"/>
        <v/>
      </c>
      <c r="HE18" s="283">
        <f>COUNTIF(C18:HD18,"=Met")</f>
        <v>0</v>
      </c>
      <c r="HF18" s="284">
        <f>IF(SUM(HE18,HG18)=0,0,HE18/SUM(HE18,HG18))</f>
        <v>0</v>
      </c>
      <c r="HG18" s="285">
        <f>COUNTIF(C18:HD18,"=Not Met")</f>
        <v>0</v>
      </c>
      <c r="HH18" s="284">
        <f>IF(SUM(HE18,HG18)=0,0,HG18/SUM(HE18,HG18))</f>
        <v>0</v>
      </c>
      <c r="HI18" s="291">
        <f>COUNTIF(C18:HD18,"=N/A")</f>
        <v>0</v>
      </c>
    </row>
    <row r="19" spans="1:262" s="35" customFormat="1">
      <c r="A19" s="40" t="s">
        <v>367</v>
      </c>
      <c r="B19" s="370" t="s">
        <v>358</v>
      </c>
      <c r="C19" s="36"/>
      <c r="D19" s="44"/>
      <c r="E19" s="44"/>
      <c r="F19" s="44"/>
      <c r="G19" s="44"/>
      <c r="H19" s="44"/>
      <c r="I19" s="44"/>
      <c r="J19" s="44"/>
      <c r="K19" s="44"/>
      <c r="L19" s="153"/>
      <c r="M19" s="36"/>
      <c r="N19" s="44"/>
      <c r="O19" s="44"/>
      <c r="P19" s="44"/>
      <c r="Q19" s="44"/>
      <c r="R19" s="44"/>
      <c r="S19" s="44"/>
      <c r="T19" s="44"/>
      <c r="U19" s="44"/>
      <c r="V19" s="153"/>
      <c r="W19" s="36"/>
      <c r="X19" s="44"/>
      <c r="Y19" s="44"/>
      <c r="Z19" s="44"/>
      <c r="AA19" s="44"/>
      <c r="AB19" s="44"/>
      <c r="AC19" s="44"/>
      <c r="AD19" s="44"/>
      <c r="AE19" s="44"/>
      <c r="AF19" s="153"/>
      <c r="AG19" s="36"/>
      <c r="AH19" s="44"/>
      <c r="AI19" s="44"/>
      <c r="AJ19" s="44"/>
      <c r="AK19" s="44"/>
      <c r="AL19" s="44"/>
      <c r="AM19" s="44"/>
      <c r="AN19" s="44"/>
      <c r="AO19" s="44"/>
      <c r="AP19" s="153"/>
      <c r="AQ19" s="36"/>
      <c r="AR19" s="44"/>
      <c r="AS19" s="44"/>
      <c r="AT19" s="44"/>
      <c r="AU19" s="44"/>
      <c r="AV19" s="44"/>
      <c r="AW19" s="44"/>
      <c r="AX19" s="44"/>
      <c r="AY19" s="44"/>
      <c r="AZ19" s="153"/>
      <c r="BA19" s="36"/>
      <c r="BB19" s="44"/>
      <c r="BC19" s="44"/>
      <c r="BD19" s="44"/>
      <c r="BE19" s="44"/>
      <c r="BF19" s="44"/>
      <c r="BG19" s="44"/>
      <c r="BH19" s="44"/>
      <c r="BI19" s="44"/>
      <c r="BJ19" s="153"/>
      <c r="BK19" s="36"/>
      <c r="BL19" s="44"/>
      <c r="BM19" s="44"/>
      <c r="BN19" s="44"/>
      <c r="BO19" s="44"/>
      <c r="BP19" s="44"/>
      <c r="BQ19" s="44"/>
      <c r="BR19" s="44"/>
      <c r="BS19" s="44"/>
      <c r="BT19" s="153"/>
      <c r="BU19" s="36"/>
      <c r="BV19" s="44"/>
      <c r="BW19" s="44"/>
      <c r="BX19" s="44"/>
      <c r="BY19" s="44"/>
      <c r="BZ19" s="44"/>
      <c r="CA19" s="44"/>
      <c r="CB19" s="44"/>
      <c r="CC19" s="44"/>
      <c r="CD19" s="153"/>
      <c r="CE19" s="36"/>
      <c r="CF19" s="44"/>
      <c r="CG19" s="44"/>
      <c r="CH19" s="44"/>
      <c r="CI19" s="44"/>
      <c r="CJ19" s="44"/>
      <c r="CK19" s="44"/>
      <c r="CL19" s="44"/>
      <c r="CM19" s="44"/>
      <c r="CN19" s="153"/>
      <c r="CO19" s="36"/>
      <c r="CP19" s="44"/>
      <c r="CQ19" s="44"/>
      <c r="CR19" s="44"/>
      <c r="CS19" s="44"/>
      <c r="CT19" s="44"/>
      <c r="CU19" s="44"/>
      <c r="CV19" s="44"/>
      <c r="CW19" s="44"/>
      <c r="CX19" s="153"/>
      <c r="CY19" s="36"/>
      <c r="CZ19" s="44"/>
      <c r="DA19" s="44"/>
      <c r="DB19" s="44"/>
      <c r="DC19" s="44"/>
      <c r="DD19" s="44"/>
      <c r="DE19" s="44"/>
      <c r="DF19" s="44"/>
      <c r="DG19" s="44"/>
      <c r="DH19" s="153"/>
      <c r="DI19" s="36"/>
      <c r="DJ19" s="44"/>
      <c r="DK19" s="44"/>
      <c r="DL19" s="44"/>
      <c r="DM19" s="44"/>
      <c r="DN19" s="44"/>
      <c r="DO19" s="44"/>
      <c r="DP19" s="44"/>
      <c r="DQ19" s="44"/>
      <c r="DR19" s="153"/>
      <c r="DS19" s="36"/>
      <c r="DT19" s="44"/>
      <c r="DU19" s="44"/>
      <c r="DV19" s="44"/>
      <c r="DW19" s="44"/>
      <c r="DX19" s="44"/>
      <c r="DY19" s="44"/>
      <c r="DZ19" s="44"/>
      <c r="EA19" s="44"/>
      <c r="EB19" s="153"/>
      <c r="EC19" s="36"/>
      <c r="ED19" s="44"/>
      <c r="EE19" s="44"/>
      <c r="EF19" s="44"/>
      <c r="EG19" s="44"/>
      <c r="EH19" s="44"/>
      <c r="EI19" s="44"/>
      <c r="EJ19" s="44"/>
      <c r="EK19" s="44"/>
      <c r="EL19" s="153"/>
      <c r="EM19" s="36"/>
      <c r="EN19" s="44"/>
      <c r="EO19" s="44"/>
      <c r="EP19" s="44"/>
      <c r="EQ19" s="44"/>
      <c r="ER19" s="44"/>
      <c r="ES19" s="44"/>
      <c r="ET19" s="44"/>
      <c r="EU19" s="44"/>
      <c r="EV19" s="153"/>
      <c r="EW19" s="36"/>
      <c r="EX19" s="44"/>
      <c r="EY19" s="44"/>
      <c r="EZ19" s="44"/>
      <c r="FA19" s="44"/>
      <c r="FB19" s="44"/>
      <c r="FC19" s="44"/>
      <c r="FD19" s="44"/>
      <c r="FE19" s="44"/>
      <c r="FF19" s="153"/>
      <c r="FG19" s="36"/>
      <c r="FH19" s="44"/>
      <c r="FI19" s="44"/>
      <c r="FJ19" s="44"/>
      <c r="FK19" s="44"/>
      <c r="FL19" s="44"/>
      <c r="FM19" s="44"/>
      <c r="FN19" s="44"/>
      <c r="FO19" s="44"/>
      <c r="FP19" s="153"/>
      <c r="FQ19" s="36"/>
      <c r="FR19" s="44"/>
      <c r="FS19" s="44"/>
      <c r="FT19" s="44"/>
      <c r="FU19" s="44"/>
      <c r="FV19" s="44"/>
      <c r="FW19" s="44"/>
      <c r="FX19" s="44"/>
      <c r="FY19" s="44"/>
      <c r="FZ19" s="153"/>
      <c r="GA19" s="36"/>
      <c r="GB19" s="44"/>
      <c r="GC19" s="44"/>
      <c r="GD19" s="44"/>
      <c r="GE19" s="44"/>
      <c r="GF19" s="44"/>
      <c r="GG19" s="44"/>
      <c r="GH19" s="44"/>
      <c r="GI19" s="44"/>
      <c r="GJ19" s="153"/>
      <c r="GK19" s="36"/>
      <c r="GL19" s="44"/>
      <c r="GM19" s="44"/>
      <c r="GN19" s="44"/>
      <c r="GO19" s="44"/>
      <c r="GP19" s="44"/>
      <c r="GQ19" s="44"/>
      <c r="GR19" s="44"/>
      <c r="GS19" s="44"/>
      <c r="GT19" s="153"/>
      <c r="GU19" s="36"/>
      <c r="GV19" s="44"/>
      <c r="GW19" s="44"/>
      <c r="GX19" s="44"/>
      <c r="GY19" s="44"/>
      <c r="GZ19" s="44"/>
      <c r="HA19" s="44"/>
      <c r="HB19" s="44"/>
      <c r="HC19" s="44"/>
      <c r="HD19" s="153"/>
      <c r="HE19" s="334"/>
      <c r="HF19" s="335"/>
      <c r="HG19" s="336"/>
      <c r="HH19" s="335"/>
      <c r="HI19" s="337"/>
    </row>
    <row r="20" spans="1:262" s="35" customFormat="1">
      <c r="A20" s="40" t="s">
        <v>368</v>
      </c>
      <c r="B20" s="370" t="s">
        <v>359</v>
      </c>
      <c r="C20" s="36"/>
      <c r="D20" s="44"/>
      <c r="E20" s="44"/>
      <c r="F20" s="44"/>
      <c r="G20" s="44"/>
      <c r="H20" s="44"/>
      <c r="I20" s="44"/>
      <c r="J20" s="44"/>
      <c r="K20" s="44"/>
      <c r="L20" s="153"/>
      <c r="M20" s="36"/>
      <c r="N20" s="44"/>
      <c r="O20" s="44"/>
      <c r="P20" s="44"/>
      <c r="Q20" s="44"/>
      <c r="R20" s="44"/>
      <c r="S20" s="44"/>
      <c r="T20" s="44"/>
      <c r="U20" s="44"/>
      <c r="V20" s="153"/>
      <c r="W20" s="36"/>
      <c r="X20" s="44"/>
      <c r="Y20" s="44"/>
      <c r="Z20" s="44"/>
      <c r="AA20" s="44"/>
      <c r="AB20" s="44"/>
      <c r="AC20" s="44"/>
      <c r="AD20" s="44"/>
      <c r="AE20" s="44"/>
      <c r="AF20" s="153"/>
      <c r="AG20" s="36"/>
      <c r="AH20" s="44"/>
      <c r="AI20" s="44"/>
      <c r="AJ20" s="44"/>
      <c r="AK20" s="44"/>
      <c r="AL20" s="44"/>
      <c r="AM20" s="44"/>
      <c r="AN20" s="44"/>
      <c r="AO20" s="44"/>
      <c r="AP20" s="153"/>
      <c r="AQ20" s="36"/>
      <c r="AR20" s="44"/>
      <c r="AS20" s="44"/>
      <c r="AT20" s="44"/>
      <c r="AU20" s="44"/>
      <c r="AV20" s="44"/>
      <c r="AW20" s="44"/>
      <c r="AX20" s="44"/>
      <c r="AY20" s="44"/>
      <c r="AZ20" s="153"/>
      <c r="BA20" s="36"/>
      <c r="BB20" s="44"/>
      <c r="BC20" s="44"/>
      <c r="BD20" s="44"/>
      <c r="BE20" s="44"/>
      <c r="BF20" s="44"/>
      <c r="BG20" s="44"/>
      <c r="BH20" s="44"/>
      <c r="BI20" s="44"/>
      <c r="BJ20" s="153"/>
      <c r="BK20" s="36"/>
      <c r="BL20" s="44"/>
      <c r="BM20" s="44"/>
      <c r="BN20" s="44"/>
      <c r="BO20" s="44"/>
      <c r="BP20" s="44"/>
      <c r="BQ20" s="44"/>
      <c r="BR20" s="44"/>
      <c r="BS20" s="44"/>
      <c r="BT20" s="153"/>
      <c r="BU20" s="36"/>
      <c r="BV20" s="44"/>
      <c r="BW20" s="44"/>
      <c r="BX20" s="44"/>
      <c r="BY20" s="44"/>
      <c r="BZ20" s="44"/>
      <c r="CA20" s="44"/>
      <c r="CB20" s="44"/>
      <c r="CC20" s="44"/>
      <c r="CD20" s="153"/>
      <c r="CE20" s="36"/>
      <c r="CF20" s="44"/>
      <c r="CG20" s="44"/>
      <c r="CH20" s="44"/>
      <c r="CI20" s="44"/>
      <c r="CJ20" s="44"/>
      <c r="CK20" s="44"/>
      <c r="CL20" s="44"/>
      <c r="CM20" s="44"/>
      <c r="CN20" s="153"/>
      <c r="CO20" s="36"/>
      <c r="CP20" s="44"/>
      <c r="CQ20" s="44"/>
      <c r="CR20" s="44"/>
      <c r="CS20" s="44"/>
      <c r="CT20" s="44"/>
      <c r="CU20" s="44"/>
      <c r="CV20" s="44"/>
      <c r="CW20" s="44"/>
      <c r="CX20" s="153"/>
      <c r="CY20" s="36"/>
      <c r="CZ20" s="44"/>
      <c r="DA20" s="44"/>
      <c r="DB20" s="44"/>
      <c r="DC20" s="44"/>
      <c r="DD20" s="44"/>
      <c r="DE20" s="44"/>
      <c r="DF20" s="44"/>
      <c r="DG20" s="44"/>
      <c r="DH20" s="153"/>
      <c r="DI20" s="36"/>
      <c r="DJ20" s="44"/>
      <c r="DK20" s="44"/>
      <c r="DL20" s="44"/>
      <c r="DM20" s="44"/>
      <c r="DN20" s="44"/>
      <c r="DO20" s="44"/>
      <c r="DP20" s="44"/>
      <c r="DQ20" s="44"/>
      <c r="DR20" s="153"/>
      <c r="DS20" s="36"/>
      <c r="DT20" s="44"/>
      <c r="DU20" s="44"/>
      <c r="DV20" s="44"/>
      <c r="DW20" s="44"/>
      <c r="DX20" s="44"/>
      <c r="DY20" s="44"/>
      <c r="DZ20" s="44"/>
      <c r="EA20" s="44"/>
      <c r="EB20" s="153"/>
      <c r="EC20" s="36"/>
      <c r="ED20" s="44"/>
      <c r="EE20" s="44"/>
      <c r="EF20" s="44"/>
      <c r="EG20" s="44"/>
      <c r="EH20" s="44"/>
      <c r="EI20" s="44"/>
      <c r="EJ20" s="44"/>
      <c r="EK20" s="44"/>
      <c r="EL20" s="153"/>
      <c r="EM20" s="36"/>
      <c r="EN20" s="44"/>
      <c r="EO20" s="44"/>
      <c r="EP20" s="44"/>
      <c r="EQ20" s="44"/>
      <c r="ER20" s="44"/>
      <c r="ES20" s="44"/>
      <c r="ET20" s="44"/>
      <c r="EU20" s="44"/>
      <c r="EV20" s="153"/>
      <c r="EW20" s="36"/>
      <c r="EX20" s="44"/>
      <c r="EY20" s="44"/>
      <c r="EZ20" s="44"/>
      <c r="FA20" s="44"/>
      <c r="FB20" s="44"/>
      <c r="FC20" s="44"/>
      <c r="FD20" s="44"/>
      <c r="FE20" s="44"/>
      <c r="FF20" s="153"/>
      <c r="FG20" s="36"/>
      <c r="FH20" s="44"/>
      <c r="FI20" s="44"/>
      <c r="FJ20" s="44"/>
      <c r="FK20" s="44"/>
      <c r="FL20" s="44"/>
      <c r="FM20" s="44"/>
      <c r="FN20" s="44"/>
      <c r="FO20" s="44"/>
      <c r="FP20" s="153"/>
      <c r="FQ20" s="36"/>
      <c r="FR20" s="44"/>
      <c r="FS20" s="44"/>
      <c r="FT20" s="44"/>
      <c r="FU20" s="44"/>
      <c r="FV20" s="44"/>
      <c r="FW20" s="44"/>
      <c r="FX20" s="44"/>
      <c r="FY20" s="44"/>
      <c r="FZ20" s="153"/>
      <c r="GA20" s="36"/>
      <c r="GB20" s="44"/>
      <c r="GC20" s="44"/>
      <c r="GD20" s="44"/>
      <c r="GE20" s="44"/>
      <c r="GF20" s="44"/>
      <c r="GG20" s="44"/>
      <c r="GH20" s="44"/>
      <c r="GI20" s="44"/>
      <c r="GJ20" s="153"/>
      <c r="GK20" s="36"/>
      <c r="GL20" s="44"/>
      <c r="GM20" s="44"/>
      <c r="GN20" s="44"/>
      <c r="GO20" s="44"/>
      <c r="GP20" s="44"/>
      <c r="GQ20" s="44"/>
      <c r="GR20" s="44"/>
      <c r="GS20" s="44"/>
      <c r="GT20" s="153"/>
      <c r="GU20" s="36"/>
      <c r="GV20" s="44"/>
      <c r="GW20" s="44"/>
      <c r="GX20" s="44"/>
      <c r="GY20" s="44"/>
      <c r="GZ20" s="44"/>
      <c r="HA20" s="44"/>
      <c r="HB20" s="44"/>
      <c r="HC20" s="44"/>
      <c r="HD20" s="153"/>
      <c r="HE20" s="334"/>
      <c r="HF20" s="335"/>
      <c r="HG20" s="336"/>
      <c r="HH20" s="335"/>
      <c r="HI20" s="337"/>
    </row>
    <row r="21" spans="1:262" s="35" customFormat="1">
      <c r="A21" s="40" t="s">
        <v>369</v>
      </c>
      <c r="B21" s="370" t="s">
        <v>360</v>
      </c>
      <c r="C21" s="36"/>
      <c r="D21" s="44"/>
      <c r="E21" s="44"/>
      <c r="F21" s="44"/>
      <c r="G21" s="44"/>
      <c r="H21" s="44"/>
      <c r="I21" s="44"/>
      <c r="J21" s="44"/>
      <c r="K21" s="44"/>
      <c r="L21" s="153"/>
      <c r="M21" s="36"/>
      <c r="N21" s="44"/>
      <c r="O21" s="44"/>
      <c r="P21" s="44"/>
      <c r="Q21" s="44"/>
      <c r="R21" s="44"/>
      <c r="S21" s="44"/>
      <c r="T21" s="44"/>
      <c r="U21" s="44"/>
      <c r="V21" s="153"/>
      <c r="W21" s="36"/>
      <c r="X21" s="44"/>
      <c r="Y21" s="44"/>
      <c r="Z21" s="44"/>
      <c r="AA21" s="44"/>
      <c r="AB21" s="44"/>
      <c r="AC21" s="44"/>
      <c r="AD21" s="44"/>
      <c r="AE21" s="44"/>
      <c r="AF21" s="153"/>
      <c r="AG21" s="36"/>
      <c r="AH21" s="44"/>
      <c r="AI21" s="44"/>
      <c r="AJ21" s="44"/>
      <c r="AK21" s="44"/>
      <c r="AL21" s="44"/>
      <c r="AM21" s="44"/>
      <c r="AN21" s="44"/>
      <c r="AO21" s="44"/>
      <c r="AP21" s="153"/>
      <c r="AQ21" s="36"/>
      <c r="AR21" s="44"/>
      <c r="AS21" s="44"/>
      <c r="AT21" s="44"/>
      <c r="AU21" s="44"/>
      <c r="AV21" s="44"/>
      <c r="AW21" s="44"/>
      <c r="AX21" s="44"/>
      <c r="AY21" s="44"/>
      <c r="AZ21" s="153"/>
      <c r="BA21" s="36"/>
      <c r="BB21" s="44"/>
      <c r="BC21" s="44"/>
      <c r="BD21" s="44"/>
      <c r="BE21" s="44"/>
      <c r="BF21" s="44"/>
      <c r="BG21" s="44"/>
      <c r="BH21" s="44"/>
      <c r="BI21" s="44"/>
      <c r="BJ21" s="153"/>
      <c r="BK21" s="36"/>
      <c r="BL21" s="44"/>
      <c r="BM21" s="44"/>
      <c r="BN21" s="44"/>
      <c r="BO21" s="44"/>
      <c r="BP21" s="44"/>
      <c r="BQ21" s="44"/>
      <c r="BR21" s="44"/>
      <c r="BS21" s="44"/>
      <c r="BT21" s="153"/>
      <c r="BU21" s="36"/>
      <c r="BV21" s="44"/>
      <c r="BW21" s="44"/>
      <c r="BX21" s="44"/>
      <c r="BY21" s="44"/>
      <c r="BZ21" s="44"/>
      <c r="CA21" s="44"/>
      <c r="CB21" s="44"/>
      <c r="CC21" s="44"/>
      <c r="CD21" s="153"/>
      <c r="CE21" s="36"/>
      <c r="CF21" s="44"/>
      <c r="CG21" s="44"/>
      <c r="CH21" s="44"/>
      <c r="CI21" s="44"/>
      <c r="CJ21" s="44"/>
      <c r="CK21" s="44"/>
      <c r="CL21" s="44"/>
      <c r="CM21" s="44"/>
      <c r="CN21" s="153"/>
      <c r="CO21" s="36"/>
      <c r="CP21" s="44"/>
      <c r="CQ21" s="44"/>
      <c r="CR21" s="44"/>
      <c r="CS21" s="44"/>
      <c r="CT21" s="44"/>
      <c r="CU21" s="44"/>
      <c r="CV21" s="44"/>
      <c r="CW21" s="44"/>
      <c r="CX21" s="153"/>
      <c r="CY21" s="36"/>
      <c r="CZ21" s="44"/>
      <c r="DA21" s="44"/>
      <c r="DB21" s="44"/>
      <c r="DC21" s="44"/>
      <c r="DD21" s="44"/>
      <c r="DE21" s="44"/>
      <c r="DF21" s="44"/>
      <c r="DG21" s="44"/>
      <c r="DH21" s="153"/>
      <c r="DI21" s="36"/>
      <c r="DJ21" s="44"/>
      <c r="DK21" s="44"/>
      <c r="DL21" s="44"/>
      <c r="DM21" s="44"/>
      <c r="DN21" s="44"/>
      <c r="DO21" s="44"/>
      <c r="DP21" s="44"/>
      <c r="DQ21" s="44"/>
      <c r="DR21" s="153"/>
      <c r="DS21" s="36"/>
      <c r="DT21" s="44"/>
      <c r="DU21" s="44"/>
      <c r="DV21" s="44"/>
      <c r="DW21" s="44"/>
      <c r="DX21" s="44"/>
      <c r="DY21" s="44"/>
      <c r="DZ21" s="44"/>
      <c r="EA21" s="44"/>
      <c r="EB21" s="153"/>
      <c r="EC21" s="36"/>
      <c r="ED21" s="44"/>
      <c r="EE21" s="44"/>
      <c r="EF21" s="44"/>
      <c r="EG21" s="44"/>
      <c r="EH21" s="44"/>
      <c r="EI21" s="44"/>
      <c r="EJ21" s="44"/>
      <c r="EK21" s="44"/>
      <c r="EL21" s="153"/>
      <c r="EM21" s="36"/>
      <c r="EN21" s="44"/>
      <c r="EO21" s="44"/>
      <c r="EP21" s="44"/>
      <c r="EQ21" s="44"/>
      <c r="ER21" s="44"/>
      <c r="ES21" s="44"/>
      <c r="ET21" s="44"/>
      <c r="EU21" s="44"/>
      <c r="EV21" s="153"/>
      <c r="EW21" s="36"/>
      <c r="EX21" s="44"/>
      <c r="EY21" s="44"/>
      <c r="EZ21" s="44"/>
      <c r="FA21" s="44"/>
      <c r="FB21" s="44"/>
      <c r="FC21" s="44"/>
      <c r="FD21" s="44"/>
      <c r="FE21" s="44"/>
      <c r="FF21" s="153"/>
      <c r="FG21" s="36"/>
      <c r="FH21" s="44"/>
      <c r="FI21" s="44"/>
      <c r="FJ21" s="44"/>
      <c r="FK21" s="44"/>
      <c r="FL21" s="44"/>
      <c r="FM21" s="44"/>
      <c r="FN21" s="44"/>
      <c r="FO21" s="44"/>
      <c r="FP21" s="153"/>
      <c r="FQ21" s="36"/>
      <c r="FR21" s="44"/>
      <c r="FS21" s="44"/>
      <c r="FT21" s="44"/>
      <c r="FU21" s="44"/>
      <c r="FV21" s="44"/>
      <c r="FW21" s="44"/>
      <c r="FX21" s="44"/>
      <c r="FY21" s="44"/>
      <c r="FZ21" s="153"/>
      <c r="GA21" s="36"/>
      <c r="GB21" s="44"/>
      <c r="GC21" s="44"/>
      <c r="GD21" s="44"/>
      <c r="GE21" s="44"/>
      <c r="GF21" s="44"/>
      <c r="GG21" s="44"/>
      <c r="GH21" s="44"/>
      <c r="GI21" s="44"/>
      <c r="GJ21" s="153"/>
      <c r="GK21" s="36"/>
      <c r="GL21" s="44"/>
      <c r="GM21" s="44"/>
      <c r="GN21" s="44"/>
      <c r="GO21" s="44"/>
      <c r="GP21" s="44"/>
      <c r="GQ21" s="44"/>
      <c r="GR21" s="44"/>
      <c r="GS21" s="44"/>
      <c r="GT21" s="153"/>
      <c r="GU21" s="36"/>
      <c r="GV21" s="44"/>
      <c r="GW21" s="44"/>
      <c r="GX21" s="44"/>
      <c r="GY21" s="44"/>
      <c r="GZ21" s="44"/>
      <c r="HA21" s="44"/>
      <c r="HB21" s="44"/>
      <c r="HC21" s="44"/>
      <c r="HD21" s="153"/>
      <c r="HE21" s="334"/>
      <c r="HF21" s="335"/>
      <c r="HG21" s="336"/>
      <c r="HH21" s="335"/>
      <c r="HI21" s="337"/>
    </row>
    <row r="22" spans="1:262" s="35" customFormat="1">
      <c r="A22" s="40" t="s">
        <v>370</v>
      </c>
      <c r="B22" s="370" t="s">
        <v>361</v>
      </c>
      <c r="C22" s="36"/>
      <c r="D22" s="44"/>
      <c r="E22" s="44"/>
      <c r="F22" s="44"/>
      <c r="G22" s="44"/>
      <c r="H22" s="44"/>
      <c r="I22" s="44"/>
      <c r="J22" s="44"/>
      <c r="K22" s="44"/>
      <c r="L22" s="153"/>
      <c r="M22" s="36"/>
      <c r="N22" s="44"/>
      <c r="O22" s="44"/>
      <c r="P22" s="44"/>
      <c r="Q22" s="44"/>
      <c r="R22" s="44"/>
      <c r="S22" s="44"/>
      <c r="T22" s="44"/>
      <c r="U22" s="44"/>
      <c r="V22" s="153"/>
      <c r="W22" s="36"/>
      <c r="X22" s="44"/>
      <c r="Y22" s="44"/>
      <c r="Z22" s="44"/>
      <c r="AA22" s="44"/>
      <c r="AB22" s="44"/>
      <c r="AC22" s="44"/>
      <c r="AD22" s="44"/>
      <c r="AE22" s="44"/>
      <c r="AF22" s="153"/>
      <c r="AG22" s="36"/>
      <c r="AH22" s="44"/>
      <c r="AI22" s="44"/>
      <c r="AJ22" s="44"/>
      <c r="AK22" s="44"/>
      <c r="AL22" s="44"/>
      <c r="AM22" s="44"/>
      <c r="AN22" s="44"/>
      <c r="AO22" s="44"/>
      <c r="AP22" s="153"/>
      <c r="AQ22" s="36"/>
      <c r="AR22" s="44"/>
      <c r="AS22" s="44"/>
      <c r="AT22" s="44"/>
      <c r="AU22" s="44"/>
      <c r="AV22" s="44"/>
      <c r="AW22" s="44"/>
      <c r="AX22" s="44"/>
      <c r="AY22" s="44"/>
      <c r="AZ22" s="153"/>
      <c r="BA22" s="36"/>
      <c r="BB22" s="44"/>
      <c r="BC22" s="44"/>
      <c r="BD22" s="44"/>
      <c r="BE22" s="44"/>
      <c r="BF22" s="44"/>
      <c r="BG22" s="44"/>
      <c r="BH22" s="44"/>
      <c r="BI22" s="44"/>
      <c r="BJ22" s="153"/>
      <c r="BK22" s="36"/>
      <c r="BL22" s="44"/>
      <c r="BM22" s="44"/>
      <c r="BN22" s="44"/>
      <c r="BO22" s="44"/>
      <c r="BP22" s="44"/>
      <c r="BQ22" s="44"/>
      <c r="BR22" s="44"/>
      <c r="BS22" s="44"/>
      <c r="BT22" s="153"/>
      <c r="BU22" s="36"/>
      <c r="BV22" s="44"/>
      <c r="BW22" s="44"/>
      <c r="BX22" s="44"/>
      <c r="BY22" s="44"/>
      <c r="BZ22" s="44"/>
      <c r="CA22" s="44"/>
      <c r="CB22" s="44"/>
      <c r="CC22" s="44"/>
      <c r="CD22" s="153"/>
      <c r="CE22" s="36"/>
      <c r="CF22" s="44"/>
      <c r="CG22" s="44"/>
      <c r="CH22" s="44"/>
      <c r="CI22" s="44"/>
      <c r="CJ22" s="44"/>
      <c r="CK22" s="44"/>
      <c r="CL22" s="44"/>
      <c r="CM22" s="44"/>
      <c r="CN22" s="153"/>
      <c r="CO22" s="36"/>
      <c r="CP22" s="44"/>
      <c r="CQ22" s="44"/>
      <c r="CR22" s="44"/>
      <c r="CS22" s="44"/>
      <c r="CT22" s="44"/>
      <c r="CU22" s="44"/>
      <c r="CV22" s="44"/>
      <c r="CW22" s="44"/>
      <c r="CX22" s="153"/>
      <c r="CY22" s="36"/>
      <c r="CZ22" s="44"/>
      <c r="DA22" s="44"/>
      <c r="DB22" s="44"/>
      <c r="DC22" s="44"/>
      <c r="DD22" s="44"/>
      <c r="DE22" s="44"/>
      <c r="DF22" s="44"/>
      <c r="DG22" s="44"/>
      <c r="DH22" s="153"/>
      <c r="DI22" s="36"/>
      <c r="DJ22" s="44"/>
      <c r="DK22" s="44"/>
      <c r="DL22" s="44"/>
      <c r="DM22" s="44"/>
      <c r="DN22" s="44"/>
      <c r="DO22" s="44"/>
      <c r="DP22" s="44"/>
      <c r="DQ22" s="44"/>
      <c r="DR22" s="153"/>
      <c r="DS22" s="36"/>
      <c r="DT22" s="44"/>
      <c r="DU22" s="44"/>
      <c r="DV22" s="44"/>
      <c r="DW22" s="44"/>
      <c r="DX22" s="44"/>
      <c r="DY22" s="44"/>
      <c r="DZ22" s="44"/>
      <c r="EA22" s="44"/>
      <c r="EB22" s="153"/>
      <c r="EC22" s="36"/>
      <c r="ED22" s="44"/>
      <c r="EE22" s="44"/>
      <c r="EF22" s="44"/>
      <c r="EG22" s="44"/>
      <c r="EH22" s="44"/>
      <c r="EI22" s="44"/>
      <c r="EJ22" s="44"/>
      <c r="EK22" s="44"/>
      <c r="EL22" s="153"/>
      <c r="EM22" s="36"/>
      <c r="EN22" s="44"/>
      <c r="EO22" s="44"/>
      <c r="EP22" s="44"/>
      <c r="EQ22" s="44"/>
      <c r="ER22" s="44"/>
      <c r="ES22" s="44"/>
      <c r="ET22" s="44"/>
      <c r="EU22" s="44"/>
      <c r="EV22" s="153"/>
      <c r="EW22" s="36"/>
      <c r="EX22" s="44"/>
      <c r="EY22" s="44"/>
      <c r="EZ22" s="44"/>
      <c r="FA22" s="44"/>
      <c r="FB22" s="44"/>
      <c r="FC22" s="44"/>
      <c r="FD22" s="44"/>
      <c r="FE22" s="44"/>
      <c r="FF22" s="153"/>
      <c r="FG22" s="36"/>
      <c r="FH22" s="44"/>
      <c r="FI22" s="44"/>
      <c r="FJ22" s="44"/>
      <c r="FK22" s="44"/>
      <c r="FL22" s="44"/>
      <c r="FM22" s="44"/>
      <c r="FN22" s="44"/>
      <c r="FO22" s="44"/>
      <c r="FP22" s="153"/>
      <c r="FQ22" s="36"/>
      <c r="FR22" s="44"/>
      <c r="FS22" s="44"/>
      <c r="FT22" s="44"/>
      <c r="FU22" s="44"/>
      <c r="FV22" s="44"/>
      <c r="FW22" s="44"/>
      <c r="FX22" s="44"/>
      <c r="FY22" s="44"/>
      <c r="FZ22" s="153"/>
      <c r="GA22" s="36"/>
      <c r="GB22" s="44"/>
      <c r="GC22" s="44"/>
      <c r="GD22" s="44"/>
      <c r="GE22" s="44"/>
      <c r="GF22" s="44"/>
      <c r="GG22" s="44"/>
      <c r="GH22" s="44"/>
      <c r="GI22" s="44"/>
      <c r="GJ22" s="153"/>
      <c r="GK22" s="36"/>
      <c r="GL22" s="44"/>
      <c r="GM22" s="44"/>
      <c r="GN22" s="44"/>
      <c r="GO22" s="44"/>
      <c r="GP22" s="44"/>
      <c r="GQ22" s="44"/>
      <c r="GR22" s="44"/>
      <c r="GS22" s="44"/>
      <c r="GT22" s="153"/>
      <c r="GU22" s="36"/>
      <c r="GV22" s="44"/>
      <c r="GW22" s="44"/>
      <c r="GX22" s="44"/>
      <c r="GY22" s="44"/>
      <c r="GZ22" s="44"/>
      <c r="HA22" s="44"/>
      <c r="HB22" s="44"/>
      <c r="HC22" s="44"/>
      <c r="HD22" s="153"/>
      <c r="HE22" s="334"/>
      <c r="HF22" s="335"/>
      <c r="HG22" s="336"/>
      <c r="HH22" s="335"/>
      <c r="HI22" s="337"/>
    </row>
    <row r="23" spans="1:262" s="35" customFormat="1">
      <c r="A23" s="40" t="s">
        <v>371</v>
      </c>
      <c r="B23" s="370" t="s">
        <v>362</v>
      </c>
      <c r="C23" s="36"/>
      <c r="D23" s="44"/>
      <c r="E23" s="44"/>
      <c r="F23" s="44"/>
      <c r="G23" s="44"/>
      <c r="H23" s="44"/>
      <c r="I23" s="44"/>
      <c r="J23" s="44"/>
      <c r="K23" s="44"/>
      <c r="L23" s="153"/>
      <c r="M23" s="36"/>
      <c r="N23" s="44"/>
      <c r="O23" s="44"/>
      <c r="P23" s="44"/>
      <c r="Q23" s="44"/>
      <c r="R23" s="44"/>
      <c r="S23" s="44"/>
      <c r="T23" s="44"/>
      <c r="U23" s="44"/>
      <c r="V23" s="153"/>
      <c r="W23" s="36"/>
      <c r="X23" s="44"/>
      <c r="Y23" s="44"/>
      <c r="Z23" s="44"/>
      <c r="AA23" s="44"/>
      <c r="AB23" s="44"/>
      <c r="AC23" s="44"/>
      <c r="AD23" s="44"/>
      <c r="AE23" s="44"/>
      <c r="AF23" s="153"/>
      <c r="AG23" s="36"/>
      <c r="AH23" s="44"/>
      <c r="AI23" s="44"/>
      <c r="AJ23" s="44"/>
      <c r="AK23" s="44"/>
      <c r="AL23" s="44"/>
      <c r="AM23" s="44"/>
      <c r="AN23" s="44"/>
      <c r="AO23" s="44"/>
      <c r="AP23" s="153"/>
      <c r="AQ23" s="36"/>
      <c r="AR23" s="44"/>
      <c r="AS23" s="44"/>
      <c r="AT23" s="44"/>
      <c r="AU23" s="44"/>
      <c r="AV23" s="44"/>
      <c r="AW23" s="44"/>
      <c r="AX23" s="44"/>
      <c r="AY23" s="44"/>
      <c r="AZ23" s="153"/>
      <c r="BA23" s="36"/>
      <c r="BB23" s="44"/>
      <c r="BC23" s="44"/>
      <c r="BD23" s="44"/>
      <c r="BE23" s="44"/>
      <c r="BF23" s="44"/>
      <c r="BG23" s="44"/>
      <c r="BH23" s="44"/>
      <c r="BI23" s="44"/>
      <c r="BJ23" s="153"/>
      <c r="BK23" s="36"/>
      <c r="BL23" s="44"/>
      <c r="BM23" s="44"/>
      <c r="BN23" s="44"/>
      <c r="BO23" s="44"/>
      <c r="BP23" s="44"/>
      <c r="BQ23" s="44"/>
      <c r="BR23" s="44"/>
      <c r="BS23" s="44"/>
      <c r="BT23" s="153"/>
      <c r="BU23" s="36"/>
      <c r="BV23" s="44"/>
      <c r="BW23" s="44"/>
      <c r="BX23" s="44"/>
      <c r="BY23" s="44"/>
      <c r="BZ23" s="44"/>
      <c r="CA23" s="44"/>
      <c r="CB23" s="44"/>
      <c r="CC23" s="44"/>
      <c r="CD23" s="153"/>
      <c r="CE23" s="36"/>
      <c r="CF23" s="44"/>
      <c r="CG23" s="44"/>
      <c r="CH23" s="44"/>
      <c r="CI23" s="44"/>
      <c r="CJ23" s="44"/>
      <c r="CK23" s="44"/>
      <c r="CL23" s="44"/>
      <c r="CM23" s="44"/>
      <c r="CN23" s="153"/>
      <c r="CO23" s="36"/>
      <c r="CP23" s="44"/>
      <c r="CQ23" s="44"/>
      <c r="CR23" s="44"/>
      <c r="CS23" s="44"/>
      <c r="CT23" s="44"/>
      <c r="CU23" s="44"/>
      <c r="CV23" s="44"/>
      <c r="CW23" s="44"/>
      <c r="CX23" s="153"/>
      <c r="CY23" s="36"/>
      <c r="CZ23" s="44"/>
      <c r="DA23" s="44"/>
      <c r="DB23" s="44"/>
      <c r="DC23" s="44"/>
      <c r="DD23" s="44"/>
      <c r="DE23" s="44"/>
      <c r="DF23" s="44"/>
      <c r="DG23" s="44"/>
      <c r="DH23" s="153"/>
      <c r="DI23" s="36"/>
      <c r="DJ23" s="44"/>
      <c r="DK23" s="44"/>
      <c r="DL23" s="44"/>
      <c r="DM23" s="44"/>
      <c r="DN23" s="44"/>
      <c r="DO23" s="44"/>
      <c r="DP23" s="44"/>
      <c r="DQ23" s="44"/>
      <c r="DR23" s="153"/>
      <c r="DS23" s="36"/>
      <c r="DT23" s="44"/>
      <c r="DU23" s="44"/>
      <c r="DV23" s="44"/>
      <c r="DW23" s="44"/>
      <c r="DX23" s="44"/>
      <c r="DY23" s="44"/>
      <c r="DZ23" s="44"/>
      <c r="EA23" s="44"/>
      <c r="EB23" s="153"/>
      <c r="EC23" s="36"/>
      <c r="ED23" s="44"/>
      <c r="EE23" s="44"/>
      <c r="EF23" s="44"/>
      <c r="EG23" s="44"/>
      <c r="EH23" s="44"/>
      <c r="EI23" s="44"/>
      <c r="EJ23" s="44"/>
      <c r="EK23" s="44"/>
      <c r="EL23" s="153"/>
      <c r="EM23" s="36"/>
      <c r="EN23" s="44"/>
      <c r="EO23" s="44"/>
      <c r="EP23" s="44"/>
      <c r="EQ23" s="44"/>
      <c r="ER23" s="44"/>
      <c r="ES23" s="44"/>
      <c r="ET23" s="44"/>
      <c r="EU23" s="44"/>
      <c r="EV23" s="153"/>
      <c r="EW23" s="36"/>
      <c r="EX23" s="44"/>
      <c r="EY23" s="44"/>
      <c r="EZ23" s="44"/>
      <c r="FA23" s="44"/>
      <c r="FB23" s="44"/>
      <c r="FC23" s="44"/>
      <c r="FD23" s="44"/>
      <c r="FE23" s="44"/>
      <c r="FF23" s="153"/>
      <c r="FG23" s="36"/>
      <c r="FH23" s="44"/>
      <c r="FI23" s="44"/>
      <c r="FJ23" s="44"/>
      <c r="FK23" s="44"/>
      <c r="FL23" s="44"/>
      <c r="FM23" s="44"/>
      <c r="FN23" s="44"/>
      <c r="FO23" s="44"/>
      <c r="FP23" s="153"/>
      <c r="FQ23" s="36"/>
      <c r="FR23" s="44"/>
      <c r="FS23" s="44"/>
      <c r="FT23" s="44"/>
      <c r="FU23" s="44"/>
      <c r="FV23" s="44"/>
      <c r="FW23" s="44"/>
      <c r="FX23" s="44"/>
      <c r="FY23" s="44"/>
      <c r="FZ23" s="153"/>
      <c r="GA23" s="36"/>
      <c r="GB23" s="44"/>
      <c r="GC23" s="44"/>
      <c r="GD23" s="44"/>
      <c r="GE23" s="44"/>
      <c r="GF23" s="44"/>
      <c r="GG23" s="44"/>
      <c r="GH23" s="44"/>
      <c r="GI23" s="44"/>
      <c r="GJ23" s="153"/>
      <c r="GK23" s="36"/>
      <c r="GL23" s="44"/>
      <c r="GM23" s="44"/>
      <c r="GN23" s="44"/>
      <c r="GO23" s="44"/>
      <c r="GP23" s="44"/>
      <c r="GQ23" s="44"/>
      <c r="GR23" s="44"/>
      <c r="GS23" s="44"/>
      <c r="GT23" s="153"/>
      <c r="GU23" s="36"/>
      <c r="GV23" s="44"/>
      <c r="GW23" s="44"/>
      <c r="GX23" s="44"/>
      <c r="GY23" s="44"/>
      <c r="GZ23" s="44"/>
      <c r="HA23" s="44"/>
      <c r="HB23" s="44"/>
      <c r="HC23" s="44"/>
      <c r="HD23" s="153"/>
      <c r="HE23" s="334"/>
      <c r="HF23" s="335"/>
      <c r="HG23" s="336"/>
      <c r="HH23" s="335"/>
      <c r="HI23" s="337"/>
    </row>
    <row r="24" spans="1:262" s="35" customFormat="1">
      <c r="A24" s="40" t="s">
        <v>372</v>
      </c>
      <c r="B24" s="370" t="s">
        <v>363</v>
      </c>
      <c r="C24" s="36"/>
      <c r="D24" s="44"/>
      <c r="E24" s="44"/>
      <c r="F24" s="44"/>
      <c r="G24" s="44"/>
      <c r="H24" s="44"/>
      <c r="I24" s="44"/>
      <c r="J24" s="44"/>
      <c r="K24" s="44"/>
      <c r="L24" s="153"/>
      <c r="M24" s="36"/>
      <c r="N24" s="44"/>
      <c r="O24" s="44"/>
      <c r="P24" s="44"/>
      <c r="Q24" s="44"/>
      <c r="R24" s="44"/>
      <c r="S24" s="44"/>
      <c r="T24" s="44"/>
      <c r="U24" s="44"/>
      <c r="V24" s="153"/>
      <c r="W24" s="36"/>
      <c r="X24" s="44"/>
      <c r="Y24" s="44"/>
      <c r="Z24" s="44"/>
      <c r="AA24" s="44"/>
      <c r="AB24" s="44"/>
      <c r="AC24" s="44"/>
      <c r="AD24" s="44"/>
      <c r="AE24" s="44"/>
      <c r="AF24" s="153"/>
      <c r="AG24" s="36"/>
      <c r="AH24" s="44"/>
      <c r="AI24" s="44"/>
      <c r="AJ24" s="44"/>
      <c r="AK24" s="44"/>
      <c r="AL24" s="44"/>
      <c r="AM24" s="44"/>
      <c r="AN24" s="44"/>
      <c r="AO24" s="44"/>
      <c r="AP24" s="153"/>
      <c r="AQ24" s="36"/>
      <c r="AR24" s="44"/>
      <c r="AS24" s="44"/>
      <c r="AT24" s="44"/>
      <c r="AU24" s="44"/>
      <c r="AV24" s="44"/>
      <c r="AW24" s="44"/>
      <c r="AX24" s="44"/>
      <c r="AY24" s="44"/>
      <c r="AZ24" s="153"/>
      <c r="BA24" s="36"/>
      <c r="BB24" s="44"/>
      <c r="BC24" s="44"/>
      <c r="BD24" s="44"/>
      <c r="BE24" s="44"/>
      <c r="BF24" s="44"/>
      <c r="BG24" s="44"/>
      <c r="BH24" s="44"/>
      <c r="BI24" s="44"/>
      <c r="BJ24" s="153"/>
      <c r="BK24" s="36"/>
      <c r="BL24" s="44"/>
      <c r="BM24" s="44"/>
      <c r="BN24" s="44"/>
      <c r="BO24" s="44"/>
      <c r="BP24" s="44"/>
      <c r="BQ24" s="44"/>
      <c r="BR24" s="44"/>
      <c r="BS24" s="44"/>
      <c r="BT24" s="153"/>
      <c r="BU24" s="36"/>
      <c r="BV24" s="44"/>
      <c r="BW24" s="44"/>
      <c r="BX24" s="44"/>
      <c r="BY24" s="44"/>
      <c r="BZ24" s="44"/>
      <c r="CA24" s="44"/>
      <c r="CB24" s="44"/>
      <c r="CC24" s="44"/>
      <c r="CD24" s="153"/>
      <c r="CE24" s="36"/>
      <c r="CF24" s="44"/>
      <c r="CG24" s="44"/>
      <c r="CH24" s="44"/>
      <c r="CI24" s="44"/>
      <c r="CJ24" s="44"/>
      <c r="CK24" s="44"/>
      <c r="CL24" s="44"/>
      <c r="CM24" s="44"/>
      <c r="CN24" s="153"/>
      <c r="CO24" s="36"/>
      <c r="CP24" s="44"/>
      <c r="CQ24" s="44"/>
      <c r="CR24" s="44"/>
      <c r="CS24" s="44"/>
      <c r="CT24" s="44"/>
      <c r="CU24" s="44"/>
      <c r="CV24" s="44"/>
      <c r="CW24" s="44"/>
      <c r="CX24" s="153"/>
      <c r="CY24" s="36"/>
      <c r="CZ24" s="44"/>
      <c r="DA24" s="44"/>
      <c r="DB24" s="44"/>
      <c r="DC24" s="44"/>
      <c r="DD24" s="44"/>
      <c r="DE24" s="44"/>
      <c r="DF24" s="44"/>
      <c r="DG24" s="44"/>
      <c r="DH24" s="153"/>
      <c r="DI24" s="36"/>
      <c r="DJ24" s="44"/>
      <c r="DK24" s="44"/>
      <c r="DL24" s="44"/>
      <c r="DM24" s="44"/>
      <c r="DN24" s="44"/>
      <c r="DO24" s="44"/>
      <c r="DP24" s="44"/>
      <c r="DQ24" s="44"/>
      <c r="DR24" s="153"/>
      <c r="DS24" s="36"/>
      <c r="DT24" s="44"/>
      <c r="DU24" s="44"/>
      <c r="DV24" s="44"/>
      <c r="DW24" s="44"/>
      <c r="DX24" s="44"/>
      <c r="DY24" s="44"/>
      <c r="DZ24" s="44"/>
      <c r="EA24" s="44"/>
      <c r="EB24" s="153"/>
      <c r="EC24" s="36"/>
      <c r="ED24" s="44"/>
      <c r="EE24" s="44"/>
      <c r="EF24" s="44"/>
      <c r="EG24" s="44"/>
      <c r="EH24" s="44"/>
      <c r="EI24" s="44"/>
      <c r="EJ24" s="44"/>
      <c r="EK24" s="44"/>
      <c r="EL24" s="153"/>
      <c r="EM24" s="36"/>
      <c r="EN24" s="44"/>
      <c r="EO24" s="44"/>
      <c r="EP24" s="44"/>
      <c r="EQ24" s="44"/>
      <c r="ER24" s="44"/>
      <c r="ES24" s="44"/>
      <c r="ET24" s="44"/>
      <c r="EU24" s="44"/>
      <c r="EV24" s="153"/>
      <c r="EW24" s="36"/>
      <c r="EX24" s="44"/>
      <c r="EY24" s="44"/>
      <c r="EZ24" s="44"/>
      <c r="FA24" s="44"/>
      <c r="FB24" s="44"/>
      <c r="FC24" s="44"/>
      <c r="FD24" s="44"/>
      <c r="FE24" s="44"/>
      <c r="FF24" s="153"/>
      <c r="FG24" s="36"/>
      <c r="FH24" s="44"/>
      <c r="FI24" s="44"/>
      <c r="FJ24" s="44"/>
      <c r="FK24" s="44"/>
      <c r="FL24" s="44"/>
      <c r="FM24" s="44"/>
      <c r="FN24" s="44"/>
      <c r="FO24" s="44"/>
      <c r="FP24" s="153"/>
      <c r="FQ24" s="36"/>
      <c r="FR24" s="44"/>
      <c r="FS24" s="44"/>
      <c r="FT24" s="44"/>
      <c r="FU24" s="44"/>
      <c r="FV24" s="44"/>
      <c r="FW24" s="44"/>
      <c r="FX24" s="44"/>
      <c r="FY24" s="44"/>
      <c r="FZ24" s="153"/>
      <c r="GA24" s="36"/>
      <c r="GB24" s="44"/>
      <c r="GC24" s="44"/>
      <c r="GD24" s="44"/>
      <c r="GE24" s="44"/>
      <c r="GF24" s="44"/>
      <c r="GG24" s="44"/>
      <c r="GH24" s="44"/>
      <c r="GI24" s="44"/>
      <c r="GJ24" s="153"/>
      <c r="GK24" s="36"/>
      <c r="GL24" s="44"/>
      <c r="GM24" s="44"/>
      <c r="GN24" s="44"/>
      <c r="GO24" s="44"/>
      <c r="GP24" s="44"/>
      <c r="GQ24" s="44"/>
      <c r="GR24" s="44"/>
      <c r="GS24" s="44"/>
      <c r="GT24" s="153"/>
      <c r="GU24" s="36"/>
      <c r="GV24" s="44"/>
      <c r="GW24" s="44"/>
      <c r="GX24" s="44"/>
      <c r="GY24" s="44"/>
      <c r="GZ24" s="44"/>
      <c r="HA24" s="44"/>
      <c r="HB24" s="44"/>
      <c r="HC24" s="44"/>
      <c r="HD24" s="153"/>
      <c r="HE24" s="334"/>
      <c r="HF24" s="335"/>
      <c r="HG24" s="336"/>
      <c r="HH24" s="335"/>
      <c r="HI24" s="337"/>
    </row>
    <row r="25" spans="1:262" s="35" customFormat="1" ht="25.5">
      <c r="A25" s="40" t="s">
        <v>373</v>
      </c>
      <c r="B25" s="370" t="s">
        <v>364</v>
      </c>
      <c r="C25" s="36"/>
      <c r="D25" s="44"/>
      <c r="E25" s="44"/>
      <c r="F25" s="44"/>
      <c r="G25" s="44"/>
      <c r="H25" s="44"/>
      <c r="I25" s="44"/>
      <c r="J25" s="44"/>
      <c r="K25" s="44"/>
      <c r="L25" s="153"/>
      <c r="M25" s="36"/>
      <c r="N25" s="44"/>
      <c r="O25" s="44"/>
      <c r="P25" s="44"/>
      <c r="Q25" s="44"/>
      <c r="R25" s="44"/>
      <c r="S25" s="44"/>
      <c r="T25" s="44"/>
      <c r="U25" s="44"/>
      <c r="V25" s="153"/>
      <c r="W25" s="36"/>
      <c r="X25" s="44"/>
      <c r="Y25" s="44"/>
      <c r="Z25" s="44"/>
      <c r="AA25" s="44"/>
      <c r="AB25" s="44"/>
      <c r="AC25" s="44"/>
      <c r="AD25" s="44"/>
      <c r="AE25" s="44"/>
      <c r="AF25" s="153"/>
      <c r="AG25" s="36"/>
      <c r="AH25" s="44"/>
      <c r="AI25" s="44"/>
      <c r="AJ25" s="44"/>
      <c r="AK25" s="44"/>
      <c r="AL25" s="44"/>
      <c r="AM25" s="44"/>
      <c r="AN25" s="44"/>
      <c r="AO25" s="44"/>
      <c r="AP25" s="153"/>
      <c r="AQ25" s="36"/>
      <c r="AR25" s="44"/>
      <c r="AS25" s="44"/>
      <c r="AT25" s="44"/>
      <c r="AU25" s="44"/>
      <c r="AV25" s="44"/>
      <c r="AW25" s="44"/>
      <c r="AX25" s="44"/>
      <c r="AY25" s="44"/>
      <c r="AZ25" s="153"/>
      <c r="BA25" s="36"/>
      <c r="BB25" s="44"/>
      <c r="BC25" s="44"/>
      <c r="BD25" s="44"/>
      <c r="BE25" s="44"/>
      <c r="BF25" s="44"/>
      <c r="BG25" s="44"/>
      <c r="BH25" s="44"/>
      <c r="BI25" s="44"/>
      <c r="BJ25" s="153"/>
      <c r="BK25" s="36"/>
      <c r="BL25" s="44"/>
      <c r="BM25" s="44"/>
      <c r="BN25" s="44"/>
      <c r="BO25" s="44"/>
      <c r="BP25" s="44"/>
      <c r="BQ25" s="44"/>
      <c r="BR25" s="44"/>
      <c r="BS25" s="44"/>
      <c r="BT25" s="153"/>
      <c r="BU25" s="36"/>
      <c r="BV25" s="44"/>
      <c r="BW25" s="44"/>
      <c r="BX25" s="44"/>
      <c r="BY25" s="44"/>
      <c r="BZ25" s="44"/>
      <c r="CA25" s="44"/>
      <c r="CB25" s="44"/>
      <c r="CC25" s="44"/>
      <c r="CD25" s="153"/>
      <c r="CE25" s="36"/>
      <c r="CF25" s="44"/>
      <c r="CG25" s="44"/>
      <c r="CH25" s="44"/>
      <c r="CI25" s="44"/>
      <c r="CJ25" s="44"/>
      <c r="CK25" s="44"/>
      <c r="CL25" s="44"/>
      <c r="CM25" s="44"/>
      <c r="CN25" s="153"/>
      <c r="CO25" s="36"/>
      <c r="CP25" s="44"/>
      <c r="CQ25" s="44"/>
      <c r="CR25" s="44"/>
      <c r="CS25" s="44"/>
      <c r="CT25" s="44"/>
      <c r="CU25" s="44"/>
      <c r="CV25" s="44"/>
      <c r="CW25" s="44"/>
      <c r="CX25" s="153"/>
      <c r="CY25" s="36"/>
      <c r="CZ25" s="44"/>
      <c r="DA25" s="44"/>
      <c r="DB25" s="44"/>
      <c r="DC25" s="44"/>
      <c r="DD25" s="44"/>
      <c r="DE25" s="44"/>
      <c r="DF25" s="44"/>
      <c r="DG25" s="44"/>
      <c r="DH25" s="153"/>
      <c r="DI25" s="36"/>
      <c r="DJ25" s="44"/>
      <c r="DK25" s="44"/>
      <c r="DL25" s="44"/>
      <c r="DM25" s="44"/>
      <c r="DN25" s="44"/>
      <c r="DO25" s="44"/>
      <c r="DP25" s="44"/>
      <c r="DQ25" s="44"/>
      <c r="DR25" s="153"/>
      <c r="DS25" s="36"/>
      <c r="DT25" s="44"/>
      <c r="DU25" s="44"/>
      <c r="DV25" s="44"/>
      <c r="DW25" s="44"/>
      <c r="DX25" s="44"/>
      <c r="DY25" s="44"/>
      <c r="DZ25" s="44"/>
      <c r="EA25" s="44"/>
      <c r="EB25" s="153"/>
      <c r="EC25" s="36"/>
      <c r="ED25" s="44"/>
      <c r="EE25" s="44"/>
      <c r="EF25" s="44"/>
      <c r="EG25" s="44"/>
      <c r="EH25" s="44"/>
      <c r="EI25" s="44"/>
      <c r="EJ25" s="44"/>
      <c r="EK25" s="44"/>
      <c r="EL25" s="153"/>
      <c r="EM25" s="36"/>
      <c r="EN25" s="44"/>
      <c r="EO25" s="44"/>
      <c r="EP25" s="44"/>
      <c r="EQ25" s="44"/>
      <c r="ER25" s="44"/>
      <c r="ES25" s="44"/>
      <c r="ET25" s="44"/>
      <c r="EU25" s="44"/>
      <c r="EV25" s="153"/>
      <c r="EW25" s="36"/>
      <c r="EX25" s="44"/>
      <c r="EY25" s="44"/>
      <c r="EZ25" s="44"/>
      <c r="FA25" s="44"/>
      <c r="FB25" s="44"/>
      <c r="FC25" s="44"/>
      <c r="FD25" s="44"/>
      <c r="FE25" s="44"/>
      <c r="FF25" s="153"/>
      <c r="FG25" s="36"/>
      <c r="FH25" s="44"/>
      <c r="FI25" s="44"/>
      <c r="FJ25" s="44"/>
      <c r="FK25" s="44"/>
      <c r="FL25" s="44"/>
      <c r="FM25" s="44"/>
      <c r="FN25" s="44"/>
      <c r="FO25" s="44"/>
      <c r="FP25" s="153"/>
      <c r="FQ25" s="36"/>
      <c r="FR25" s="44"/>
      <c r="FS25" s="44"/>
      <c r="FT25" s="44"/>
      <c r="FU25" s="44"/>
      <c r="FV25" s="44"/>
      <c r="FW25" s="44"/>
      <c r="FX25" s="44"/>
      <c r="FY25" s="44"/>
      <c r="FZ25" s="153"/>
      <c r="GA25" s="36"/>
      <c r="GB25" s="44"/>
      <c r="GC25" s="44"/>
      <c r="GD25" s="44"/>
      <c r="GE25" s="44"/>
      <c r="GF25" s="44"/>
      <c r="GG25" s="44"/>
      <c r="GH25" s="44"/>
      <c r="GI25" s="44"/>
      <c r="GJ25" s="153"/>
      <c r="GK25" s="36"/>
      <c r="GL25" s="44"/>
      <c r="GM25" s="44"/>
      <c r="GN25" s="44"/>
      <c r="GO25" s="44"/>
      <c r="GP25" s="44"/>
      <c r="GQ25" s="44"/>
      <c r="GR25" s="44"/>
      <c r="GS25" s="44"/>
      <c r="GT25" s="153"/>
      <c r="GU25" s="36"/>
      <c r="GV25" s="44"/>
      <c r="GW25" s="44"/>
      <c r="GX25" s="44"/>
      <c r="GY25" s="44"/>
      <c r="GZ25" s="44"/>
      <c r="HA25" s="44"/>
      <c r="HB25" s="44"/>
      <c r="HC25" s="44"/>
      <c r="HD25" s="153"/>
      <c r="HE25" s="334"/>
      <c r="HF25" s="335"/>
      <c r="HG25" s="336"/>
      <c r="HH25" s="335"/>
      <c r="HI25" s="337"/>
    </row>
    <row r="26" spans="1:262" s="35" customFormat="1">
      <c r="A26" s="40" t="s">
        <v>374</v>
      </c>
      <c r="B26" s="370" t="s">
        <v>365</v>
      </c>
      <c r="C26" s="36"/>
      <c r="D26" s="44"/>
      <c r="E26" s="44"/>
      <c r="F26" s="44"/>
      <c r="G26" s="44"/>
      <c r="H26" s="44"/>
      <c r="I26" s="44"/>
      <c r="J26" s="44"/>
      <c r="K26" s="44"/>
      <c r="L26" s="153"/>
      <c r="M26" s="36"/>
      <c r="N26" s="44"/>
      <c r="O26" s="44"/>
      <c r="P26" s="44"/>
      <c r="Q26" s="44"/>
      <c r="R26" s="44"/>
      <c r="S26" s="44"/>
      <c r="T26" s="44"/>
      <c r="U26" s="44"/>
      <c r="V26" s="153"/>
      <c r="W26" s="36"/>
      <c r="X26" s="44"/>
      <c r="Y26" s="44"/>
      <c r="Z26" s="44"/>
      <c r="AA26" s="44"/>
      <c r="AB26" s="44"/>
      <c r="AC26" s="44"/>
      <c r="AD26" s="44"/>
      <c r="AE26" s="44"/>
      <c r="AF26" s="153"/>
      <c r="AG26" s="36"/>
      <c r="AH26" s="44"/>
      <c r="AI26" s="44"/>
      <c r="AJ26" s="44"/>
      <c r="AK26" s="44"/>
      <c r="AL26" s="44"/>
      <c r="AM26" s="44"/>
      <c r="AN26" s="44"/>
      <c r="AO26" s="44"/>
      <c r="AP26" s="153"/>
      <c r="AQ26" s="36"/>
      <c r="AR26" s="44"/>
      <c r="AS26" s="44"/>
      <c r="AT26" s="44"/>
      <c r="AU26" s="44"/>
      <c r="AV26" s="44"/>
      <c r="AW26" s="44"/>
      <c r="AX26" s="44"/>
      <c r="AY26" s="44"/>
      <c r="AZ26" s="153"/>
      <c r="BA26" s="36"/>
      <c r="BB26" s="44"/>
      <c r="BC26" s="44"/>
      <c r="BD26" s="44"/>
      <c r="BE26" s="44"/>
      <c r="BF26" s="44"/>
      <c r="BG26" s="44"/>
      <c r="BH26" s="44"/>
      <c r="BI26" s="44"/>
      <c r="BJ26" s="153"/>
      <c r="BK26" s="36"/>
      <c r="BL26" s="44"/>
      <c r="BM26" s="44"/>
      <c r="BN26" s="44"/>
      <c r="BO26" s="44"/>
      <c r="BP26" s="44"/>
      <c r="BQ26" s="44"/>
      <c r="BR26" s="44"/>
      <c r="BS26" s="44"/>
      <c r="BT26" s="153"/>
      <c r="BU26" s="36"/>
      <c r="BV26" s="44"/>
      <c r="BW26" s="44"/>
      <c r="BX26" s="44"/>
      <c r="BY26" s="44"/>
      <c r="BZ26" s="44"/>
      <c r="CA26" s="44"/>
      <c r="CB26" s="44"/>
      <c r="CC26" s="44"/>
      <c r="CD26" s="153"/>
      <c r="CE26" s="36"/>
      <c r="CF26" s="44"/>
      <c r="CG26" s="44"/>
      <c r="CH26" s="44"/>
      <c r="CI26" s="44"/>
      <c r="CJ26" s="44"/>
      <c r="CK26" s="44"/>
      <c r="CL26" s="44"/>
      <c r="CM26" s="44"/>
      <c r="CN26" s="153"/>
      <c r="CO26" s="36"/>
      <c r="CP26" s="44"/>
      <c r="CQ26" s="44"/>
      <c r="CR26" s="44"/>
      <c r="CS26" s="44"/>
      <c r="CT26" s="44"/>
      <c r="CU26" s="44"/>
      <c r="CV26" s="44"/>
      <c r="CW26" s="44"/>
      <c r="CX26" s="153"/>
      <c r="CY26" s="36"/>
      <c r="CZ26" s="44"/>
      <c r="DA26" s="44"/>
      <c r="DB26" s="44"/>
      <c r="DC26" s="44"/>
      <c r="DD26" s="44"/>
      <c r="DE26" s="44"/>
      <c r="DF26" s="44"/>
      <c r="DG26" s="44"/>
      <c r="DH26" s="153"/>
      <c r="DI26" s="36"/>
      <c r="DJ26" s="44"/>
      <c r="DK26" s="44"/>
      <c r="DL26" s="44"/>
      <c r="DM26" s="44"/>
      <c r="DN26" s="44"/>
      <c r="DO26" s="44"/>
      <c r="DP26" s="44"/>
      <c r="DQ26" s="44"/>
      <c r="DR26" s="153"/>
      <c r="DS26" s="36"/>
      <c r="DT26" s="44"/>
      <c r="DU26" s="44"/>
      <c r="DV26" s="44"/>
      <c r="DW26" s="44"/>
      <c r="DX26" s="44"/>
      <c r="DY26" s="44"/>
      <c r="DZ26" s="44"/>
      <c r="EA26" s="44"/>
      <c r="EB26" s="153"/>
      <c r="EC26" s="36"/>
      <c r="ED26" s="44"/>
      <c r="EE26" s="44"/>
      <c r="EF26" s="44"/>
      <c r="EG26" s="44"/>
      <c r="EH26" s="44"/>
      <c r="EI26" s="44"/>
      <c r="EJ26" s="44"/>
      <c r="EK26" s="44"/>
      <c r="EL26" s="153"/>
      <c r="EM26" s="36"/>
      <c r="EN26" s="44"/>
      <c r="EO26" s="44"/>
      <c r="EP26" s="44"/>
      <c r="EQ26" s="44"/>
      <c r="ER26" s="44"/>
      <c r="ES26" s="44"/>
      <c r="ET26" s="44"/>
      <c r="EU26" s="44"/>
      <c r="EV26" s="153"/>
      <c r="EW26" s="36"/>
      <c r="EX26" s="44"/>
      <c r="EY26" s="44"/>
      <c r="EZ26" s="44"/>
      <c r="FA26" s="44"/>
      <c r="FB26" s="44"/>
      <c r="FC26" s="44"/>
      <c r="FD26" s="44"/>
      <c r="FE26" s="44"/>
      <c r="FF26" s="153"/>
      <c r="FG26" s="36"/>
      <c r="FH26" s="44"/>
      <c r="FI26" s="44"/>
      <c r="FJ26" s="44"/>
      <c r="FK26" s="44"/>
      <c r="FL26" s="44"/>
      <c r="FM26" s="44"/>
      <c r="FN26" s="44"/>
      <c r="FO26" s="44"/>
      <c r="FP26" s="153"/>
      <c r="FQ26" s="36"/>
      <c r="FR26" s="44"/>
      <c r="FS26" s="44"/>
      <c r="FT26" s="44"/>
      <c r="FU26" s="44"/>
      <c r="FV26" s="44"/>
      <c r="FW26" s="44"/>
      <c r="FX26" s="44"/>
      <c r="FY26" s="44"/>
      <c r="FZ26" s="153"/>
      <c r="GA26" s="36"/>
      <c r="GB26" s="44"/>
      <c r="GC26" s="44"/>
      <c r="GD26" s="44"/>
      <c r="GE26" s="44"/>
      <c r="GF26" s="44"/>
      <c r="GG26" s="44"/>
      <c r="GH26" s="44"/>
      <c r="GI26" s="44"/>
      <c r="GJ26" s="153"/>
      <c r="GK26" s="36"/>
      <c r="GL26" s="44"/>
      <c r="GM26" s="44"/>
      <c r="GN26" s="44"/>
      <c r="GO26" s="44"/>
      <c r="GP26" s="44"/>
      <c r="GQ26" s="44"/>
      <c r="GR26" s="44"/>
      <c r="GS26" s="44"/>
      <c r="GT26" s="153"/>
      <c r="GU26" s="36"/>
      <c r="GV26" s="44"/>
      <c r="GW26" s="44"/>
      <c r="GX26" s="44"/>
      <c r="GY26" s="44"/>
      <c r="GZ26" s="44"/>
      <c r="HA26" s="44"/>
      <c r="HB26" s="44"/>
      <c r="HC26" s="44"/>
      <c r="HD26" s="153"/>
      <c r="HE26" s="334"/>
      <c r="HF26" s="335"/>
      <c r="HG26" s="336"/>
      <c r="HH26" s="335"/>
      <c r="HI26" s="337"/>
    </row>
    <row r="27" spans="1:262" s="35" customFormat="1">
      <c r="A27" s="40" t="s">
        <v>375</v>
      </c>
      <c r="B27" s="370" t="s">
        <v>366</v>
      </c>
      <c r="C27" s="36"/>
      <c r="D27" s="44"/>
      <c r="E27" s="44"/>
      <c r="F27" s="44"/>
      <c r="G27" s="44"/>
      <c r="H27" s="44"/>
      <c r="I27" s="44"/>
      <c r="J27" s="44"/>
      <c r="K27" s="44"/>
      <c r="L27" s="153"/>
      <c r="M27" s="36"/>
      <c r="N27" s="44"/>
      <c r="O27" s="44"/>
      <c r="P27" s="44"/>
      <c r="Q27" s="44"/>
      <c r="R27" s="44"/>
      <c r="S27" s="44"/>
      <c r="T27" s="44"/>
      <c r="U27" s="44"/>
      <c r="V27" s="153"/>
      <c r="W27" s="36"/>
      <c r="X27" s="44"/>
      <c r="Y27" s="44"/>
      <c r="Z27" s="44"/>
      <c r="AA27" s="44"/>
      <c r="AB27" s="44"/>
      <c r="AC27" s="44"/>
      <c r="AD27" s="44"/>
      <c r="AE27" s="44"/>
      <c r="AF27" s="153"/>
      <c r="AG27" s="36"/>
      <c r="AH27" s="44"/>
      <c r="AI27" s="44"/>
      <c r="AJ27" s="44"/>
      <c r="AK27" s="44"/>
      <c r="AL27" s="44"/>
      <c r="AM27" s="44"/>
      <c r="AN27" s="44"/>
      <c r="AO27" s="44"/>
      <c r="AP27" s="153"/>
      <c r="AQ27" s="36"/>
      <c r="AR27" s="44"/>
      <c r="AS27" s="44"/>
      <c r="AT27" s="44"/>
      <c r="AU27" s="44"/>
      <c r="AV27" s="44"/>
      <c r="AW27" s="44"/>
      <c r="AX27" s="44"/>
      <c r="AY27" s="44"/>
      <c r="AZ27" s="153"/>
      <c r="BA27" s="36"/>
      <c r="BB27" s="44"/>
      <c r="BC27" s="44"/>
      <c r="BD27" s="44"/>
      <c r="BE27" s="44"/>
      <c r="BF27" s="44"/>
      <c r="BG27" s="44"/>
      <c r="BH27" s="44"/>
      <c r="BI27" s="44"/>
      <c r="BJ27" s="153"/>
      <c r="BK27" s="36"/>
      <c r="BL27" s="44"/>
      <c r="BM27" s="44"/>
      <c r="BN27" s="44"/>
      <c r="BO27" s="44"/>
      <c r="BP27" s="44"/>
      <c r="BQ27" s="44"/>
      <c r="BR27" s="44"/>
      <c r="BS27" s="44"/>
      <c r="BT27" s="153"/>
      <c r="BU27" s="36"/>
      <c r="BV27" s="44"/>
      <c r="BW27" s="44"/>
      <c r="BX27" s="44"/>
      <c r="BY27" s="44"/>
      <c r="BZ27" s="44"/>
      <c r="CA27" s="44"/>
      <c r="CB27" s="44"/>
      <c r="CC27" s="44"/>
      <c r="CD27" s="153"/>
      <c r="CE27" s="36"/>
      <c r="CF27" s="44"/>
      <c r="CG27" s="44"/>
      <c r="CH27" s="44"/>
      <c r="CI27" s="44"/>
      <c r="CJ27" s="44"/>
      <c r="CK27" s="44"/>
      <c r="CL27" s="44"/>
      <c r="CM27" s="44"/>
      <c r="CN27" s="153"/>
      <c r="CO27" s="36"/>
      <c r="CP27" s="44"/>
      <c r="CQ27" s="44"/>
      <c r="CR27" s="44"/>
      <c r="CS27" s="44"/>
      <c r="CT27" s="44"/>
      <c r="CU27" s="44"/>
      <c r="CV27" s="44"/>
      <c r="CW27" s="44"/>
      <c r="CX27" s="153"/>
      <c r="CY27" s="36"/>
      <c r="CZ27" s="44"/>
      <c r="DA27" s="44"/>
      <c r="DB27" s="44"/>
      <c r="DC27" s="44"/>
      <c r="DD27" s="44"/>
      <c r="DE27" s="44"/>
      <c r="DF27" s="44"/>
      <c r="DG27" s="44"/>
      <c r="DH27" s="153"/>
      <c r="DI27" s="36"/>
      <c r="DJ27" s="44"/>
      <c r="DK27" s="44"/>
      <c r="DL27" s="44"/>
      <c r="DM27" s="44"/>
      <c r="DN27" s="44"/>
      <c r="DO27" s="44"/>
      <c r="DP27" s="44"/>
      <c r="DQ27" s="44"/>
      <c r="DR27" s="153"/>
      <c r="DS27" s="36"/>
      <c r="DT27" s="44"/>
      <c r="DU27" s="44"/>
      <c r="DV27" s="44"/>
      <c r="DW27" s="44"/>
      <c r="DX27" s="44"/>
      <c r="DY27" s="44"/>
      <c r="DZ27" s="44"/>
      <c r="EA27" s="44"/>
      <c r="EB27" s="153"/>
      <c r="EC27" s="36"/>
      <c r="ED27" s="44"/>
      <c r="EE27" s="44"/>
      <c r="EF27" s="44"/>
      <c r="EG27" s="44"/>
      <c r="EH27" s="44"/>
      <c r="EI27" s="44"/>
      <c r="EJ27" s="44"/>
      <c r="EK27" s="44"/>
      <c r="EL27" s="153"/>
      <c r="EM27" s="36"/>
      <c r="EN27" s="44"/>
      <c r="EO27" s="44"/>
      <c r="EP27" s="44"/>
      <c r="EQ27" s="44"/>
      <c r="ER27" s="44"/>
      <c r="ES27" s="44"/>
      <c r="ET27" s="44"/>
      <c r="EU27" s="44"/>
      <c r="EV27" s="153"/>
      <c r="EW27" s="36"/>
      <c r="EX27" s="44"/>
      <c r="EY27" s="44"/>
      <c r="EZ27" s="44"/>
      <c r="FA27" s="44"/>
      <c r="FB27" s="44"/>
      <c r="FC27" s="44"/>
      <c r="FD27" s="44"/>
      <c r="FE27" s="44"/>
      <c r="FF27" s="153"/>
      <c r="FG27" s="36"/>
      <c r="FH27" s="44"/>
      <c r="FI27" s="44"/>
      <c r="FJ27" s="44"/>
      <c r="FK27" s="44"/>
      <c r="FL27" s="44"/>
      <c r="FM27" s="44"/>
      <c r="FN27" s="44"/>
      <c r="FO27" s="44"/>
      <c r="FP27" s="153"/>
      <c r="FQ27" s="36"/>
      <c r="FR27" s="44"/>
      <c r="FS27" s="44"/>
      <c r="FT27" s="44"/>
      <c r="FU27" s="44"/>
      <c r="FV27" s="44"/>
      <c r="FW27" s="44"/>
      <c r="FX27" s="44"/>
      <c r="FY27" s="44"/>
      <c r="FZ27" s="153"/>
      <c r="GA27" s="36"/>
      <c r="GB27" s="44"/>
      <c r="GC27" s="44"/>
      <c r="GD27" s="44"/>
      <c r="GE27" s="44"/>
      <c r="GF27" s="44"/>
      <c r="GG27" s="44"/>
      <c r="GH27" s="44"/>
      <c r="GI27" s="44"/>
      <c r="GJ27" s="153"/>
      <c r="GK27" s="36"/>
      <c r="GL27" s="44"/>
      <c r="GM27" s="44"/>
      <c r="GN27" s="44"/>
      <c r="GO27" s="44"/>
      <c r="GP27" s="44"/>
      <c r="GQ27" s="44"/>
      <c r="GR27" s="44"/>
      <c r="GS27" s="44"/>
      <c r="GT27" s="153"/>
      <c r="GU27" s="36"/>
      <c r="GV27" s="44"/>
      <c r="GW27" s="44"/>
      <c r="GX27" s="44"/>
      <c r="GY27" s="44"/>
      <c r="GZ27" s="44"/>
      <c r="HA27" s="44"/>
      <c r="HB27" s="44"/>
      <c r="HC27" s="44"/>
      <c r="HD27" s="153"/>
      <c r="HE27" s="334"/>
      <c r="HF27" s="335"/>
      <c r="HG27" s="336"/>
      <c r="HH27" s="335"/>
      <c r="HI27" s="337"/>
    </row>
    <row r="28" spans="1:262" s="39" customFormat="1">
      <c r="A28" s="40" t="s">
        <v>601</v>
      </c>
      <c r="B28" s="34" t="s">
        <v>170</v>
      </c>
      <c r="C28" s="36"/>
      <c r="D28" s="44"/>
      <c r="E28" s="44"/>
      <c r="F28" s="44"/>
      <c r="G28" s="44"/>
      <c r="H28" s="44"/>
      <c r="I28" s="44"/>
      <c r="J28" s="44"/>
      <c r="K28" s="44"/>
      <c r="L28" s="153"/>
      <c r="M28" s="36"/>
      <c r="N28" s="44"/>
      <c r="O28" s="44"/>
      <c r="P28" s="44"/>
      <c r="Q28" s="44"/>
      <c r="R28" s="44"/>
      <c r="S28" s="44"/>
      <c r="T28" s="44"/>
      <c r="U28" s="44"/>
      <c r="V28" s="153"/>
      <c r="W28" s="36"/>
      <c r="X28" s="44"/>
      <c r="Y28" s="44"/>
      <c r="Z28" s="44"/>
      <c r="AA28" s="44"/>
      <c r="AB28" s="44"/>
      <c r="AC28" s="44"/>
      <c r="AD28" s="44"/>
      <c r="AE28" s="44"/>
      <c r="AF28" s="153"/>
      <c r="AG28" s="36"/>
      <c r="AH28" s="44"/>
      <c r="AI28" s="44"/>
      <c r="AJ28" s="44"/>
      <c r="AK28" s="44"/>
      <c r="AL28" s="44"/>
      <c r="AM28" s="44"/>
      <c r="AN28" s="44"/>
      <c r="AO28" s="44"/>
      <c r="AP28" s="153"/>
      <c r="AQ28" s="36"/>
      <c r="AR28" s="44"/>
      <c r="AS28" s="44"/>
      <c r="AT28" s="44"/>
      <c r="AU28" s="44"/>
      <c r="AV28" s="44"/>
      <c r="AW28" s="44"/>
      <c r="AX28" s="44"/>
      <c r="AY28" s="44"/>
      <c r="AZ28" s="153"/>
      <c r="BA28" s="36"/>
      <c r="BB28" s="44"/>
      <c r="BC28" s="44"/>
      <c r="BD28" s="44"/>
      <c r="BE28" s="44"/>
      <c r="BF28" s="44"/>
      <c r="BG28" s="44"/>
      <c r="BH28" s="44"/>
      <c r="BI28" s="44"/>
      <c r="BJ28" s="153"/>
      <c r="BK28" s="36"/>
      <c r="BL28" s="44"/>
      <c r="BM28" s="44"/>
      <c r="BN28" s="44"/>
      <c r="BO28" s="44"/>
      <c r="BP28" s="44"/>
      <c r="BQ28" s="44"/>
      <c r="BR28" s="44"/>
      <c r="BS28" s="44"/>
      <c r="BT28" s="153"/>
      <c r="BU28" s="36"/>
      <c r="BV28" s="44"/>
      <c r="BW28" s="44"/>
      <c r="BX28" s="44"/>
      <c r="BY28" s="44"/>
      <c r="BZ28" s="44"/>
      <c r="CA28" s="44"/>
      <c r="CB28" s="44"/>
      <c r="CC28" s="44"/>
      <c r="CD28" s="153"/>
      <c r="CE28" s="36"/>
      <c r="CF28" s="44"/>
      <c r="CG28" s="44"/>
      <c r="CH28" s="44"/>
      <c r="CI28" s="44"/>
      <c r="CJ28" s="44"/>
      <c r="CK28" s="44"/>
      <c r="CL28" s="44"/>
      <c r="CM28" s="44"/>
      <c r="CN28" s="153"/>
      <c r="CO28" s="36"/>
      <c r="CP28" s="44"/>
      <c r="CQ28" s="44"/>
      <c r="CR28" s="44"/>
      <c r="CS28" s="44"/>
      <c r="CT28" s="44"/>
      <c r="CU28" s="44"/>
      <c r="CV28" s="44"/>
      <c r="CW28" s="44"/>
      <c r="CX28" s="153"/>
      <c r="CY28" s="36"/>
      <c r="CZ28" s="44"/>
      <c r="DA28" s="44"/>
      <c r="DB28" s="44"/>
      <c r="DC28" s="44"/>
      <c r="DD28" s="44"/>
      <c r="DE28" s="44"/>
      <c r="DF28" s="44"/>
      <c r="DG28" s="44"/>
      <c r="DH28" s="153"/>
      <c r="DI28" s="36"/>
      <c r="DJ28" s="44"/>
      <c r="DK28" s="44"/>
      <c r="DL28" s="44"/>
      <c r="DM28" s="44"/>
      <c r="DN28" s="44"/>
      <c r="DO28" s="44"/>
      <c r="DP28" s="44"/>
      <c r="DQ28" s="44"/>
      <c r="DR28" s="153"/>
      <c r="DS28" s="36"/>
      <c r="DT28" s="44"/>
      <c r="DU28" s="44"/>
      <c r="DV28" s="44"/>
      <c r="DW28" s="44"/>
      <c r="DX28" s="44"/>
      <c r="DY28" s="44"/>
      <c r="DZ28" s="44"/>
      <c r="EA28" s="44"/>
      <c r="EB28" s="153"/>
      <c r="EC28" s="36"/>
      <c r="ED28" s="44"/>
      <c r="EE28" s="44"/>
      <c r="EF28" s="44"/>
      <c r="EG28" s="44"/>
      <c r="EH28" s="44"/>
      <c r="EI28" s="44"/>
      <c r="EJ28" s="44"/>
      <c r="EK28" s="44"/>
      <c r="EL28" s="153"/>
      <c r="EM28" s="36"/>
      <c r="EN28" s="44"/>
      <c r="EO28" s="44"/>
      <c r="EP28" s="44"/>
      <c r="EQ28" s="44"/>
      <c r="ER28" s="44"/>
      <c r="ES28" s="44"/>
      <c r="ET28" s="44"/>
      <c r="EU28" s="44"/>
      <c r="EV28" s="153"/>
      <c r="EW28" s="36"/>
      <c r="EX28" s="44"/>
      <c r="EY28" s="44"/>
      <c r="EZ28" s="44"/>
      <c r="FA28" s="44"/>
      <c r="FB28" s="44"/>
      <c r="FC28" s="44"/>
      <c r="FD28" s="44"/>
      <c r="FE28" s="44"/>
      <c r="FF28" s="153"/>
      <c r="FG28" s="36"/>
      <c r="FH28" s="44"/>
      <c r="FI28" s="44"/>
      <c r="FJ28" s="44"/>
      <c r="FK28" s="44"/>
      <c r="FL28" s="44"/>
      <c r="FM28" s="44"/>
      <c r="FN28" s="44"/>
      <c r="FO28" s="44"/>
      <c r="FP28" s="153"/>
      <c r="FQ28" s="36"/>
      <c r="FR28" s="44"/>
      <c r="FS28" s="44"/>
      <c r="FT28" s="44"/>
      <c r="FU28" s="44"/>
      <c r="FV28" s="44"/>
      <c r="FW28" s="44"/>
      <c r="FX28" s="44"/>
      <c r="FY28" s="44"/>
      <c r="FZ28" s="153"/>
      <c r="GA28" s="36"/>
      <c r="GB28" s="44"/>
      <c r="GC28" s="44"/>
      <c r="GD28" s="44"/>
      <c r="GE28" s="44"/>
      <c r="GF28" s="44"/>
      <c r="GG28" s="44"/>
      <c r="GH28" s="44"/>
      <c r="GI28" s="44"/>
      <c r="GJ28" s="153"/>
      <c r="GK28" s="36"/>
      <c r="GL28" s="44"/>
      <c r="GM28" s="44"/>
      <c r="GN28" s="44"/>
      <c r="GO28" s="44"/>
      <c r="GP28" s="44"/>
      <c r="GQ28" s="44"/>
      <c r="GR28" s="44"/>
      <c r="GS28" s="44"/>
      <c r="GT28" s="153"/>
      <c r="GU28" s="36"/>
      <c r="GV28" s="44"/>
      <c r="GW28" s="44"/>
      <c r="GX28" s="44"/>
      <c r="GY28" s="44"/>
      <c r="GZ28" s="44"/>
      <c r="HA28" s="44"/>
      <c r="HB28" s="44"/>
      <c r="HC28" s="44"/>
      <c r="HD28" s="153"/>
      <c r="HE28" s="334"/>
      <c r="HF28" s="335"/>
      <c r="HG28" s="336"/>
      <c r="HH28" s="335"/>
      <c r="HI28" s="337"/>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row>
    <row r="29" spans="1:262" s="39" customFormat="1" ht="27.75" customHeight="1">
      <c r="A29" s="226" t="s">
        <v>25</v>
      </c>
      <c r="B29" s="304" t="s">
        <v>744</v>
      </c>
      <c r="C29" s="380" t="str">
        <f>IF(COUNTIF(C30:C34, "NO")&gt;=1, "NOT MET",IF(COUNTIF(C30:C34, "YES")&gt;=1,"MET",IF(COUNTIF(C30:C34,"=N/A")=5,"N/A","")))</f>
        <v/>
      </c>
      <c r="D29" s="381" t="str">
        <f t="shared" ref="D29:BO29" si="4">IF(COUNTIF(D30:D34, "NO")&gt;=1, "NOT MET",IF(COUNTIF(D30:D34, "YES")&gt;=1,"MET",IF(COUNTIF(D30:D34,"=N/A")=5,"N/A","")))</f>
        <v/>
      </c>
      <c r="E29" s="381" t="str">
        <f t="shared" si="4"/>
        <v/>
      </c>
      <c r="F29" s="381" t="str">
        <f t="shared" si="4"/>
        <v/>
      </c>
      <c r="G29" s="381" t="str">
        <f t="shared" si="4"/>
        <v/>
      </c>
      <c r="H29" s="381" t="str">
        <f t="shared" si="4"/>
        <v/>
      </c>
      <c r="I29" s="381" t="str">
        <f t="shared" si="4"/>
        <v/>
      </c>
      <c r="J29" s="381" t="str">
        <f t="shared" si="4"/>
        <v/>
      </c>
      <c r="K29" s="381" t="str">
        <f t="shared" si="4"/>
        <v/>
      </c>
      <c r="L29" s="401" t="str">
        <f t="shared" si="4"/>
        <v/>
      </c>
      <c r="M29" s="380" t="str">
        <f t="shared" si="4"/>
        <v/>
      </c>
      <c r="N29" s="381" t="str">
        <f t="shared" si="4"/>
        <v/>
      </c>
      <c r="O29" s="381" t="str">
        <f t="shared" si="4"/>
        <v/>
      </c>
      <c r="P29" s="381" t="str">
        <f t="shared" si="4"/>
        <v/>
      </c>
      <c r="Q29" s="381" t="str">
        <f t="shared" si="4"/>
        <v/>
      </c>
      <c r="R29" s="381" t="str">
        <f t="shared" si="4"/>
        <v/>
      </c>
      <c r="S29" s="381" t="str">
        <f t="shared" si="4"/>
        <v/>
      </c>
      <c r="T29" s="381" t="str">
        <f t="shared" si="4"/>
        <v/>
      </c>
      <c r="U29" s="381" t="str">
        <f t="shared" si="4"/>
        <v/>
      </c>
      <c r="V29" s="401" t="str">
        <f t="shared" si="4"/>
        <v/>
      </c>
      <c r="W29" s="380" t="str">
        <f t="shared" si="4"/>
        <v/>
      </c>
      <c r="X29" s="381" t="str">
        <f t="shared" si="4"/>
        <v/>
      </c>
      <c r="Y29" s="381" t="str">
        <f t="shared" si="4"/>
        <v/>
      </c>
      <c r="Z29" s="381" t="str">
        <f t="shared" si="4"/>
        <v/>
      </c>
      <c r="AA29" s="381" t="str">
        <f t="shared" si="4"/>
        <v/>
      </c>
      <c r="AB29" s="381" t="str">
        <f t="shared" si="4"/>
        <v/>
      </c>
      <c r="AC29" s="381" t="str">
        <f t="shared" si="4"/>
        <v/>
      </c>
      <c r="AD29" s="381" t="str">
        <f t="shared" si="4"/>
        <v/>
      </c>
      <c r="AE29" s="381" t="str">
        <f t="shared" si="4"/>
        <v/>
      </c>
      <c r="AF29" s="401" t="str">
        <f t="shared" si="4"/>
        <v/>
      </c>
      <c r="AG29" s="380" t="str">
        <f t="shared" si="4"/>
        <v/>
      </c>
      <c r="AH29" s="381" t="str">
        <f t="shared" si="4"/>
        <v/>
      </c>
      <c r="AI29" s="381" t="str">
        <f t="shared" si="4"/>
        <v/>
      </c>
      <c r="AJ29" s="381" t="str">
        <f t="shared" si="4"/>
        <v/>
      </c>
      <c r="AK29" s="381" t="str">
        <f t="shared" si="4"/>
        <v/>
      </c>
      <c r="AL29" s="381" t="str">
        <f t="shared" si="4"/>
        <v/>
      </c>
      <c r="AM29" s="381" t="str">
        <f t="shared" si="4"/>
        <v/>
      </c>
      <c r="AN29" s="381" t="str">
        <f t="shared" si="4"/>
        <v/>
      </c>
      <c r="AO29" s="381" t="str">
        <f t="shared" si="4"/>
        <v/>
      </c>
      <c r="AP29" s="401" t="str">
        <f t="shared" si="4"/>
        <v/>
      </c>
      <c r="AQ29" s="380" t="str">
        <f t="shared" si="4"/>
        <v/>
      </c>
      <c r="AR29" s="381" t="str">
        <f t="shared" si="4"/>
        <v/>
      </c>
      <c r="AS29" s="381" t="str">
        <f t="shared" si="4"/>
        <v/>
      </c>
      <c r="AT29" s="381" t="str">
        <f t="shared" si="4"/>
        <v/>
      </c>
      <c r="AU29" s="381" t="str">
        <f t="shared" si="4"/>
        <v/>
      </c>
      <c r="AV29" s="381" t="str">
        <f t="shared" si="4"/>
        <v/>
      </c>
      <c r="AW29" s="381" t="str">
        <f t="shared" si="4"/>
        <v/>
      </c>
      <c r="AX29" s="381" t="str">
        <f t="shared" si="4"/>
        <v/>
      </c>
      <c r="AY29" s="381" t="str">
        <f t="shared" si="4"/>
        <v/>
      </c>
      <c r="AZ29" s="401" t="str">
        <f t="shared" si="4"/>
        <v/>
      </c>
      <c r="BA29" s="380" t="str">
        <f t="shared" si="4"/>
        <v/>
      </c>
      <c r="BB29" s="381" t="str">
        <f t="shared" si="4"/>
        <v/>
      </c>
      <c r="BC29" s="381" t="str">
        <f t="shared" si="4"/>
        <v/>
      </c>
      <c r="BD29" s="381" t="str">
        <f t="shared" si="4"/>
        <v/>
      </c>
      <c r="BE29" s="381" t="str">
        <f t="shared" si="4"/>
        <v/>
      </c>
      <c r="BF29" s="381" t="str">
        <f t="shared" si="4"/>
        <v/>
      </c>
      <c r="BG29" s="381" t="str">
        <f t="shared" si="4"/>
        <v/>
      </c>
      <c r="BH29" s="381" t="str">
        <f t="shared" si="4"/>
        <v/>
      </c>
      <c r="BI29" s="381" t="str">
        <f t="shared" si="4"/>
        <v/>
      </c>
      <c r="BJ29" s="401" t="str">
        <f t="shared" si="4"/>
        <v/>
      </c>
      <c r="BK29" s="380" t="str">
        <f t="shared" si="4"/>
        <v/>
      </c>
      <c r="BL29" s="381" t="str">
        <f t="shared" si="4"/>
        <v/>
      </c>
      <c r="BM29" s="381" t="str">
        <f t="shared" si="4"/>
        <v/>
      </c>
      <c r="BN29" s="381" t="str">
        <f t="shared" si="4"/>
        <v/>
      </c>
      <c r="BO29" s="381" t="str">
        <f t="shared" si="4"/>
        <v/>
      </c>
      <c r="BP29" s="381" t="str">
        <f t="shared" ref="BP29:EA29" si="5">IF(COUNTIF(BP30:BP34, "NO")&gt;=1, "NOT MET",IF(COUNTIF(BP30:BP34, "YES")&gt;=1,"MET",IF(COUNTIF(BP30:BP34,"=N/A")=5,"N/A","")))</f>
        <v/>
      </c>
      <c r="BQ29" s="381" t="str">
        <f t="shared" si="5"/>
        <v/>
      </c>
      <c r="BR29" s="381" t="str">
        <f t="shared" si="5"/>
        <v/>
      </c>
      <c r="BS29" s="381" t="str">
        <f t="shared" si="5"/>
        <v/>
      </c>
      <c r="BT29" s="381" t="str">
        <f t="shared" si="5"/>
        <v/>
      </c>
      <c r="BU29" s="380" t="str">
        <f t="shared" si="5"/>
        <v/>
      </c>
      <c r="BV29" s="381" t="str">
        <f t="shared" si="5"/>
        <v/>
      </c>
      <c r="BW29" s="381" t="str">
        <f t="shared" si="5"/>
        <v/>
      </c>
      <c r="BX29" s="381" t="str">
        <f t="shared" si="5"/>
        <v/>
      </c>
      <c r="BY29" s="381" t="str">
        <f t="shared" si="5"/>
        <v/>
      </c>
      <c r="BZ29" s="381" t="str">
        <f t="shared" si="5"/>
        <v/>
      </c>
      <c r="CA29" s="381" t="str">
        <f t="shared" si="5"/>
        <v/>
      </c>
      <c r="CB29" s="381" t="str">
        <f t="shared" si="5"/>
        <v/>
      </c>
      <c r="CC29" s="381" t="str">
        <f t="shared" si="5"/>
        <v/>
      </c>
      <c r="CD29" s="401" t="str">
        <f t="shared" si="5"/>
        <v/>
      </c>
      <c r="CE29" s="380" t="str">
        <f t="shared" si="5"/>
        <v/>
      </c>
      <c r="CF29" s="381" t="str">
        <f t="shared" si="5"/>
        <v/>
      </c>
      <c r="CG29" s="381" t="str">
        <f t="shared" si="5"/>
        <v/>
      </c>
      <c r="CH29" s="381" t="str">
        <f t="shared" si="5"/>
        <v/>
      </c>
      <c r="CI29" s="381" t="str">
        <f t="shared" si="5"/>
        <v/>
      </c>
      <c r="CJ29" s="381" t="str">
        <f t="shared" si="5"/>
        <v/>
      </c>
      <c r="CK29" s="381" t="str">
        <f t="shared" si="5"/>
        <v/>
      </c>
      <c r="CL29" s="381" t="str">
        <f t="shared" si="5"/>
        <v/>
      </c>
      <c r="CM29" s="381" t="str">
        <f t="shared" si="5"/>
        <v/>
      </c>
      <c r="CN29" s="381" t="str">
        <f t="shared" si="5"/>
        <v/>
      </c>
      <c r="CO29" s="380" t="str">
        <f t="shared" si="5"/>
        <v/>
      </c>
      <c r="CP29" s="381" t="str">
        <f t="shared" si="5"/>
        <v/>
      </c>
      <c r="CQ29" s="381" t="str">
        <f t="shared" si="5"/>
        <v/>
      </c>
      <c r="CR29" s="381" t="str">
        <f t="shared" si="5"/>
        <v/>
      </c>
      <c r="CS29" s="381" t="str">
        <f t="shared" si="5"/>
        <v/>
      </c>
      <c r="CT29" s="381" t="str">
        <f t="shared" si="5"/>
        <v/>
      </c>
      <c r="CU29" s="381" t="str">
        <f t="shared" si="5"/>
        <v/>
      </c>
      <c r="CV29" s="381" t="str">
        <f t="shared" si="5"/>
        <v/>
      </c>
      <c r="CW29" s="381" t="str">
        <f t="shared" si="5"/>
        <v/>
      </c>
      <c r="CX29" s="401" t="str">
        <f t="shared" si="5"/>
        <v/>
      </c>
      <c r="CY29" s="380" t="str">
        <f t="shared" si="5"/>
        <v/>
      </c>
      <c r="CZ29" s="381" t="str">
        <f t="shared" si="5"/>
        <v/>
      </c>
      <c r="DA29" s="381" t="str">
        <f t="shared" si="5"/>
        <v/>
      </c>
      <c r="DB29" s="381" t="str">
        <f t="shared" si="5"/>
        <v/>
      </c>
      <c r="DC29" s="381" t="str">
        <f t="shared" si="5"/>
        <v/>
      </c>
      <c r="DD29" s="381" t="str">
        <f t="shared" si="5"/>
        <v/>
      </c>
      <c r="DE29" s="381" t="str">
        <f t="shared" si="5"/>
        <v/>
      </c>
      <c r="DF29" s="381" t="str">
        <f t="shared" si="5"/>
        <v/>
      </c>
      <c r="DG29" s="381" t="str">
        <f t="shared" si="5"/>
        <v/>
      </c>
      <c r="DH29" s="381" t="str">
        <f t="shared" si="5"/>
        <v/>
      </c>
      <c r="DI29" s="380" t="str">
        <f t="shared" si="5"/>
        <v/>
      </c>
      <c r="DJ29" s="381" t="str">
        <f t="shared" si="5"/>
        <v/>
      </c>
      <c r="DK29" s="381" t="str">
        <f t="shared" si="5"/>
        <v/>
      </c>
      <c r="DL29" s="381" t="str">
        <f t="shared" si="5"/>
        <v/>
      </c>
      <c r="DM29" s="381" t="str">
        <f t="shared" si="5"/>
        <v/>
      </c>
      <c r="DN29" s="381" t="str">
        <f t="shared" si="5"/>
        <v/>
      </c>
      <c r="DO29" s="381" t="str">
        <f t="shared" si="5"/>
        <v/>
      </c>
      <c r="DP29" s="381" t="str">
        <f t="shared" si="5"/>
        <v/>
      </c>
      <c r="DQ29" s="381" t="str">
        <f t="shared" si="5"/>
        <v/>
      </c>
      <c r="DR29" s="401" t="str">
        <f t="shared" si="5"/>
        <v/>
      </c>
      <c r="DS29" s="380" t="str">
        <f t="shared" si="5"/>
        <v/>
      </c>
      <c r="DT29" s="381" t="str">
        <f t="shared" si="5"/>
        <v/>
      </c>
      <c r="DU29" s="381" t="str">
        <f t="shared" si="5"/>
        <v/>
      </c>
      <c r="DV29" s="381" t="str">
        <f t="shared" si="5"/>
        <v/>
      </c>
      <c r="DW29" s="381" t="str">
        <f t="shared" si="5"/>
        <v/>
      </c>
      <c r="DX29" s="381" t="str">
        <f t="shared" si="5"/>
        <v/>
      </c>
      <c r="DY29" s="381" t="str">
        <f t="shared" si="5"/>
        <v/>
      </c>
      <c r="DZ29" s="381" t="str">
        <f t="shared" si="5"/>
        <v/>
      </c>
      <c r="EA29" s="381" t="str">
        <f t="shared" si="5"/>
        <v/>
      </c>
      <c r="EB29" s="381" t="str">
        <f t="shared" ref="EB29:GM29" si="6">IF(COUNTIF(EB30:EB34, "NO")&gt;=1, "NOT MET",IF(COUNTIF(EB30:EB34, "YES")&gt;=1,"MET",IF(COUNTIF(EB30:EB34,"=N/A")=5,"N/A","")))</f>
        <v/>
      </c>
      <c r="EC29" s="380" t="str">
        <f t="shared" si="6"/>
        <v/>
      </c>
      <c r="ED29" s="381" t="str">
        <f t="shared" si="6"/>
        <v/>
      </c>
      <c r="EE29" s="381" t="str">
        <f t="shared" si="6"/>
        <v/>
      </c>
      <c r="EF29" s="381" t="str">
        <f t="shared" si="6"/>
        <v/>
      </c>
      <c r="EG29" s="381" t="str">
        <f t="shared" si="6"/>
        <v/>
      </c>
      <c r="EH29" s="381" t="str">
        <f t="shared" si="6"/>
        <v/>
      </c>
      <c r="EI29" s="381" t="str">
        <f t="shared" si="6"/>
        <v/>
      </c>
      <c r="EJ29" s="381" t="str">
        <f t="shared" si="6"/>
        <v/>
      </c>
      <c r="EK29" s="381" t="str">
        <f t="shared" si="6"/>
        <v/>
      </c>
      <c r="EL29" s="401" t="str">
        <f t="shared" si="6"/>
        <v/>
      </c>
      <c r="EM29" s="380" t="str">
        <f t="shared" si="6"/>
        <v/>
      </c>
      <c r="EN29" s="381" t="str">
        <f t="shared" si="6"/>
        <v/>
      </c>
      <c r="EO29" s="381" t="str">
        <f t="shared" si="6"/>
        <v/>
      </c>
      <c r="EP29" s="381" t="str">
        <f t="shared" si="6"/>
        <v/>
      </c>
      <c r="EQ29" s="381" t="str">
        <f t="shared" si="6"/>
        <v/>
      </c>
      <c r="ER29" s="381" t="str">
        <f t="shared" si="6"/>
        <v/>
      </c>
      <c r="ES29" s="381" t="str">
        <f t="shared" si="6"/>
        <v/>
      </c>
      <c r="ET29" s="381" t="str">
        <f t="shared" si="6"/>
        <v/>
      </c>
      <c r="EU29" s="381" t="str">
        <f t="shared" si="6"/>
        <v/>
      </c>
      <c r="EV29" s="381" t="str">
        <f t="shared" si="6"/>
        <v/>
      </c>
      <c r="EW29" s="380" t="str">
        <f t="shared" si="6"/>
        <v/>
      </c>
      <c r="EX29" s="381" t="str">
        <f t="shared" si="6"/>
        <v/>
      </c>
      <c r="EY29" s="381" t="str">
        <f t="shared" si="6"/>
        <v/>
      </c>
      <c r="EZ29" s="381" t="str">
        <f t="shared" si="6"/>
        <v/>
      </c>
      <c r="FA29" s="381" t="str">
        <f t="shared" si="6"/>
        <v/>
      </c>
      <c r="FB29" s="381" t="str">
        <f t="shared" si="6"/>
        <v/>
      </c>
      <c r="FC29" s="381" t="str">
        <f t="shared" si="6"/>
        <v/>
      </c>
      <c r="FD29" s="381" t="str">
        <f t="shared" si="6"/>
        <v/>
      </c>
      <c r="FE29" s="381" t="str">
        <f t="shared" si="6"/>
        <v/>
      </c>
      <c r="FF29" s="401" t="str">
        <f t="shared" si="6"/>
        <v/>
      </c>
      <c r="FG29" s="380" t="str">
        <f t="shared" si="6"/>
        <v/>
      </c>
      <c r="FH29" s="381" t="str">
        <f t="shared" si="6"/>
        <v/>
      </c>
      <c r="FI29" s="381" t="str">
        <f t="shared" si="6"/>
        <v/>
      </c>
      <c r="FJ29" s="381" t="str">
        <f t="shared" si="6"/>
        <v/>
      </c>
      <c r="FK29" s="381" t="str">
        <f t="shared" si="6"/>
        <v/>
      </c>
      <c r="FL29" s="381" t="str">
        <f t="shared" si="6"/>
        <v/>
      </c>
      <c r="FM29" s="381" t="str">
        <f t="shared" si="6"/>
        <v/>
      </c>
      <c r="FN29" s="381" t="str">
        <f t="shared" si="6"/>
        <v/>
      </c>
      <c r="FO29" s="381" t="str">
        <f t="shared" si="6"/>
        <v/>
      </c>
      <c r="FP29" s="381" t="str">
        <f t="shared" si="6"/>
        <v/>
      </c>
      <c r="FQ29" s="380" t="str">
        <f t="shared" si="6"/>
        <v/>
      </c>
      <c r="FR29" s="381" t="str">
        <f t="shared" si="6"/>
        <v/>
      </c>
      <c r="FS29" s="381" t="str">
        <f t="shared" si="6"/>
        <v/>
      </c>
      <c r="FT29" s="381" t="str">
        <f t="shared" si="6"/>
        <v/>
      </c>
      <c r="FU29" s="381" t="str">
        <f t="shared" si="6"/>
        <v/>
      </c>
      <c r="FV29" s="381" t="str">
        <f t="shared" si="6"/>
        <v/>
      </c>
      <c r="FW29" s="381" t="str">
        <f t="shared" si="6"/>
        <v/>
      </c>
      <c r="FX29" s="381" t="str">
        <f t="shared" si="6"/>
        <v/>
      </c>
      <c r="FY29" s="381" t="str">
        <f t="shared" si="6"/>
        <v/>
      </c>
      <c r="FZ29" s="401" t="str">
        <f t="shared" si="6"/>
        <v/>
      </c>
      <c r="GA29" s="380" t="str">
        <f t="shared" si="6"/>
        <v/>
      </c>
      <c r="GB29" s="381" t="str">
        <f t="shared" si="6"/>
        <v/>
      </c>
      <c r="GC29" s="381" t="str">
        <f t="shared" si="6"/>
        <v/>
      </c>
      <c r="GD29" s="381" t="str">
        <f t="shared" si="6"/>
        <v/>
      </c>
      <c r="GE29" s="381" t="str">
        <f t="shared" si="6"/>
        <v/>
      </c>
      <c r="GF29" s="381" t="str">
        <f t="shared" si="6"/>
        <v/>
      </c>
      <c r="GG29" s="381" t="str">
        <f t="shared" si="6"/>
        <v/>
      </c>
      <c r="GH29" s="381" t="str">
        <f t="shared" si="6"/>
        <v/>
      </c>
      <c r="GI29" s="381" t="str">
        <f t="shared" si="6"/>
        <v/>
      </c>
      <c r="GJ29" s="381" t="str">
        <f t="shared" si="6"/>
        <v/>
      </c>
      <c r="GK29" s="380" t="str">
        <f t="shared" si="6"/>
        <v/>
      </c>
      <c r="GL29" s="381" t="str">
        <f t="shared" si="6"/>
        <v/>
      </c>
      <c r="GM29" s="381" t="str">
        <f t="shared" si="6"/>
        <v/>
      </c>
      <c r="GN29" s="381" t="str">
        <f t="shared" ref="GN29:HD29" si="7">IF(COUNTIF(GN30:GN34, "NO")&gt;=1, "NOT MET",IF(COUNTIF(GN30:GN34, "YES")&gt;=1,"MET",IF(COUNTIF(GN30:GN34,"=N/A")=5,"N/A","")))</f>
        <v/>
      </c>
      <c r="GO29" s="381" t="str">
        <f t="shared" si="7"/>
        <v/>
      </c>
      <c r="GP29" s="381" t="str">
        <f t="shared" si="7"/>
        <v/>
      </c>
      <c r="GQ29" s="381" t="str">
        <f t="shared" si="7"/>
        <v/>
      </c>
      <c r="GR29" s="381" t="str">
        <f t="shared" si="7"/>
        <v/>
      </c>
      <c r="GS29" s="381" t="str">
        <f t="shared" si="7"/>
        <v/>
      </c>
      <c r="GT29" s="401" t="str">
        <f t="shared" si="7"/>
        <v/>
      </c>
      <c r="GU29" s="380" t="str">
        <f t="shared" si="7"/>
        <v/>
      </c>
      <c r="GV29" s="381" t="str">
        <f t="shared" si="7"/>
        <v/>
      </c>
      <c r="GW29" s="381" t="str">
        <f t="shared" si="7"/>
        <v/>
      </c>
      <c r="GX29" s="381" t="str">
        <f t="shared" si="7"/>
        <v/>
      </c>
      <c r="GY29" s="381" t="str">
        <f t="shared" si="7"/>
        <v/>
      </c>
      <c r="GZ29" s="381" t="str">
        <f t="shared" si="7"/>
        <v/>
      </c>
      <c r="HA29" s="381" t="str">
        <f t="shared" si="7"/>
        <v/>
      </c>
      <c r="HB29" s="381" t="str">
        <f t="shared" si="7"/>
        <v/>
      </c>
      <c r="HC29" s="381" t="str">
        <f t="shared" si="7"/>
        <v/>
      </c>
      <c r="HD29" s="401" t="str">
        <f t="shared" si="7"/>
        <v/>
      </c>
      <c r="HE29" s="276">
        <f>COUNTIF(C29:HD29,"=Met")</f>
        <v>0</v>
      </c>
      <c r="HF29" s="277">
        <f>IF(SUM(HE29,HG29)=0,0,HE29/SUM(HE29,HG29))</f>
        <v>0</v>
      </c>
      <c r="HG29" s="278">
        <f>COUNTIF(C29:HD29,"=Not Met")</f>
        <v>0</v>
      </c>
      <c r="HH29" s="277">
        <f>IF(SUM(HE29,HG29)=0,0,HG29/SUM(HE29,HG29))</f>
        <v>0</v>
      </c>
      <c r="HI29" s="279">
        <f>COUNTIF(C29:HD29,"=N/A")</f>
        <v>0</v>
      </c>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row>
    <row r="30" spans="1:262" s="39" customFormat="1">
      <c r="A30" s="123"/>
      <c r="B30" s="34" t="s">
        <v>198</v>
      </c>
      <c r="C30" s="36"/>
      <c r="D30" s="44"/>
      <c r="E30" s="44"/>
      <c r="F30" s="44"/>
      <c r="G30" s="44"/>
      <c r="H30" s="44"/>
      <c r="I30" s="44"/>
      <c r="J30" s="44"/>
      <c r="K30" s="44"/>
      <c r="L30" s="153"/>
      <c r="M30" s="36"/>
      <c r="N30" s="44"/>
      <c r="O30" s="44"/>
      <c r="P30" s="44"/>
      <c r="Q30" s="44"/>
      <c r="R30" s="44"/>
      <c r="S30" s="44"/>
      <c r="T30" s="44"/>
      <c r="U30" s="44"/>
      <c r="V30" s="153"/>
      <c r="W30" s="36"/>
      <c r="X30" s="44"/>
      <c r="Y30" s="44"/>
      <c r="Z30" s="44"/>
      <c r="AA30" s="44"/>
      <c r="AB30" s="44"/>
      <c r="AC30" s="44"/>
      <c r="AD30" s="44"/>
      <c r="AE30" s="44"/>
      <c r="AF30" s="153"/>
      <c r="AG30" s="36"/>
      <c r="AH30" s="44"/>
      <c r="AI30" s="44"/>
      <c r="AJ30" s="44"/>
      <c r="AK30" s="44"/>
      <c r="AL30" s="44"/>
      <c r="AM30" s="44"/>
      <c r="AN30" s="44"/>
      <c r="AO30" s="44"/>
      <c r="AP30" s="153"/>
      <c r="AQ30" s="36"/>
      <c r="AR30" s="44"/>
      <c r="AS30" s="44"/>
      <c r="AT30" s="44"/>
      <c r="AU30" s="44"/>
      <c r="AV30" s="44"/>
      <c r="AW30" s="44"/>
      <c r="AX30" s="44"/>
      <c r="AY30" s="44"/>
      <c r="AZ30" s="153"/>
      <c r="BA30" s="36"/>
      <c r="BB30" s="44"/>
      <c r="BC30" s="44"/>
      <c r="BD30" s="44"/>
      <c r="BE30" s="44"/>
      <c r="BF30" s="44"/>
      <c r="BG30" s="44"/>
      <c r="BH30" s="44"/>
      <c r="BI30" s="44"/>
      <c r="BJ30" s="153"/>
      <c r="BK30" s="36"/>
      <c r="BL30" s="44"/>
      <c r="BM30" s="44"/>
      <c r="BN30" s="44"/>
      <c r="BO30" s="44"/>
      <c r="BP30" s="44"/>
      <c r="BQ30" s="44"/>
      <c r="BR30" s="44"/>
      <c r="BS30" s="44"/>
      <c r="BT30" s="153"/>
      <c r="BU30" s="36"/>
      <c r="BV30" s="44"/>
      <c r="BW30" s="44"/>
      <c r="BX30" s="44"/>
      <c r="BY30" s="44"/>
      <c r="BZ30" s="44"/>
      <c r="CA30" s="44"/>
      <c r="CB30" s="44"/>
      <c r="CC30" s="44"/>
      <c r="CD30" s="153"/>
      <c r="CE30" s="36"/>
      <c r="CF30" s="44"/>
      <c r="CG30" s="44"/>
      <c r="CH30" s="44"/>
      <c r="CI30" s="44"/>
      <c r="CJ30" s="44"/>
      <c r="CK30" s="44"/>
      <c r="CL30" s="44"/>
      <c r="CM30" s="44"/>
      <c r="CN30" s="153"/>
      <c r="CO30" s="36"/>
      <c r="CP30" s="44"/>
      <c r="CQ30" s="44"/>
      <c r="CR30" s="44"/>
      <c r="CS30" s="44"/>
      <c r="CT30" s="44"/>
      <c r="CU30" s="44"/>
      <c r="CV30" s="44"/>
      <c r="CW30" s="44"/>
      <c r="CX30" s="153"/>
      <c r="CY30" s="36"/>
      <c r="CZ30" s="44"/>
      <c r="DA30" s="44"/>
      <c r="DB30" s="44"/>
      <c r="DC30" s="44"/>
      <c r="DD30" s="44"/>
      <c r="DE30" s="44"/>
      <c r="DF30" s="44"/>
      <c r="DG30" s="44"/>
      <c r="DH30" s="153"/>
      <c r="DI30" s="36"/>
      <c r="DJ30" s="44"/>
      <c r="DK30" s="44"/>
      <c r="DL30" s="44"/>
      <c r="DM30" s="44"/>
      <c r="DN30" s="44"/>
      <c r="DO30" s="44"/>
      <c r="DP30" s="44"/>
      <c r="DQ30" s="44"/>
      <c r="DR30" s="153"/>
      <c r="DS30" s="36"/>
      <c r="DT30" s="44"/>
      <c r="DU30" s="44"/>
      <c r="DV30" s="44"/>
      <c r="DW30" s="44"/>
      <c r="DX30" s="44"/>
      <c r="DY30" s="44"/>
      <c r="DZ30" s="44"/>
      <c r="EA30" s="44"/>
      <c r="EB30" s="153"/>
      <c r="EC30" s="36"/>
      <c r="ED30" s="44"/>
      <c r="EE30" s="44"/>
      <c r="EF30" s="44"/>
      <c r="EG30" s="44"/>
      <c r="EH30" s="44"/>
      <c r="EI30" s="44"/>
      <c r="EJ30" s="44"/>
      <c r="EK30" s="44"/>
      <c r="EL30" s="153"/>
      <c r="EM30" s="36"/>
      <c r="EN30" s="44"/>
      <c r="EO30" s="44"/>
      <c r="EP30" s="44"/>
      <c r="EQ30" s="44"/>
      <c r="ER30" s="44"/>
      <c r="ES30" s="44"/>
      <c r="ET30" s="44"/>
      <c r="EU30" s="44"/>
      <c r="EV30" s="153"/>
      <c r="EW30" s="36"/>
      <c r="EX30" s="44"/>
      <c r="EY30" s="44"/>
      <c r="EZ30" s="44"/>
      <c r="FA30" s="44"/>
      <c r="FB30" s="44"/>
      <c r="FC30" s="44"/>
      <c r="FD30" s="44"/>
      <c r="FE30" s="44"/>
      <c r="FF30" s="153"/>
      <c r="FG30" s="36"/>
      <c r="FH30" s="44"/>
      <c r="FI30" s="44"/>
      <c r="FJ30" s="44"/>
      <c r="FK30" s="44"/>
      <c r="FL30" s="44"/>
      <c r="FM30" s="44"/>
      <c r="FN30" s="44"/>
      <c r="FO30" s="44"/>
      <c r="FP30" s="153"/>
      <c r="FQ30" s="36"/>
      <c r="FR30" s="44"/>
      <c r="FS30" s="44"/>
      <c r="FT30" s="44"/>
      <c r="FU30" s="44"/>
      <c r="FV30" s="44"/>
      <c r="FW30" s="44"/>
      <c r="FX30" s="44"/>
      <c r="FY30" s="44"/>
      <c r="FZ30" s="153"/>
      <c r="GA30" s="36"/>
      <c r="GB30" s="44"/>
      <c r="GC30" s="44"/>
      <c r="GD30" s="44"/>
      <c r="GE30" s="44"/>
      <c r="GF30" s="44"/>
      <c r="GG30" s="44"/>
      <c r="GH30" s="44"/>
      <c r="GI30" s="44"/>
      <c r="GJ30" s="153"/>
      <c r="GK30" s="36"/>
      <c r="GL30" s="44"/>
      <c r="GM30" s="44"/>
      <c r="GN30" s="44"/>
      <c r="GO30" s="44"/>
      <c r="GP30" s="44"/>
      <c r="GQ30" s="44"/>
      <c r="GR30" s="44"/>
      <c r="GS30" s="44"/>
      <c r="GT30" s="153"/>
      <c r="GU30" s="36"/>
      <c r="GV30" s="44"/>
      <c r="GW30" s="44"/>
      <c r="GX30" s="44"/>
      <c r="GY30" s="44"/>
      <c r="GZ30" s="44"/>
      <c r="HA30" s="44"/>
      <c r="HB30" s="44"/>
      <c r="HC30" s="44"/>
      <c r="HD30" s="153"/>
      <c r="HE30" s="139"/>
      <c r="HF30" s="140"/>
      <c r="HG30" s="141"/>
      <c r="HH30" s="140"/>
      <c r="HI30" s="142"/>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row>
    <row r="31" spans="1:262" s="39" customFormat="1">
      <c r="A31" s="123"/>
      <c r="B31" s="34" t="s">
        <v>171</v>
      </c>
      <c r="C31" s="36"/>
      <c r="D31" s="44"/>
      <c r="E31" s="44"/>
      <c r="F31" s="44"/>
      <c r="G31" s="44"/>
      <c r="H31" s="44"/>
      <c r="I31" s="44"/>
      <c r="J31" s="44"/>
      <c r="K31" s="44"/>
      <c r="L31" s="153"/>
      <c r="M31" s="36"/>
      <c r="N31" s="44"/>
      <c r="O31" s="44"/>
      <c r="P31" s="44"/>
      <c r="Q31" s="44"/>
      <c r="R31" s="44"/>
      <c r="S31" s="44"/>
      <c r="T31" s="44"/>
      <c r="U31" s="44"/>
      <c r="V31" s="153"/>
      <c r="W31" s="36"/>
      <c r="X31" s="44"/>
      <c r="Y31" s="44"/>
      <c r="Z31" s="44"/>
      <c r="AA31" s="44"/>
      <c r="AB31" s="44"/>
      <c r="AC31" s="44"/>
      <c r="AD31" s="44"/>
      <c r="AE31" s="44"/>
      <c r="AF31" s="153"/>
      <c r="AG31" s="36"/>
      <c r="AH31" s="44"/>
      <c r="AI31" s="44"/>
      <c r="AJ31" s="44"/>
      <c r="AK31" s="44"/>
      <c r="AL31" s="44"/>
      <c r="AM31" s="44"/>
      <c r="AN31" s="44"/>
      <c r="AO31" s="44"/>
      <c r="AP31" s="153"/>
      <c r="AQ31" s="36"/>
      <c r="AR31" s="44"/>
      <c r="AS31" s="44"/>
      <c r="AT31" s="44"/>
      <c r="AU31" s="44"/>
      <c r="AV31" s="44"/>
      <c r="AW31" s="44"/>
      <c r="AX31" s="44"/>
      <c r="AY31" s="44"/>
      <c r="AZ31" s="153"/>
      <c r="BA31" s="36"/>
      <c r="BB31" s="44"/>
      <c r="BC31" s="44"/>
      <c r="BD31" s="44"/>
      <c r="BE31" s="44"/>
      <c r="BF31" s="44"/>
      <c r="BG31" s="44"/>
      <c r="BH31" s="44"/>
      <c r="BI31" s="44"/>
      <c r="BJ31" s="153"/>
      <c r="BK31" s="36"/>
      <c r="BL31" s="44"/>
      <c r="BM31" s="44"/>
      <c r="BN31" s="44"/>
      <c r="BO31" s="44"/>
      <c r="BP31" s="44"/>
      <c r="BQ31" s="44"/>
      <c r="BR31" s="44"/>
      <c r="BS31" s="44"/>
      <c r="BT31" s="153"/>
      <c r="BU31" s="36"/>
      <c r="BV31" s="44"/>
      <c r="BW31" s="44"/>
      <c r="BX31" s="44"/>
      <c r="BY31" s="44"/>
      <c r="BZ31" s="44"/>
      <c r="CA31" s="44"/>
      <c r="CB31" s="44"/>
      <c r="CC31" s="44"/>
      <c r="CD31" s="153"/>
      <c r="CE31" s="36"/>
      <c r="CF31" s="44"/>
      <c r="CG31" s="44"/>
      <c r="CH31" s="44"/>
      <c r="CI31" s="44"/>
      <c r="CJ31" s="44"/>
      <c r="CK31" s="44"/>
      <c r="CL31" s="44"/>
      <c r="CM31" s="44"/>
      <c r="CN31" s="153"/>
      <c r="CO31" s="36"/>
      <c r="CP31" s="44"/>
      <c r="CQ31" s="44"/>
      <c r="CR31" s="44"/>
      <c r="CS31" s="44"/>
      <c r="CT31" s="44"/>
      <c r="CU31" s="44"/>
      <c r="CV31" s="44"/>
      <c r="CW31" s="44"/>
      <c r="CX31" s="153"/>
      <c r="CY31" s="36"/>
      <c r="CZ31" s="44"/>
      <c r="DA31" s="44"/>
      <c r="DB31" s="44"/>
      <c r="DC31" s="44"/>
      <c r="DD31" s="44"/>
      <c r="DE31" s="44"/>
      <c r="DF31" s="44"/>
      <c r="DG31" s="44"/>
      <c r="DH31" s="153"/>
      <c r="DI31" s="36"/>
      <c r="DJ31" s="44"/>
      <c r="DK31" s="44"/>
      <c r="DL31" s="44"/>
      <c r="DM31" s="44"/>
      <c r="DN31" s="44"/>
      <c r="DO31" s="44"/>
      <c r="DP31" s="44"/>
      <c r="DQ31" s="44"/>
      <c r="DR31" s="153"/>
      <c r="DS31" s="36"/>
      <c r="DT31" s="44"/>
      <c r="DU31" s="44"/>
      <c r="DV31" s="44"/>
      <c r="DW31" s="44"/>
      <c r="DX31" s="44"/>
      <c r="DY31" s="44"/>
      <c r="DZ31" s="44"/>
      <c r="EA31" s="44"/>
      <c r="EB31" s="153"/>
      <c r="EC31" s="36"/>
      <c r="ED31" s="44"/>
      <c r="EE31" s="44"/>
      <c r="EF31" s="44"/>
      <c r="EG31" s="44"/>
      <c r="EH31" s="44"/>
      <c r="EI31" s="44"/>
      <c r="EJ31" s="44"/>
      <c r="EK31" s="44"/>
      <c r="EL31" s="153"/>
      <c r="EM31" s="36"/>
      <c r="EN31" s="44"/>
      <c r="EO31" s="44"/>
      <c r="EP31" s="44"/>
      <c r="EQ31" s="44"/>
      <c r="ER31" s="44"/>
      <c r="ES31" s="44"/>
      <c r="ET31" s="44"/>
      <c r="EU31" s="44"/>
      <c r="EV31" s="153"/>
      <c r="EW31" s="36"/>
      <c r="EX31" s="44"/>
      <c r="EY31" s="44"/>
      <c r="EZ31" s="44"/>
      <c r="FA31" s="44"/>
      <c r="FB31" s="44"/>
      <c r="FC31" s="44"/>
      <c r="FD31" s="44"/>
      <c r="FE31" s="44"/>
      <c r="FF31" s="153"/>
      <c r="FG31" s="36"/>
      <c r="FH31" s="44"/>
      <c r="FI31" s="44"/>
      <c r="FJ31" s="44"/>
      <c r="FK31" s="44"/>
      <c r="FL31" s="44"/>
      <c r="FM31" s="44"/>
      <c r="FN31" s="44"/>
      <c r="FO31" s="44"/>
      <c r="FP31" s="153"/>
      <c r="FQ31" s="36"/>
      <c r="FR31" s="44"/>
      <c r="FS31" s="44"/>
      <c r="FT31" s="44"/>
      <c r="FU31" s="44"/>
      <c r="FV31" s="44"/>
      <c r="FW31" s="44"/>
      <c r="FX31" s="44"/>
      <c r="FY31" s="44"/>
      <c r="FZ31" s="153"/>
      <c r="GA31" s="36"/>
      <c r="GB31" s="44"/>
      <c r="GC31" s="44"/>
      <c r="GD31" s="44"/>
      <c r="GE31" s="44"/>
      <c r="GF31" s="44"/>
      <c r="GG31" s="44"/>
      <c r="GH31" s="44"/>
      <c r="GI31" s="44"/>
      <c r="GJ31" s="153"/>
      <c r="GK31" s="36"/>
      <c r="GL31" s="44"/>
      <c r="GM31" s="44"/>
      <c r="GN31" s="44"/>
      <c r="GO31" s="44"/>
      <c r="GP31" s="44"/>
      <c r="GQ31" s="44"/>
      <c r="GR31" s="44"/>
      <c r="GS31" s="44"/>
      <c r="GT31" s="153"/>
      <c r="GU31" s="36"/>
      <c r="GV31" s="44"/>
      <c r="GW31" s="44"/>
      <c r="GX31" s="44"/>
      <c r="GY31" s="44"/>
      <c r="GZ31" s="44"/>
      <c r="HA31" s="44"/>
      <c r="HB31" s="44"/>
      <c r="HC31" s="44"/>
      <c r="HD31" s="153"/>
      <c r="HE31" s="139"/>
      <c r="HF31" s="140"/>
      <c r="HG31" s="141"/>
      <c r="HH31" s="140"/>
      <c r="HI31" s="142"/>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row>
    <row r="32" spans="1:262" s="39" customFormat="1">
      <c r="A32" s="123"/>
      <c r="B32" s="34" t="s">
        <v>172</v>
      </c>
      <c r="C32" s="36"/>
      <c r="D32" s="44"/>
      <c r="E32" s="44"/>
      <c r="F32" s="44"/>
      <c r="G32" s="44"/>
      <c r="H32" s="44"/>
      <c r="I32" s="44"/>
      <c r="J32" s="44"/>
      <c r="K32" s="44"/>
      <c r="L32" s="153"/>
      <c r="M32" s="36"/>
      <c r="N32" s="44"/>
      <c r="O32" s="44"/>
      <c r="P32" s="44"/>
      <c r="Q32" s="44"/>
      <c r="R32" s="44"/>
      <c r="S32" s="44"/>
      <c r="T32" s="44"/>
      <c r="U32" s="44"/>
      <c r="V32" s="153"/>
      <c r="W32" s="36"/>
      <c r="X32" s="44"/>
      <c r="Y32" s="44"/>
      <c r="Z32" s="44"/>
      <c r="AA32" s="44"/>
      <c r="AB32" s="44"/>
      <c r="AC32" s="44"/>
      <c r="AD32" s="44"/>
      <c r="AE32" s="44"/>
      <c r="AF32" s="153"/>
      <c r="AG32" s="36"/>
      <c r="AH32" s="44"/>
      <c r="AI32" s="44"/>
      <c r="AJ32" s="44"/>
      <c r="AK32" s="44"/>
      <c r="AL32" s="44"/>
      <c r="AM32" s="44"/>
      <c r="AN32" s="44"/>
      <c r="AO32" s="44"/>
      <c r="AP32" s="153"/>
      <c r="AQ32" s="36"/>
      <c r="AR32" s="44"/>
      <c r="AS32" s="44"/>
      <c r="AT32" s="44"/>
      <c r="AU32" s="44"/>
      <c r="AV32" s="44"/>
      <c r="AW32" s="44"/>
      <c r="AX32" s="44"/>
      <c r="AY32" s="44"/>
      <c r="AZ32" s="153"/>
      <c r="BA32" s="36"/>
      <c r="BB32" s="44"/>
      <c r="BC32" s="44"/>
      <c r="BD32" s="44"/>
      <c r="BE32" s="44"/>
      <c r="BF32" s="44"/>
      <c r="BG32" s="44"/>
      <c r="BH32" s="44"/>
      <c r="BI32" s="44"/>
      <c r="BJ32" s="153"/>
      <c r="BK32" s="36"/>
      <c r="BL32" s="44"/>
      <c r="BM32" s="44"/>
      <c r="BN32" s="44"/>
      <c r="BO32" s="44"/>
      <c r="BP32" s="44"/>
      <c r="BQ32" s="44"/>
      <c r="BR32" s="44"/>
      <c r="BS32" s="44"/>
      <c r="BT32" s="153"/>
      <c r="BU32" s="36"/>
      <c r="BV32" s="44"/>
      <c r="BW32" s="44"/>
      <c r="BX32" s="44"/>
      <c r="BY32" s="44"/>
      <c r="BZ32" s="44"/>
      <c r="CA32" s="44"/>
      <c r="CB32" s="44"/>
      <c r="CC32" s="44"/>
      <c r="CD32" s="153"/>
      <c r="CE32" s="36"/>
      <c r="CF32" s="44"/>
      <c r="CG32" s="44"/>
      <c r="CH32" s="44"/>
      <c r="CI32" s="44"/>
      <c r="CJ32" s="44"/>
      <c r="CK32" s="44"/>
      <c r="CL32" s="44"/>
      <c r="CM32" s="44"/>
      <c r="CN32" s="153"/>
      <c r="CO32" s="36"/>
      <c r="CP32" s="44"/>
      <c r="CQ32" s="44"/>
      <c r="CR32" s="44"/>
      <c r="CS32" s="44"/>
      <c r="CT32" s="44"/>
      <c r="CU32" s="44"/>
      <c r="CV32" s="44"/>
      <c r="CW32" s="44"/>
      <c r="CX32" s="153"/>
      <c r="CY32" s="36"/>
      <c r="CZ32" s="44"/>
      <c r="DA32" s="44"/>
      <c r="DB32" s="44"/>
      <c r="DC32" s="44"/>
      <c r="DD32" s="44"/>
      <c r="DE32" s="44"/>
      <c r="DF32" s="44"/>
      <c r="DG32" s="44"/>
      <c r="DH32" s="153"/>
      <c r="DI32" s="36"/>
      <c r="DJ32" s="44"/>
      <c r="DK32" s="44"/>
      <c r="DL32" s="44"/>
      <c r="DM32" s="44"/>
      <c r="DN32" s="44"/>
      <c r="DO32" s="44"/>
      <c r="DP32" s="44"/>
      <c r="DQ32" s="44"/>
      <c r="DR32" s="153"/>
      <c r="DS32" s="36"/>
      <c r="DT32" s="44"/>
      <c r="DU32" s="44"/>
      <c r="DV32" s="44"/>
      <c r="DW32" s="44"/>
      <c r="DX32" s="44"/>
      <c r="DY32" s="44"/>
      <c r="DZ32" s="44"/>
      <c r="EA32" s="44"/>
      <c r="EB32" s="153"/>
      <c r="EC32" s="36"/>
      <c r="ED32" s="44"/>
      <c r="EE32" s="44"/>
      <c r="EF32" s="44"/>
      <c r="EG32" s="44"/>
      <c r="EH32" s="44"/>
      <c r="EI32" s="44"/>
      <c r="EJ32" s="44"/>
      <c r="EK32" s="44"/>
      <c r="EL32" s="153"/>
      <c r="EM32" s="36"/>
      <c r="EN32" s="44"/>
      <c r="EO32" s="44"/>
      <c r="EP32" s="44"/>
      <c r="EQ32" s="44"/>
      <c r="ER32" s="44"/>
      <c r="ES32" s="44"/>
      <c r="ET32" s="44"/>
      <c r="EU32" s="44"/>
      <c r="EV32" s="153"/>
      <c r="EW32" s="36"/>
      <c r="EX32" s="44"/>
      <c r="EY32" s="44"/>
      <c r="EZ32" s="44"/>
      <c r="FA32" s="44"/>
      <c r="FB32" s="44"/>
      <c r="FC32" s="44"/>
      <c r="FD32" s="44"/>
      <c r="FE32" s="44"/>
      <c r="FF32" s="153"/>
      <c r="FG32" s="36"/>
      <c r="FH32" s="44"/>
      <c r="FI32" s="44"/>
      <c r="FJ32" s="44"/>
      <c r="FK32" s="44"/>
      <c r="FL32" s="44"/>
      <c r="FM32" s="44"/>
      <c r="FN32" s="44"/>
      <c r="FO32" s="44"/>
      <c r="FP32" s="153"/>
      <c r="FQ32" s="36"/>
      <c r="FR32" s="44"/>
      <c r="FS32" s="44"/>
      <c r="FT32" s="44"/>
      <c r="FU32" s="44"/>
      <c r="FV32" s="44"/>
      <c r="FW32" s="44"/>
      <c r="FX32" s="44"/>
      <c r="FY32" s="44"/>
      <c r="FZ32" s="153"/>
      <c r="GA32" s="36"/>
      <c r="GB32" s="44"/>
      <c r="GC32" s="44"/>
      <c r="GD32" s="44"/>
      <c r="GE32" s="44"/>
      <c r="GF32" s="44"/>
      <c r="GG32" s="44"/>
      <c r="GH32" s="44"/>
      <c r="GI32" s="44"/>
      <c r="GJ32" s="153"/>
      <c r="GK32" s="36"/>
      <c r="GL32" s="44"/>
      <c r="GM32" s="44"/>
      <c r="GN32" s="44"/>
      <c r="GO32" s="44"/>
      <c r="GP32" s="44"/>
      <c r="GQ32" s="44"/>
      <c r="GR32" s="44"/>
      <c r="GS32" s="44"/>
      <c r="GT32" s="153"/>
      <c r="GU32" s="36"/>
      <c r="GV32" s="44"/>
      <c r="GW32" s="44"/>
      <c r="GX32" s="44"/>
      <c r="GY32" s="44"/>
      <c r="GZ32" s="44"/>
      <c r="HA32" s="44"/>
      <c r="HB32" s="44"/>
      <c r="HC32" s="44"/>
      <c r="HD32" s="153"/>
      <c r="HE32" s="139"/>
      <c r="HF32" s="140"/>
      <c r="HG32" s="141"/>
      <c r="HH32" s="140"/>
      <c r="HI32" s="142"/>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row>
    <row r="33" spans="1:262" s="39" customFormat="1">
      <c r="A33" s="123"/>
      <c r="B33" s="34" t="s">
        <v>173</v>
      </c>
      <c r="C33" s="36"/>
      <c r="D33" s="44"/>
      <c r="E33" s="44"/>
      <c r="F33" s="44"/>
      <c r="G33" s="44"/>
      <c r="H33" s="44"/>
      <c r="I33" s="44"/>
      <c r="J33" s="44"/>
      <c r="K33" s="44"/>
      <c r="L33" s="153"/>
      <c r="M33" s="36"/>
      <c r="N33" s="44"/>
      <c r="O33" s="44"/>
      <c r="P33" s="44"/>
      <c r="Q33" s="44"/>
      <c r="R33" s="44"/>
      <c r="S33" s="44"/>
      <c r="T33" s="44"/>
      <c r="U33" s="44"/>
      <c r="V33" s="153"/>
      <c r="W33" s="36"/>
      <c r="X33" s="44"/>
      <c r="Y33" s="44"/>
      <c r="Z33" s="44"/>
      <c r="AA33" s="44"/>
      <c r="AB33" s="44"/>
      <c r="AC33" s="44"/>
      <c r="AD33" s="44"/>
      <c r="AE33" s="44"/>
      <c r="AF33" s="153"/>
      <c r="AG33" s="36"/>
      <c r="AH33" s="44"/>
      <c r="AI33" s="44"/>
      <c r="AJ33" s="44"/>
      <c r="AK33" s="44"/>
      <c r="AL33" s="44"/>
      <c r="AM33" s="44"/>
      <c r="AN33" s="44"/>
      <c r="AO33" s="44"/>
      <c r="AP33" s="153"/>
      <c r="AQ33" s="36"/>
      <c r="AR33" s="44"/>
      <c r="AS33" s="44"/>
      <c r="AT33" s="44"/>
      <c r="AU33" s="44"/>
      <c r="AV33" s="44"/>
      <c r="AW33" s="44"/>
      <c r="AX33" s="44"/>
      <c r="AY33" s="44"/>
      <c r="AZ33" s="153"/>
      <c r="BA33" s="36"/>
      <c r="BB33" s="44"/>
      <c r="BC33" s="44"/>
      <c r="BD33" s="44"/>
      <c r="BE33" s="44"/>
      <c r="BF33" s="44"/>
      <c r="BG33" s="44"/>
      <c r="BH33" s="44"/>
      <c r="BI33" s="44"/>
      <c r="BJ33" s="153"/>
      <c r="BK33" s="36"/>
      <c r="BL33" s="44"/>
      <c r="BM33" s="44"/>
      <c r="BN33" s="44"/>
      <c r="BO33" s="44"/>
      <c r="BP33" s="44"/>
      <c r="BQ33" s="44"/>
      <c r="BR33" s="44"/>
      <c r="BS33" s="44"/>
      <c r="BT33" s="153"/>
      <c r="BU33" s="36"/>
      <c r="BV33" s="44"/>
      <c r="BW33" s="44"/>
      <c r="BX33" s="44"/>
      <c r="BY33" s="44"/>
      <c r="BZ33" s="44"/>
      <c r="CA33" s="44"/>
      <c r="CB33" s="44"/>
      <c r="CC33" s="44"/>
      <c r="CD33" s="153"/>
      <c r="CE33" s="36"/>
      <c r="CF33" s="44"/>
      <c r="CG33" s="44"/>
      <c r="CH33" s="44"/>
      <c r="CI33" s="44"/>
      <c r="CJ33" s="44"/>
      <c r="CK33" s="44"/>
      <c r="CL33" s="44"/>
      <c r="CM33" s="44"/>
      <c r="CN33" s="153"/>
      <c r="CO33" s="36"/>
      <c r="CP33" s="44"/>
      <c r="CQ33" s="44"/>
      <c r="CR33" s="44"/>
      <c r="CS33" s="44"/>
      <c r="CT33" s="44"/>
      <c r="CU33" s="44"/>
      <c r="CV33" s="44"/>
      <c r="CW33" s="44"/>
      <c r="CX33" s="153"/>
      <c r="CY33" s="36"/>
      <c r="CZ33" s="44"/>
      <c r="DA33" s="44"/>
      <c r="DB33" s="44"/>
      <c r="DC33" s="44"/>
      <c r="DD33" s="44"/>
      <c r="DE33" s="44"/>
      <c r="DF33" s="44"/>
      <c r="DG33" s="44"/>
      <c r="DH33" s="153"/>
      <c r="DI33" s="36"/>
      <c r="DJ33" s="44"/>
      <c r="DK33" s="44"/>
      <c r="DL33" s="44"/>
      <c r="DM33" s="44"/>
      <c r="DN33" s="44"/>
      <c r="DO33" s="44"/>
      <c r="DP33" s="44"/>
      <c r="DQ33" s="44"/>
      <c r="DR33" s="153"/>
      <c r="DS33" s="36"/>
      <c r="DT33" s="44"/>
      <c r="DU33" s="44"/>
      <c r="DV33" s="44"/>
      <c r="DW33" s="44"/>
      <c r="DX33" s="44"/>
      <c r="DY33" s="44"/>
      <c r="DZ33" s="44"/>
      <c r="EA33" s="44"/>
      <c r="EB33" s="153"/>
      <c r="EC33" s="36"/>
      <c r="ED33" s="44"/>
      <c r="EE33" s="44"/>
      <c r="EF33" s="44"/>
      <c r="EG33" s="44"/>
      <c r="EH33" s="44"/>
      <c r="EI33" s="44"/>
      <c r="EJ33" s="44"/>
      <c r="EK33" s="44"/>
      <c r="EL33" s="153"/>
      <c r="EM33" s="36"/>
      <c r="EN33" s="44"/>
      <c r="EO33" s="44"/>
      <c r="EP33" s="44"/>
      <c r="EQ33" s="44"/>
      <c r="ER33" s="44"/>
      <c r="ES33" s="44"/>
      <c r="ET33" s="44"/>
      <c r="EU33" s="44"/>
      <c r="EV33" s="153"/>
      <c r="EW33" s="36"/>
      <c r="EX33" s="44"/>
      <c r="EY33" s="44"/>
      <c r="EZ33" s="44"/>
      <c r="FA33" s="44"/>
      <c r="FB33" s="44"/>
      <c r="FC33" s="44"/>
      <c r="FD33" s="44"/>
      <c r="FE33" s="44"/>
      <c r="FF33" s="153"/>
      <c r="FG33" s="36"/>
      <c r="FH33" s="44"/>
      <c r="FI33" s="44"/>
      <c r="FJ33" s="44"/>
      <c r="FK33" s="44"/>
      <c r="FL33" s="44"/>
      <c r="FM33" s="44"/>
      <c r="FN33" s="44"/>
      <c r="FO33" s="44"/>
      <c r="FP33" s="153"/>
      <c r="FQ33" s="36"/>
      <c r="FR33" s="44"/>
      <c r="FS33" s="44"/>
      <c r="FT33" s="44"/>
      <c r="FU33" s="44"/>
      <c r="FV33" s="44"/>
      <c r="FW33" s="44"/>
      <c r="FX33" s="44"/>
      <c r="FY33" s="44"/>
      <c r="FZ33" s="153"/>
      <c r="GA33" s="36"/>
      <c r="GB33" s="44"/>
      <c r="GC33" s="44"/>
      <c r="GD33" s="44"/>
      <c r="GE33" s="44"/>
      <c r="GF33" s="44"/>
      <c r="GG33" s="44"/>
      <c r="GH33" s="44"/>
      <c r="GI33" s="44"/>
      <c r="GJ33" s="153"/>
      <c r="GK33" s="36"/>
      <c r="GL33" s="44"/>
      <c r="GM33" s="44"/>
      <c r="GN33" s="44"/>
      <c r="GO33" s="44"/>
      <c r="GP33" s="44"/>
      <c r="GQ33" s="44"/>
      <c r="GR33" s="44"/>
      <c r="GS33" s="44"/>
      <c r="GT33" s="153"/>
      <c r="GU33" s="36"/>
      <c r="GV33" s="44"/>
      <c r="GW33" s="44"/>
      <c r="GX33" s="44"/>
      <c r="GY33" s="44"/>
      <c r="GZ33" s="44"/>
      <c r="HA33" s="44"/>
      <c r="HB33" s="44"/>
      <c r="HC33" s="44"/>
      <c r="HD33" s="153"/>
      <c r="HE33" s="139"/>
      <c r="HF33" s="140"/>
      <c r="HG33" s="141"/>
      <c r="HH33" s="140"/>
      <c r="HI33" s="142"/>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row>
    <row r="34" spans="1:262" s="39" customFormat="1">
      <c r="A34" s="123"/>
      <c r="B34" s="34" t="s">
        <v>174</v>
      </c>
      <c r="C34" s="36"/>
      <c r="D34" s="44"/>
      <c r="E34" s="44"/>
      <c r="F34" s="44"/>
      <c r="G34" s="44"/>
      <c r="H34" s="44"/>
      <c r="I34" s="44"/>
      <c r="J34" s="44"/>
      <c r="K34" s="44"/>
      <c r="L34" s="153"/>
      <c r="M34" s="36"/>
      <c r="N34" s="44"/>
      <c r="O34" s="44"/>
      <c r="P34" s="44"/>
      <c r="Q34" s="44"/>
      <c r="R34" s="44"/>
      <c r="S34" s="44"/>
      <c r="T34" s="44"/>
      <c r="U34" s="44"/>
      <c r="V34" s="153"/>
      <c r="W34" s="36"/>
      <c r="X34" s="44"/>
      <c r="Y34" s="44"/>
      <c r="Z34" s="44"/>
      <c r="AA34" s="44"/>
      <c r="AB34" s="44"/>
      <c r="AC34" s="44"/>
      <c r="AD34" s="44"/>
      <c r="AE34" s="44"/>
      <c r="AF34" s="153"/>
      <c r="AG34" s="36"/>
      <c r="AH34" s="44"/>
      <c r="AI34" s="44"/>
      <c r="AJ34" s="44"/>
      <c r="AK34" s="44"/>
      <c r="AL34" s="44"/>
      <c r="AM34" s="44"/>
      <c r="AN34" s="44"/>
      <c r="AO34" s="44"/>
      <c r="AP34" s="153"/>
      <c r="AQ34" s="36"/>
      <c r="AR34" s="44"/>
      <c r="AS34" s="44"/>
      <c r="AT34" s="44"/>
      <c r="AU34" s="44"/>
      <c r="AV34" s="44"/>
      <c r="AW34" s="44"/>
      <c r="AX34" s="44"/>
      <c r="AY34" s="44"/>
      <c r="AZ34" s="153"/>
      <c r="BA34" s="36"/>
      <c r="BB34" s="44"/>
      <c r="BC34" s="44"/>
      <c r="BD34" s="44"/>
      <c r="BE34" s="44"/>
      <c r="BF34" s="44"/>
      <c r="BG34" s="44"/>
      <c r="BH34" s="44"/>
      <c r="BI34" s="44"/>
      <c r="BJ34" s="153"/>
      <c r="BK34" s="36"/>
      <c r="BL34" s="44"/>
      <c r="BM34" s="44"/>
      <c r="BN34" s="44"/>
      <c r="BO34" s="44"/>
      <c r="BP34" s="44"/>
      <c r="BQ34" s="44"/>
      <c r="BR34" s="44"/>
      <c r="BS34" s="44"/>
      <c r="BT34" s="153"/>
      <c r="BU34" s="36"/>
      <c r="BV34" s="44"/>
      <c r="BW34" s="44"/>
      <c r="BX34" s="44"/>
      <c r="BY34" s="44"/>
      <c r="BZ34" s="44"/>
      <c r="CA34" s="44"/>
      <c r="CB34" s="44"/>
      <c r="CC34" s="44"/>
      <c r="CD34" s="153"/>
      <c r="CE34" s="36"/>
      <c r="CF34" s="44"/>
      <c r="CG34" s="44"/>
      <c r="CH34" s="44"/>
      <c r="CI34" s="44"/>
      <c r="CJ34" s="44"/>
      <c r="CK34" s="44"/>
      <c r="CL34" s="44"/>
      <c r="CM34" s="44"/>
      <c r="CN34" s="153"/>
      <c r="CO34" s="36"/>
      <c r="CP34" s="44"/>
      <c r="CQ34" s="44"/>
      <c r="CR34" s="44"/>
      <c r="CS34" s="44"/>
      <c r="CT34" s="44"/>
      <c r="CU34" s="44"/>
      <c r="CV34" s="44"/>
      <c r="CW34" s="44"/>
      <c r="CX34" s="153"/>
      <c r="CY34" s="36"/>
      <c r="CZ34" s="44"/>
      <c r="DA34" s="44"/>
      <c r="DB34" s="44"/>
      <c r="DC34" s="44"/>
      <c r="DD34" s="44"/>
      <c r="DE34" s="44"/>
      <c r="DF34" s="44"/>
      <c r="DG34" s="44"/>
      <c r="DH34" s="153"/>
      <c r="DI34" s="36"/>
      <c r="DJ34" s="44"/>
      <c r="DK34" s="44"/>
      <c r="DL34" s="44"/>
      <c r="DM34" s="44"/>
      <c r="DN34" s="44"/>
      <c r="DO34" s="44"/>
      <c r="DP34" s="44"/>
      <c r="DQ34" s="44"/>
      <c r="DR34" s="153"/>
      <c r="DS34" s="36"/>
      <c r="DT34" s="44"/>
      <c r="DU34" s="44"/>
      <c r="DV34" s="44"/>
      <c r="DW34" s="44"/>
      <c r="DX34" s="44"/>
      <c r="DY34" s="44"/>
      <c r="DZ34" s="44"/>
      <c r="EA34" s="44"/>
      <c r="EB34" s="153"/>
      <c r="EC34" s="36"/>
      <c r="ED34" s="44"/>
      <c r="EE34" s="44"/>
      <c r="EF34" s="44"/>
      <c r="EG34" s="44"/>
      <c r="EH34" s="44"/>
      <c r="EI34" s="44"/>
      <c r="EJ34" s="44"/>
      <c r="EK34" s="44"/>
      <c r="EL34" s="153"/>
      <c r="EM34" s="36"/>
      <c r="EN34" s="44"/>
      <c r="EO34" s="44"/>
      <c r="EP34" s="44"/>
      <c r="EQ34" s="44"/>
      <c r="ER34" s="44"/>
      <c r="ES34" s="44"/>
      <c r="ET34" s="44"/>
      <c r="EU34" s="44"/>
      <c r="EV34" s="153"/>
      <c r="EW34" s="36"/>
      <c r="EX34" s="44"/>
      <c r="EY34" s="44"/>
      <c r="EZ34" s="44"/>
      <c r="FA34" s="44"/>
      <c r="FB34" s="44"/>
      <c r="FC34" s="44"/>
      <c r="FD34" s="44"/>
      <c r="FE34" s="44"/>
      <c r="FF34" s="153"/>
      <c r="FG34" s="36"/>
      <c r="FH34" s="44"/>
      <c r="FI34" s="44"/>
      <c r="FJ34" s="44"/>
      <c r="FK34" s="44"/>
      <c r="FL34" s="44"/>
      <c r="FM34" s="44"/>
      <c r="FN34" s="44"/>
      <c r="FO34" s="44"/>
      <c r="FP34" s="153"/>
      <c r="FQ34" s="36"/>
      <c r="FR34" s="44"/>
      <c r="FS34" s="44"/>
      <c r="FT34" s="44"/>
      <c r="FU34" s="44"/>
      <c r="FV34" s="44"/>
      <c r="FW34" s="44"/>
      <c r="FX34" s="44"/>
      <c r="FY34" s="44"/>
      <c r="FZ34" s="153"/>
      <c r="GA34" s="36"/>
      <c r="GB34" s="44"/>
      <c r="GC34" s="44"/>
      <c r="GD34" s="44"/>
      <c r="GE34" s="44"/>
      <c r="GF34" s="44"/>
      <c r="GG34" s="44"/>
      <c r="GH34" s="44"/>
      <c r="GI34" s="44"/>
      <c r="GJ34" s="153"/>
      <c r="GK34" s="36"/>
      <c r="GL34" s="44"/>
      <c r="GM34" s="44"/>
      <c r="GN34" s="44"/>
      <c r="GO34" s="44"/>
      <c r="GP34" s="44"/>
      <c r="GQ34" s="44"/>
      <c r="GR34" s="44"/>
      <c r="GS34" s="44"/>
      <c r="GT34" s="153"/>
      <c r="GU34" s="36"/>
      <c r="GV34" s="44"/>
      <c r="GW34" s="44"/>
      <c r="GX34" s="44"/>
      <c r="GY34" s="44"/>
      <c r="GZ34" s="44"/>
      <c r="HA34" s="44"/>
      <c r="HB34" s="44"/>
      <c r="HC34" s="44"/>
      <c r="HD34" s="153"/>
      <c r="HE34" s="139"/>
      <c r="HF34" s="140"/>
      <c r="HG34" s="141"/>
      <c r="HH34" s="140"/>
      <c r="HI34" s="142"/>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row>
    <row r="35" spans="1:262" s="65" customFormat="1" ht="27.75" customHeight="1">
      <c r="A35" s="235" t="s">
        <v>26</v>
      </c>
      <c r="B35" s="147" t="s">
        <v>241</v>
      </c>
      <c r="C35" s="33"/>
      <c r="D35" s="44"/>
      <c r="E35" s="44"/>
      <c r="F35" s="44"/>
      <c r="G35" s="44"/>
      <c r="H35" s="44"/>
      <c r="I35" s="44"/>
      <c r="J35" s="44"/>
      <c r="K35" s="44"/>
      <c r="L35" s="153"/>
      <c r="M35" s="33"/>
      <c r="N35" s="44"/>
      <c r="O35" s="44"/>
      <c r="P35" s="44"/>
      <c r="Q35" s="44"/>
      <c r="R35" s="44"/>
      <c r="S35" s="44"/>
      <c r="T35" s="44"/>
      <c r="U35" s="44"/>
      <c r="V35" s="153"/>
      <c r="W35" s="33"/>
      <c r="X35" s="44"/>
      <c r="Y35" s="44"/>
      <c r="Z35" s="44"/>
      <c r="AA35" s="44"/>
      <c r="AB35" s="44"/>
      <c r="AC35" s="44"/>
      <c r="AD35" s="44"/>
      <c r="AE35" s="44"/>
      <c r="AF35" s="153"/>
      <c r="AG35" s="33"/>
      <c r="AH35" s="44"/>
      <c r="AI35" s="44"/>
      <c r="AJ35" s="44"/>
      <c r="AK35" s="44"/>
      <c r="AL35" s="44"/>
      <c r="AM35" s="44"/>
      <c r="AN35" s="44"/>
      <c r="AO35" s="44"/>
      <c r="AP35" s="153"/>
      <c r="AQ35" s="33"/>
      <c r="AR35" s="44"/>
      <c r="AS35" s="44"/>
      <c r="AT35" s="44"/>
      <c r="AU35" s="44"/>
      <c r="AV35" s="44"/>
      <c r="AW35" s="44"/>
      <c r="AX35" s="44"/>
      <c r="AY35" s="44"/>
      <c r="AZ35" s="153"/>
      <c r="BA35" s="33"/>
      <c r="BB35" s="44"/>
      <c r="BC35" s="44"/>
      <c r="BD35" s="44"/>
      <c r="BE35" s="44"/>
      <c r="BF35" s="44"/>
      <c r="BG35" s="44"/>
      <c r="BH35" s="44"/>
      <c r="BI35" s="44"/>
      <c r="BJ35" s="153"/>
      <c r="BK35" s="33"/>
      <c r="BL35" s="44"/>
      <c r="BM35" s="44"/>
      <c r="BN35" s="44"/>
      <c r="BO35" s="44"/>
      <c r="BP35" s="44"/>
      <c r="BQ35" s="44"/>
      <c r="BR35" s="44"/>
      <c r="BS35" s="44"/>
      <c r="BT35" s="44"/>
      <c r="BU35" s="33"/>
      <c r="BV35" s="44"/>
      <c r="BW35" s="44"/>
      <c r="BX35" s="44"/>
      <c r="BY35" s="44"/>
      <c r="BZ35" s="44"/>
      <c r="CA35" s="44"/>
      <c r="CB35" s="44"/>
      <c r="CC35" s="44"/>
      <c r="CD35" s="153"/>
      <c r="CE35" s="33"/>
      <c r="CF35" s="44"/>
      <c r="CG35" s="44"/>
      <c r="CH35" s="44"/>
      <c r="CI35" s="44"/>
      <c r="CJ35" s="44"/>
      <c r="CK35" s="44"/>
      <c r="CL35" s="44"/>
      <c r="CM35" s="44"/>
      <c r="CN35" s="44"/>
      <c r="CO35" s="33"/>
      <c r="CP35" s="44"/>
      <c r="CQ35" s="44"/>
      <c r="CR35" s="44"/>
      <c r="CS35" s="44"/>
      <c r="CT35" s="44"/>
      <c r="CU35" s="44"/>
      <c r="CV35" s="44"/>
      <c r="CW35" s="44"/>
      <c r="CX35" s="153"/>
      <c r="CY35" s="33"/>
      <c r="CZ35" s="44"/>
      <c r="DA35" s="44"/>
      <c r="DB35" s="44"/>
      <c r="DC35" s="44"/>
      <c r="DD35" s="44"/>
      <c r="DE35" s="44"/>
      <c r="DF35" s="44"/>
      <c r="DG35" s="44"/>
      <c r="DH35" s="44"/>
      <c r="DI35" s="33"/>
      <c r="DJ35" s="44"/>
      <c r="DK35" s="44"/>
      <c r="DL35" s="44"/>
      <c r="DM35" s="44"/>
      <c r="DN35" s="44"/>
      <c r="DO35" s="44"/>
      <c r="DP35" s="44"/>
      <c r="DQ35" s="44"/>
      <c r="DR35" s="153"/>
      <c r="DS35" s="33"/>
      <c r="DT35" s="44"/>
      <c r="DU35" s="44"/>
      <c r="DV35" s="44"/>
      <c r="DW35" s="44"/>
      <c r="DX35" s="44"/>
      <c r="DY35" s="44"/>
      <c r="DZ35" s="44"/>
      <c r="EA35" s="44"/>
      <c r="EB35" s="44"/>
      <c r="EC35" s="33"/>
      <c r="ED35" s="44"/>
      <c r="EE35" s="44"/>
      <c r="EF35" s="44"/>
      <c r="EG35" s="44"/>
      <c r="EH35" s="44"/>
      <c r="EI35" s="44"/>
      <c r="EJ35" s="44"/>
      <c r="EK35" s="44"/>
      <c r="EL35" s="153"/>
      <c r="EM35" s="33"/>
      <c r="EN35" s="44"/>
      <c r="EO35" s="44"/>
      <c r="EP35" s="44"/>
      <c r="EQ35" s="44"/>
      <c r="ER35" s="44"/>
      <c r="ES35" s="44"/>
      <c r="ET35" s="44"/>
      <c r="EU35" s="44"/>
      <c r="EV35" s="44"/>
      <c r="EW35" s="33"/>
      <c r="EX35" s="44"/>
      <c r="EY35" s="44"/>
      <c r="EZ35" s="44"/>
      <c r="FA35" s="44"/>
      <c r="FB35" s="44"/>
      <c r="FC35" s="44"/>
      <c r="FD35" s="44"/>
      <c r="FE35" s="44"/>
      <c r="FF35" s="153"/>
      <c r="FG35" s="33"/>
      <c r="FH35" s="44"/>
      <c r="FI35" s="44"/>
      <c r="FJ35" s="44"/>
      <c r="FK35" s="44"/>
      <c r="FL35" s="44"/>
      <c r="FM35" s="44"/>
      <c r="FN35" s="44"/>
      <c r="FO35" s="44"/>
      <c r="FP35" s="44"/>
      <c r="FQ35" s="33"/>
      <c r="FR35" s="44"/>
      <c r="FS35" s="44"/>
      <c r="FT35" s="44"/>
      <c r="FU35" s="44"/>
      <c r="FV35" s="44"/>
      <c r="FW35" s="44"/>
      <c r="FX35" s="44"/>
      <c r="FY35" s="44"/>
      <c r="FZ35" s="153"/>
      <c r="GA35" s="33"/>
      <c r="GB35" s="44"/>
      <c r="GC35" s="44"/>
      <c r="GD35" s="44"/>
      <c r="GE35" s="44"/>
      <c r="GF35" s="44"/>
      <c r="GG35" s="44"/>
      <c r="GH35" s="44"/>
      <c r="GI35" s="44"/>
      <c r="GJ35" s="44"/>
      <c r="GK35" s="33"/>
      <c r="GL35" s="44"/>
      <c r="GM35" s="44"/>
      <c r="GN35" s="44"/>
      <c r="GO35" s="44"/>
      <c r="GP35" s="44"/>
      <c r="GQ35" s="44"/>
      <c r="GR35" s="44"/>
      <c r="GS35" s="44"/>
      <c r="GT35" s="153"/>
      <c r="GU35" s="33"/>
      <c r="GV35" s="44"/>
      <c r="GW35" s="44"/>
      <c r="GX35" s="44"/>
      <c r="GY35" s="44"/>
      <c r="GZ35" s="44"/>
      <c r="HA35" s="44"/>
      <c r="HB35" s="44"/>
      <c r="HC35" s="44"/>
      <c r="HD35" s="153"/>
      <c r="HE35" s="276">
        <f>COUNTIF(C35:HD35,"=Met")</f>
        <v>0</v>
      </c>
      <c r="HF35" s="277">
        <f>IF(SUM(HE35,HG35)=0,0,HE35/SUM(HE35,HG35))</f>
        <v>0</v>
      </c>
      <c r="HG35" s="278">
        <f>COUNTIF(C35:HD35,"=Not Met")</f>
        <v>0</v>
      </c>
      <c r="HH35" s="277">
        <f>IF(SUM(HE35,HG35)=0,0,HG35/SUM(HE35,HG35))</f>
        <v>0</v>
      </c>
      <c r="HI35" s="279">
        <f>COUNTIF(C35:HD35,"=N/A")</f>
        <v>0</v>
      </c>
    </row>
    <row r="36" spans="1:262" s="65" customFormat="1" ht="27.75" customHeight="1" thickBot="1">
      <c r="A36" s="232" t="s">
        <v>27</v>
      </c>
      <c r="B36" s="116" t="s">
        <v>257</v>
      </c>
      <c r="C36" s="136"/>
      <c r="D36" s="137"/>
      <c r="E36" s="137"/>
      <c r="F36" s="137"/>
      <c r="G36" s="137"/>
      <c r="H36" s="137"/>
      <c r="I36" s="137"/>
      <c r="J36" s="137"/>
      <c r="K36" s="137"/>
      <c r="L36" s="217"/>
      <c r="M36" s="33"/>
      <c r="N36" s="44"/>
      <c r="O36" s="44"/>
      <c r="P36" s="44"/>
      <c r="Q36" s="44"/>
      <c r="R36" s="44"/>
      <c r="S36" s="44"/>
      <c r="T36" s="44"/>
      <c r="U36" s="44"/>
      <c r="V36" s="217"/>
      <c r="W36" s="136"/>
      <c r="X36" s="137"/>
      <c r="Y36" s="137"/>
      <c r="Z36" s="137"/>
      <c r="AA36" s="137"/>
      <c r="AB36" s="137"/>
      <c r="AC36" s="137"/>
      <c r="AD36" s="137"/>
      <c r="AE36" s="137"/>
      <c r="AF36" s="217"/>
      <c r="AG36" s="33"/>
      <c r="AH36" s="44"/>
      <c r="AI36" s="44"/>
      <c r="AJ36" s="44"/>
      <c r="AK36" s="44"/>
      <c r="AL36" s="44"/>
      <c r="AM36" s="44"/>
      <c r="AN36" s="44"/>
      <c r="AO36" s="44"/>
      <c r="AP36" s="217"/>
      <c r="AQ36" s="136"/>
      <c r="AR36" s="137"/>
      <c r="AS36" s="137"/>
      <c r="AT36" s="137"/>
      <c r="AU36" s="137"/>
      <c r="AV36" s="137"/>
      <c r="AW36" s="137"/>
      <c r="AX36" s="137"/>
      <c r="AY36" s="137"/>
      <c r="AZ36" s="217"/>
      <c r="BA36" s="44"/>
      <c r="BB36" s="44"/>
      <c r="BC36" s="44"/>
      <c r="BD36" s="44"/>
      <c r="BE36" s="44"/>
      <c r="BF36" s="44"/>
      <c r="BG36" s="44"/>
      <c r="BH36" s="44"/>
      <c r="BI36" s="44"/>
      <c r="BJ36" s="217"/>
      <c r="BK36" s="33"/>
      <c r="BL36" s="44"/>
      <c r="BM36" s="44"/>
      <c r="BN36" s="44"/>
      <c r="BO36" s="44"/>
      <c r="BP36" s="44"/>
      <c r="BQ36" s="44"/>
      <c r="BR36" s="44"/>
      <c r="BS36" s="44"/>
      <c r="BT36" s="217"/>
      <c r="BU36" s="44"/>
      <c r="BV36" s="44"/>
      <c r="BW36" s="44"/>
      <c r="BX36" s="44"/>
      <c r="BY36" s="44"/>
      <c r="BZ36" s="44"/>
      <c r="CA36" s="44"/>
      <c r="CB36" s="44"/>
      <c r="CC36" s="44"/>
      <c r="CD36" s="217"/>
      <c r="CE36" s="33"/>
      <c r="CF36" s="44"/>
      <c r="CG36" s="44"/>
      <c r="CH36" s="44"/>
      <c r="CI36" s="44"/>
      <c r="CJ36" s="44"/>
      <c r="CK36" s="44"/>
      <c r="CL36" s="44"/>
      <c r="CM36" s="44"/>
      <c r="CN36" s="217"/>
      <c r="CO36" s="44"/>
      <c r="CP36" s="44"/>
      <c r="CQ36" s="44"/>
      <c r="CR36" s="44"/>
      <c r="CS36" s="44"/>
      <c r="CT36" s="44"/>
      <c r="CU36" s="44"/>
      <c r="CV36" s="44"/>
      <c r="CW36" s="44"/>
      <c r="CX36" s="217"/>
      <c r="CY36" s="33"/>
      <c r="CZ36" s="44"/>
      <c r="DA36" s="44"/>
      <c r="DB36" s="44"/>
      <c r="DC36" s="44"/>
      <c r="DD36" s="44"/>
      <c r="DE36" s="44"/>
      <c r="DF36" s="44"/>
      <c r="DG36" s="44"/>
      <c r="DH36" s="217"/>
      <c r="DI36" s="44"/>
      <c r="DJ36" s="44"/>
      <c r="DK36" s="44"/>
      <c r="DL36" s="44"/>
      <c r="DM36" s="44"/>
      <c r="DN36" s="44"/>
      <c r="DO36" s="44"/>
      <c r="DP36" s="44"/>
      <c r="DQ36" s="44"/>
      <c r="DR36" s="217"/>
      <c r="DS36" s="33"/>
      <c r="DT36" s="44"/>
      <c r="DU36" s="44"/>
      <c r="DV36" s="44"/>
      <c r="DW36" s="44"/>
      <c r="DX36" s="44"/>
      <c r="DY36" s="44"/>
      <c r="DZ36" s="44"/>
      <c r="EA36" s="44"/>
      <c r="EB36" s="217"/>
      <c r="EC36" s="44"/>
      <c r="ED36" s="44"/>
      <c r="EE36" s="44"/>
      <c r="EF36" s="44"/>
      <c r="EG36" s="44"/>
      <c r="EH36" s="44"/>
      <c r="EI36" s="44"/>
      <c r="EJ36" s="44"/>
      <c r="EK36" s="44"/>
      <c r="EL36" s="217"/>
      <c r="EM36" s="33"/>
      <c r="EN36" s="44"/>
      <c r="EO36" s="44"/>
      <c r="EP36" s="44"/>
      <c r="EQ36" s="44"/>
      <c r="ER36" s="44"/>
      <c r="ES36" s="44"/>
      <c r="ET36" s="44"/>
      <c r="EU36" s="44"/>
      <c r="EV36" s="217"/>
      <c r="EW36" s="44"/>
      <c r="EX36" s="44"/>
      <c r="EY36" s="44"/>
      <c r="EZ36" s="44"/>
      <c r="FA36" s="44"/>
      <c r="FB36" s="44"/>
      <c r="FC36" s="44"/>
      <c r="FD36" s="44"/>
      <c r="FE36" s="44"/>
      <c r="FF36" s="217"/>
      <c r="FG36" s="33"/>
      <c r="FH36" s="44"/>
      <c r="FI36" s="44"/>
      <c r="FJ36" s="44"/>
      <c r="FK36" s="44"/>
      <c r="FL36" s="44"/>
      <c r="FM36" s="44"/>
      <c r="FN36" s="44"/>
      <c r="FO36" s="44"/>
      <c r="FP36" s="217"/>
      <c r="FQ36" s="44"/>
      <c r="FR36" s="44"/>
      <c r="FS36" s="44"/>
      <c r="FT36" s="44"/>
      <c r="FU36" s="44"/>
      <c r="FV36" s="44"/>
      <c r="FW36" s="44"/>
      <c r="FX36" s="44"/>
      <c r="FY36" s="44"/>
      <c r="FZ36" s="217"/>
      <c r="GA36" s="33"/>
      <c r="GB36" s="44"/>
      <c r="GC36" s="44"/>
      <c r="GD36" s="44"/>
      <c r="GE36" s="44"/>
      <c r="GF36" s="44"/>
      <c r="GG36" s="44"/>
      <c r="GH36" s="44"/>
      <c r="GI36" s="44"/>
      <c r="GJ36" s="217"/>
      <c r="GK36" s="44"/>
      <c r="GL36" s="44"/>
      <c r="GM36" s="44"/>
      <c r="GN36" s="44"/>
      <c r="GO36" s="44"/>
      <c r="GP36" s="44"/>
      <c r="GQ36" s="44"/>
      <c r="GR36" s="44"/>
      <c r="GS36" s="44"/>
      <c r="GT36" s="217"/>
      <c r="GU36" s="33"/>
      <c r="GV36" s="44"/>
      <c r="GW36" s="44"/>
      <c r="GX36" s="44"/>
      <c r="GY36" s="44"/>
      <c r="GZ36" s="44"/>
      <c r="HA36" s="44"/>
      <c r="HB36" s="44"/>
      <c r="HC36" s="44"/>
      <c r="HD36" s="217"/>
      <c r="HE36" s="286">
        <f>COUNTIF(C36:HD36,"=Met")</f>
        <v>0</v>
      </c>
      <c r="HF36" s="287">
        <f>IF(SUM(HE36,HG36)=0,0,HE36/SUM(HE36,HG36))</f>
        <v>0</v>
      </c>
      <c r="HG36" s="288">
        <f>COUNTIF(C36:HD36,"=Not Met")</f>
        <v>0</v>
      </c>
      <c r="HH36" s="287">
        <f>IF(SUM(HE36,HG36)=0,0,HG36/SUM(HE36,HG36))</f>
        <v>0</v>
      </c>
      <c r="HI36" s="292">
        <f>COUNTIF(C36:HD36,"=N/A")</f>
        <v>0</v>
      </c>
    </row>
    <row r="37" spans="1:262" s="10" customFormat="1" ht="13.9" customHeight="1" thickBot="1">
      <c r="A37" s="125"/>
      <c r="B37" s="45" t="s">
        <v>32</v>
      </c>
      <c r="C37" s="80"/>
      <c r="D37" s="81"/>
      <c r="E37" s="81"/>
      <c r="F37" s="81"/>
      <c r="G37" s="81"/>
      <c r="H37" s="104"/>
      <c r="I37" s="104"/>
      <c r="J37" s="104"/>
      <c r="K37" s="104"/>
      <c r="L37" s="82"/>
      <c r="M37" s="80"/>
      <c r="N37" s="81"/>
      <c r="O37" s="81"/>
      <c r="P37" s="81"/>
      <c r="Q37" s="81"/>
      <c r="R37" s="104"/>
      <c r="S37" s="104"/>
      <c r="T37" s="104"/>
      <c r="U37" s="104"/>
      <c r="V37" s="82"/>
      <c r="W37" s="80"/>
      <c r="X37" s="81"/>
      <c r="Y37" s="81"/>
      <c r="Z37" s="81"/>
      <c r="AA37" s="81"/>
      <c r="AB37" s="104"/>
      <c r="AC37" s="104"/>
      <c r="AD37" s="104"/>
      <c r="AE37" s="104"/>
      <c r="AF37" s="82"/>
      <c r="AG37" s="80"/>
      <c r="AH37" s="81"/>
      <c r="AI37" s="81"/>
      <c r="AJ37" s="81"/>
      <c r="AK37" s="81"/>
      <c r="AL37" s="104"/>
      <c r="AM37" s="104"/>
      <c r="AN37" s="104"/>
      <c r="AO37" s="104"/>
      <c r="AP37" s="82"/>
      <c r="AQ37" s="80"/>
      <c r="AR37" s="81"/>
      <c r="AS37" s="81"/>
      <c r="AT37" s="81"/>
      <c r="AU37" s="81"/>
      <c r="AV37" s="104"/>
      <c r="AW37" s="104"/>
      <c r="AX37" s="104"/>
      <c r="AY37" s="104"/>
      <c r="AZ37" s="104"/>
      <c r="BA37" s="80"/>
      <c r="BB37" s="81"/>
      <c r="BC37" s="81"/>
      <c r="BD37" s="81"/>
      <c r="BE37" s="81"/>
      <c r="BF37" s="104"/>
      <c r="BG37" s="104"/>
      <c r="BH37" s="104"/>
      <c r="BI37" s="104"/>
      <c r="BJ37" s="82"/>
      <c r="BK37" s="80"/>
      <c r="BL37" s="81"/>
      <c r="BM37" s="81"/>
      <c r="BN37" s="81"/>
      <c r="BO37" s="81"/>
      <c r="BP37" s="104"/>
      <c r="BQ37" s="104"/>
      <c r="BR37" s="104"/>
      <c r="BS37" s="104"/>
      <c r="BT37" s="104"/>
      <c r="BU37" s="80"/>
      <c r="BV37" s="81"/>
      <c r="BW37" s="81"/>
      <c r="BX37" s="81"/>
      <c r="BY37" s="81"/>
      <c r="BZ37" s="104"/>
      <c r="CA37" s="104"/>
      <c r="CB37" s="104"/>
      <c r="CC37" s="104"/>
      <c r="CD37" s="82"/>
      <c r="CE37" s="80"/>
      <c r="CF37" s="81"/>
      <c r="CG37" s="81"/>
      <c r="CH37" s="81"/>
      <c r="CI37" s="81"/>
      <c r="CJ37" s="104"/>
      <c r="CK37" s="104"/>
      <c r="CL37" s="104"/>
      <c r="CM37" s="104"/>
      <c r="CN37" s="104"/>
      <c r="CO37" s="80"/>
      <c r="CP37" s="81"/>
      <c r="CQ37" s="81"/>
      <c r="CR37" s="81"/>
      <c r="CS37" s="81"/>
      <c r="CT37" s="104"/>
      <c r="CU37" s="104"/>
      <c r="CV37" s="104"/>
      <c r="CW37" s="104"/>
      <c r="CX37" s="82"/>
      <c r="CY37" s="80"/>
      <c r="CZ37" s="81"/>
      <c r="DA37" s="81"/>
      <c r="DB37" s="81"/>
      <c r="DC37" s="81"/>
      <c r="DD37" s="104"/>
      <c r="DE37" s="104"/>
      <c r="DF37" s="104"/>
      <c r="DG37" s="104"/>
      <c r="DH37" s="104"/>
      <c r="DI37" s="80"/>
      <c r="DJ37" s="81"/>
      <c r="DK37" s="81"/>
      <c r="DL37" s="81"/>
      <c r="DM37" s="81"/>
      <c r="DN37" s="104"/>
      <c r="DO37" s="104"/>
      <c r="DP37" s="104"/>
      <c r="DQ37" s="104"/>
      <c r="DR37" s="82"/>
      <c r="DS37" s="80"/>
      <c r="DT37" s="81"/>
      <c r="DU37" s="81"/>
      <c r="DV37" s="81"/>
      <c r="DW37" s="81"/>
      <c r="DX37" s="104"/>
      <c r="DY37" s="104"/>
      <c r="DZ37" s="104"/>
      <c r="EA37" s="104"/>
      <c r="EB37" s="104"/>
      <c r="EC37" s="80"/>
      <c r="ED37" s="81"/>
      <c r="EE37" s="81"/>
      <c r="EF37" s="81"/>
      <c r="EG37" s="81"/>
      <c r="EH37" s="104"/>
      <c r="EI37" s="104"/>
      <c r="EJ37" s="104"/>
      <c r="EK37" s="104"/>
      <c r="EL37" s="82"/>
      <c r="EM37" s="80"/>
      <c r="EN37" s="81"/>
      <c r="EO37" s="81"/>
      <c r="EP37" s="81"/>
      <c r="EQ37" s="81"/>
      <c r="ER37" s="104"/>
      <c r="ES37" s="104"/>
      <c r="ET37" s="104"/>
      <c r="EU37" s="104"/>
      <c r="EV37" s="104"/>
      <c r="EW37" s="80"/>
      <c r="EX37" s="81"/>
      <c r="EY37" s="81"/>
      <c r="EZ37" s="81"/>
      <c r="FA37" s="81"/>
      <c r="FB37" s="104"/>
      <c r="FC37" s="104"/>
      <c r="FD37" s="104"/>
      <c r="FE37" s="104"/>
      <c r="FF37" s="82"/>
      <c r="FG37" s="80"/>
      <c r="FH37" s="81"/>
      <c r="FI37" s="81"/>
      <c r="FJ37" s="81"/>
      <c r="FK37" s="81"/>
      <c r="FL37" s="104"/>
      <c r="FM37" s="104"/>
      <c r="FN37" s="104"/>
      <c r="FO37" s="104"/>
      <c r="FP37" s="104"/>
      <c r="FQ37" s="80"/>
      <c r="FR37" s="81"/>
      <c r="FS37" s="81"/>
      <c r="FT37" s="81"/>
      <c r="FU37" s="81"/>
      <c r="FV37" s="104"/>
      <c r="FW37" s="104"/>
      <c r="FX37" s="104"/>
      <c r="FY37" s="104"/>
      <c r="FZ37" s="82"/>
      <c r="GA37" s="80"/>
      <c r="GB37" s="81"/>
      <c r="GC37" s="81"/>
      <c r="GD37" s="81"/>
      <c r="GE37" s="81"/>
      <c r="GF37" s="104"/>
      <c r="GG37" s="104"/>
      <c r="GH37" s="104"/>
      <c r="GI37" s="104"/>
      <c r="GJ37" s="104"/>
      <c r="GK37" s="80"/>
      <c r="GL37" s="81"/>
      <c r="GM37" s="81"/>
      <c r="GN37" s="81"/>
      <c r="GO37" s="81"/>
      <c r="GP37" s="104"/>
      <c r="GQ37" s="104"/>
      <c r="GR37" s="104"/>
      <c r="GS37" s="104"/>
      <c r="GT37" s="82"/>
      <c r="GU37" s="80"/>
      <c r="GV37" s="81"/>
      <c r="GW37" s="81"/>
      <c r="GX37" s="81"/>
      <c r="GY37" s="81"/>
      <c r="GZ37" s="104"/>
      <c r="HA37" s="104"/>
      <c r="HB37" s="104"/>
      <c r="HC37" s="104"/>
      <c r="HD37" s="82"/>
      <c r="HE37" s="400"/>
      <c r="HF37" s="762"/>
      <c r="HG37" s="762"/>
      <c r="HH37" s="762"/>
      <c r="HI37" s="762"/>
    </row>
    <row r="38" spans="1:262" s="10" customFormat="1" ht="13.9" customHeight="1" thickBot="1">
      <c r="A38" s="125"/>
      <c r="B38" s="45"/>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6"/>
      <c r="HF38" s="46"/>
      <c r="HG38" s="46"/>
      <c r="HH38" s="46"/>
      <c r="HI38" s="46"/>
    </row>
    <row r="39" spans="1:262" s="10" customFormat="1" ht="13.9" customHeight="1">
      <c r="A39" s="125"/>
      <c r="B39" s="48" t="s">
        <v>33</v>
      </c>
      <c r="C39" s="49">
        <f>COUNTIF(C14:C36,"=Met")</f>
        <v>0</v>
      </c>
      <c r="D39" s="50">
        <f t="shared" ref="D39:L39" si="8">COUNTIF(D14:D36,"=Met")</f>
        <v>0</v>
      </c>
      <c r="E39" s="50">
        <f t="shared" si="8"/>
        <v>0</v>
      </c>
      <c r="F39" s="50">
        <f t="shared" si="8"/>
        <v>0</v>
      </c>
      <c r="G39" s="50">
        <f t="shared" si="8"/>
        <v>0</v>
      </c>
      <c r="H39" s="50">
        <f t="shared" si="8"/>
        <v>0</v>
      </c>
      <c r="I39" s="50">
        <f t="shared" si="8"/>
        <v>0</v>
      </c>
      <c r="J39" s="50">
        <f t="shared" si="8"/>
        <v>0</v>
      </c>
      <c r="K39" s="50">
        <f t="shared" si="8"/>
        <v>0</v>
      </c>
      <c r="L39" s="307">
        <f t="shared" si="8"/>
        <v>0</v>
      </c>
      <c r="M39" s="49">
        <f>COUNTIF(M14:M36,"=Met")</f>
        <v>0</v>
      </c>
      <c r="N39" s="50">
        <f t="shared" ref="N39:V39" si="9">COUNTIF(N14:N36,"=Met")</f>
        <v>0</v>
      </c>
      <c r="O39" s="50">
        <f t="shared" si="9"/>
        <v>0</v>
      </c>
      <c r="P39" s="50">
        <f t="shared" si="9"/>
        <v>0</v>
      </c>
      <c r="Q39" s="50">
        <f t="shared" si="9"/>
        <v>0</v>
      </c>
      <c r="R39" s="50">
        <f t="shared" si="9"/>
        <v>0</v>
      </c>
      <c r="S39" s="50">
        <f t="shared" si="9"/>
        <v>0</v>
      </c>
      <c r="T39" s="50">
        <f t="shared" si="9"/>
        <v>0</v>
      </c>
      <c r="U39" s="50">
        <f t="shared" si="9"/>
        <v>0</v>
      </c>
      <c r="V39" s="307">
        <f t="shared" si="9"/>
        <v>0</v>
      </c>
      <c r="W39" s="49">
        <f>COUNTIF(W14:W36,"=Met")</f>
        <v>0</v>
      </c>
      <c r="X39" s="50">
        <f t="shared" ref="X39:AF39" si="10">COUNTIF(X14:X36,"=Met")</f>
        <v>0</v>
      </c>
      <c r="Y39" s="50">
        <f t="shared" si="10"/>
        <v>0</v>
      </c>
      <c r="Z39" s="50">
        <f t="shared" si="10"/>
        <v>0</v>
      </c>
      <c r="AA39" s="50">
        <f t="shared" si="10"/>
        <v>0</v>
      </c>
      <c r="AB39" s="50">
        <f t="shared" si="10"/>
        <v>0</v>
      </c>
      <c r="AC39" s="50">
        <f t="shared" si="10"/>
        <v>0</v>
      </c>
      <c r="AD39" s="50">
        <f t="shared" si="10"/>
        <v>0</v>
      </c>
      <c r="AE39" s="50">
        <f t="shared" si="10"/>
        <v>0</v>
      </c>
      <c r="AF39" s="307">
        <f t="shared" si="10"/>
        <v>0</v>
      </c>
      <c r="AG39" s="49">
        <f>COUNTIF(AG14:AG36,"=Met")</f>
        <v>0</v>
      </c>
      <c r="AH39" s="50">
        <f t="shared" ref="AH39:AP39" si="11">COUNTIF(AH14:AH36,"=Met")</f>
        <v>0</v>
      </c>
      <c r="AI39" s="50">
        <f t="shared" si="11"/>
        <v>0</v>
      </c>
      <c r="AJ39" s="50">
        <f t="shared" si="11"/>
        <v>0</v>
      </c>
      <c r="AK39" s="50">
        <f t="shared" si="11"/>
        <v>0</v>
      </c>
      <c r="AL39" s="50">
        <f t="shared" si="11"/>
        <v>0</v>
      </c>
      <c r="AM39" s="50">
        <f t="shared" si="11"/>
        <v>0</v>
      </c>
      <c r="AN39" s="50">
        <f t="shared" si="11"/>
        <v>0</v>
      </c>
      <c r="AO39" s="50">
        <f t="shared" si="11"/>
        <v>0</v>
      </c>
      <c r="AP39" s="307">
        <f t="shared" si="11"/>
        <v>0</v>
      </c>
      <c r="AQ39" s="49">
        <f>COUNTIF(AQ14:AQ36,"=Met")</f>
        <v>0</v>
      </c>
      <c r="AR39" s="50">
        <f t="shared" ref="AR39:AZ39" si="12">COUNTIF(AR14:AR36,"=Met")</f>
        <v>0</v>
      </c>
      <c r="AS39" s="50">
        <f t="shared" si="12"/>
        <v>0</v>
      </c>
      <c r="AT39" s="50">
        <f t="shared" si="12"/>
        <v>0</v>
      </c>
      <c r="AU39" s="50">
        <f t="shared" si="12"/>
        <v>0</v>
      </c>
      <c r="AV39" s="50">
        <f t="shared" si="12"/>
        <v>0</v>
      </c>
      <c r="AW39" s="50">
        <f t="shared" si="12"/>
        <v>0</v>
      </c>
      <c r="AX39" s="50">
        <f t="shared" si="12"/>
        <v>0</v>
      </c>
      <c r="AY39" s="50">
        <f t="shared" si="12"/>
        <v>0</v>
      </c>
      <c r="AZ39" s="307">
        <f t="shared" si="12"/>
        <v>0</v>
      </c>
      <c r="BA39" s="49">
        <f>COUNTIF(BA14:BA36,"=Met")</f>
        <v>0</v>
      </c>
      <c r="BB39" s="50">
        <f t="shared" ref="BB39:BJ39" si="13">COUNTIF(BB14:BB36,"=Met")</f>
        <v>0</v>
      </c>
      <c r="BC39" s="50">
        <f t="shared" si="13"/>
        <v>0</v>
      </c>
      <c r="BD39" s="50">
        <f t="shared" si="13"/>
        <v>0</v>
      </c>
      <c r="BE39" s="50">
        <f t="shared" si="13"/>
        <v>0</v>
      </c>
      <c r="BF39" s="50">
        <f t="shared" si="13"/>
        <v>0</v>
      </c>
      <c r="BG39" s="50">
        <f t="shared" si="13"/>
        <v>0</v>
      </c>
      <c r="BH39" s="50">
        <f t="shared" si="13"/>
        <v>0</v>
      </c>
      <c r="BI39" s="50">
        <f t="shared" si="13"/>
        <v>0</v>
      </c>
      <c r="BJ39" s="307">
        <f t="shared" si="13"/>
        <v>0</v>
      </c>
      <c r="BK39" s="49">
        <f>COUNTIF(BK14:BK36,"=Met")</f>
        <v>0</v>
      </c>
      <c r="BL39" s="50">
        <f t="shared" ref="BL39:BT39" si="14">COUNTIF(BL14:BL36,"=Met")</f>
        <v>0</v>
      </c>
      <c r="BM39" s="50">
        <f t="shared" si="14"/>
        <v>0</v>
      </c>
      <c r="BN39" s="50">
        <f t="shared" si="14"/>
        <v>0</v>
      </c>
      <c r="BO39" s="50">
        <f t="shared" si="14"/>
        <v>0</v>
      </c>
      <c r="BP39" s="50">
        <f t="shared" si="14"/>
        <v>0</v>
      </c>
      <c r="BQ39" s="50">
        <f t="shared" si="14"/>
        <v>0</v>
      </c>
      <c r="BR39" s="50">
        <f t="shared" si="14"/>
        <v>0</v>
      </c>
      <c r="BS39" s="50">
        <f t="shared" si="14"/>
        <v>0</v>
      </c>
      <c r="BT39" s="307">
        <f t="shared" si="14"/>
        <v>0</v>
      </c>
      <c r="BU39" s="49">
        <f>COUNTIF(BU14:BU36,"=Met")</f>
        <v>0</v>
      </c>
      <c r="BV39" s="50">
        <f t="shared" ref="BV39:CD39" si="15">COUNTIF(BV14:BV36,"=Met")</f>
        <v>0</v>
      </c>
      <c r="BW39" s="50">
        <f t="shared" si="15"/>
        <v>0</v>
      </c>
      <c r="BX39" s="50">
        <f t="shared" si="15"/>
        <v>0</v>
      </c>
      <c r="BY39" s="50">
        <f t="shared" si="15"/>
        <v>0</v>
      </c>
      <c r="BZ39" s="50">
        <f t="shared" si="15"/>
        <v>0</v>
      </c>
      <c r="CA39" s="50">
        <f t="shared" si="15"/>
        <v>0</v>
      </c>
      <c r="CB39" s="50">
        <f t="shared" si="15"/>
        <v>0</v>
      </c>
      <c r="CC39" s="50">
        <f t="shared" si="15"/>
        <v>0</v>
      </c>
      <c r="CD39" s="307">
        <f t="shared" si="15"/>
        <v>0</v>
      </c>
      <c r="CE39" s="49">
        <f>COUNTIF(CE14:CE36,"=Met")</f>
        <v>0</v>
      </c>
      <c r="CF39" s="50">
        <f t="shared" ref="CF39:CN39" si="16">COUNTIF(CF14:CF36,"=Met")</f>
        <v>0</v>
      </c>
      <c r="CG39" s="50">
        <f t="shared" si="16"/>
        <v>0</v>
      </c>
      <c r="CH39" s="50">
        <f t="shared" si="16"/>
        <v>0</v>
      </c>
      <c r="CI39" s="50">
        <f t="shared" si="16"/>
        <v>0</v>
      </c>
      <c r="CJ39" s="50">
        <f t="shared" si="16"/>
        <v>0</v>
      </c>
      <c r="CK39" s="50">
        <f t="shared" si="16"/>
        <v>0</v>
      </c>
      <c r="CL39" s="50">
        <f t="shared" si="16"/>
        <v>0</v>
      </c>
      <c r="CM39" s="50">
        <f t="shared" si="16"/>
        <v>0</v>
      </c>
      <c r="CN39" s="307">
        <f t="shared" si="16"/>
        <v>0</v>
      </c>
      <c r="CO39" s="49">
        <f>COUNTIF(CO14:CO36,"=Met")</f>
        <v>0</v>
      </c>
      <c r="CP39" s="50">
        <f t="shared" ref="CP39:CX39" si="17">COUNTIF(CP14:CP36,"=Met")</f>
        <v>0</v>
      </c>
      <c r="CQ39" s="50">
        <f t="shared" si="17"/>
        <v>0</v>
      </c>
      <c r="CR39" s="50">
        <f t="shared" si="17"/>
        <v>0</v>
      </c>
      <c r="CS39" s="50">
        <f t="shared" si="17"/>
        <v>0</v>
      </c>
      <c r="CT39" s="50">
        <f t="shared" si="17"/>
        <v>0</v>
      </c>
      <c r="CU39" s="50">
        <f t="shared" si="17"/>
        <v>0</v>
      </c>
      <c r="CV39" s="50">
        <f t="shared" si="17"/>
        <v>0</v>
      </c>
      <c r="CW39" s="50">
        <f t="shared" si="17"/>
        <v>0</v>
      </c>
      <c r="CX39" s="307">
        <f t="shared" si="17"/>
        <v>0</v>
      </c>
      <c r="CY39" s="49">
        <f>COUNTIF(CY14:CY36,"=Met")</f>
        <v>0</v>
      </c>
      <c r="CZ39" s="50">
        <f t="shared" ref="CZ39:DH39" si="18">COUNTIF(CZ14:CZ36,"=Met")</f>
        <v>0</v>
      </c>
      <c r="DA39" s="50">
        <f t="shared" si="18"/>
        <v>0</v>
      </c>
      <c r="DB39" s="50">
        <f t="shared" si="18"/>
        <v>0</v>
      </c>
      <c r="DC39" s="50">
        <f t="shared" si="18"/>
        <v>0</v>
      </c>
      <c r="DD39" s="50">
        <f t="shared" si="18"/>
        <v>0</v>
      </c>
      <c r="DE39" s="50">
        <f t="shared" si="18"/>
        <v>0</v>
      </c>
      <c r="DF39" s="50">
        <f t="shared" si="18"/>
        <v>0</v>
      </c>
      <c r="DG39" s="50">
        <f t="shared" si="18"/>
        <v>0</v>
      </c>
      <c r="DH39" s="307">
        <f t="shared" si="18"/>
        <v>0</v>
      </c>
      <c r="DI39" s="49">
        <f>COUNTIF(DI14:DI36,"=Met")</f>
        <v>0</v>
      </c>
      <c r="DJ39" s="50">
        <f t="shared" ref="DJ39:DR39" si="19">COUNTIF(DJ14:DJ36,"=Met")</f>
        <v>0</v>
      </c>
      <c r="DK39" s="50">
        <f t="shared" si="19"/>
        <v>0</v>
      </c>
      <c r="DL39" s="50">
        <f t="shared" si="19"/>
        <v>0</v>
      </c>
      <c r="DM39" s="50">
        <f t="shared" si="19"/>
        <v>0</v>
      </c>
      <c r="DN39" s="50">
        <f t="shared" si="19"/>
        <v>0</v>
      </c>
      <c r="DO39" s="50">
        <f t="shared" si="19"/>
        <v>0</v>
      </c>
      <c r="DP39" s="50">
        <f t="shared" si="19"/>
        <v>0</v>
      </c>
      <c r="DQ39" s="50">
        <f t="shared" si="19"/>
        <v>0</v>
      </c>
      <c r="DR39" s="307">
        <f t="shared" si="19"/>
        <v>0</v>
      </c>
      <c r="DS39" s="49">
        <f>COUNTIF(DS14:DS36,"=Met")</f>
        <v>0</v>
      </c>
      <c r="DT39" s="50">
        <f t="shared" ref="DT39:EB39" si="20">COUNTIF(DT14:DT36,"=Met")</f>
        <v>0</v>
      </c>
      <c r="DU39" s="50">
        <f t="shared" si="20"/>
        <v>0</v>
      </c>
      <c r="DV39" s="50">
        <f t="shared" si="20"/>
        <v>0</v>
      </c>
      <c r="DW39" s="50">
        <f t="shared" si="20"/>
        <v>0</v>
      </c>
      <c r="DX39" s="50">
        <f t="shared" si="20"/>
        <v>0</v>
      </c>
      <c r="DY39" s="50">
        <f t="shared" si="20"/>
        <v>0</v>
      </c>
      <c r="DZ39" s="50">
        <f t="shared" si="20"/>
        <v>0</v>
      </c>
      <c r="EA39" s="50">
        <f t="shared" si="20"/>
        <v>0</v>
      </c>
      <c r="EB39" s="307">
        <f t="shared" si="20"/>
        <v>0</v>
      </c>
      <c r="EC39" s="49">
        <f>COUNTIF(EC14:EC36,"=Met")</f>
        <v>0</v>
      </c>
      <c r="ED39" s="50">
        <f t="shared" ref="ED39:EL39" si="21">COUNTIF(ED14:ED36,"=Met")</f>
        <v>0</v>
      </c>
      <c r="EE39" s="50">
        <f t="shared" si="21"/>
        <v>0</v>
      </c>
      <c r="EF39" s="50">
        <f t="shared" si="21"/>
        <v>0</v>
      </c>
      <c r="EG39" s="50">
        <f t="shared" si="21"/>
        <v>0</v>
      </c>
      <c r="EH39" s="50">
        <f t="shared" si="21"/>
        <v>0</v>
      </c>
      <c r="EI39" s="50">
        <f t="shared" si="21"/>
        <v>0</v>
      </c>
      <c r="EJ39" s="50">
        <f t="shared" si="21"/>
        <v>0</v>
      </c>
      <c r="EK39" s="50">
        <f t="shared" si="21"/>
        <v>0</v>
      </c>
      <c r="EL39" s="307">
        <f t="shared" si="21"/>
        <v>0</v>
      </c>
      <c r="EM39" s="49">
        <f>COUNTIF(EM14:EM36,"=Met")</f>
        <v>0</v>
      </c>
      <c r="EN39" s="50">
        <f t="shared" ref="EN39:EV39" si="22">COUNTIF(EN14:EN36,"=Met")</f>
        <v>0</v>
      </c>
      <c r="EO39" s="50">
        <f t="shared" si="22"/>
        <v>0</v>
      </c>
      <c r="EP39" s="50">
        <f t="shared" si="22"/>
        <v>0</v>
      </c>
      <c r="EQ39" s="50">
        <f t="shared" si="22"/>
        <v>0</v>
      </c>
      <c r="ER39" s="50">
        <f t="shared" si="22"/>
        <v>0</v>
      </c>
      <c r="ES39" s="50">
        <f t="shared" si="22"/>
        <v>0</v>
      </c>
      <c r="ET39" s="50">
        <f t="shared" si="22"/>
        <v>0</v>
      </c>
      <c r="EU39" s="50">
        <f t="shared" si="22"/>
        <v>0</v>
      </c>
      <c r="EV39" s="307">
        <f t="shared" si="22"/>
        <v>0</v>
      </c>
      <c r="EW39" s="49">
        <f>COUNTIF(EW14:EW36,"=Met")</f>
        <v>0</v>
      </c>
      <c r="EX39" s="50">
        <f t="shared" ref="EX39:FF39" si="23">COUNTIF(EX14:EX36,"=Met")</f>
        <v>0</v>
      </c>
      <c r="EY39" s="50">
        <f t="shared" si="23"/>
        <v>0</v>
      </c>
      <c r="EZ39" s="50">
        <f t="shared" si="23"/>
        <v>0</v>
      </c>
      <c r="FA39" s="50">
        <f t="shared" si="23"/>
        <v>0</v>
      </c>
      <c r="FB39" s="50">
        <f t="shared" si="23"/>
        <v>0</v>
      </c>
      <c r="FC39" s="50">
        <f t="shared" si="23"/>
        <v>0</v>
      </c>
      <c r="FD39" s="50">
        <f t="shared" si="23"/>
        <v>0</v>
      </c>
      <c r="FE39" s="50">
        <f t="shared" si="23"/>
        <v>0</v>
      </c>
      <c r="FF39" s="307">
        <f t="shared" si="23"/>
        <v>0</v>
      </c>
      <c r="FG39" s="49">
        <f>COUNTIF(FG14:FG36,"=Met")</f>
        <v>0</v>
      </c>
      <c r="FH39" s="50">
        <f t="shared" ref="FH39:FP39" si="24">COUNTIF(FH14:FH36,"=Met")</f>
        <v>0</v>
      </c>
      <c r="FI39" s="50">
        <f t="shared" si="24"/>
        <v>0</v>
      </c>
      <c r="FJ39" s="50">
        <f t="shared" si="24"/>
        <v>0</v>
      </c>
      <c r="FK39" s="50">
        <f t="shared" si="24"/>
        <v>0</v>
      </c>
      <c r="FL39" s="50">
        <f t="shared" si="24"/>
        <v>0</v>
      </c>
      <c r="FM39" s="50">
        <f t="shared" si="24"/>
        <v>0</v>
      </c>
      <c r="FN39" s="50">
        <f t="shared" si="24"/>
        <v>0</v>
      </c>
      <c r="FO39" s="50">
        <f t="shared" si="24"/>
        <v>0</v>
      </c>
      <c r="FP39" s="307">
        <f t="shared" si="24"/>
        <v>0</v>
      </c>
      <c r="FQ39" s="49">
        <f>COUNTIF(FQ14:FQ36,"=Met")</f>
        <v>0</v>
      </c>
      <c r="FR39" s="50">
        <f t="shared" ref="FR39:FZ39" si="25">COUNTIF(FR14:FR36,"=Met")</f>
        <v>0</v>
      </c>
      <c r="FS39" s="50">
        <f t="shared" si="25"/>
        <v>0</v>
      </c>
      <c r="FT39" s="50">
        <f t="shared" si="25"/>
        <v>0</v>
      </c>
      <c r="FU39" s="50">
        <f t="shared" si="25"/>
        <v>0</v>
      </c>
      <c r="FV39" s="50">
        <f t="shared" si="25"/>
        <v>0</v>
      </c>
      <c r="FW39" s="50">
        <f t="shared" si="25"/>
        <v>0</v>
      </c>
      <c r="FX39" s="50">
        <f t="shared" si="25"/>
        <v>0</v>
      </c>
      <c r="FY39" s="50">
        <f t="shared" si="25"/>
        <v>0</v>
      </c>
      <c r="FZ39" s="307">
        <f t="shared" si="25"/>
        <v>0</v>
      </c>
      <c r="GA39" s="49">
        <f>COUNTIF(GA14:GA36,"=Met")</f>
        <v>0</v>
      </c>
      <c r="GB39" s="50">
        <f t="shared" ref="GB39:GJ39" si="26">COUNTIF(GB14:GB36,"=Met")</f>
        <v>0</v>
      </c>
      <c r="GC39" s="50">
        <f t="shared" si="26"/>
        <v>0</v>
      </c>
      <c r="GD39" s="50">
        <f t="shared" si="26"/>
        <v>0</v>
      </c>
      <c r="GE39" s="50">
        <f t="shared" si="26"/>
        <v>0</v>
      </c>
      <c r="GF39" s="50">
        <f t="shared" si="26"/>
        <v>0</v>
      </c>
      <c r="GG39" s="50">
        <f t="shared" si="26"/>
        <v>0</v>
      </c>
      <c r="GH39" s="50">
        <f t="shared" si="26"/>
        <v>0</v>
      </c>
      <c r="GI39" s="50">
        <f t="shared" si="26"/>
        <v>0</v>
      </c>
      <c r="GJ39" s="307">
        <f t="shared" si="26"/>
        <v>0</v>
      </c>
      <c r="GK39" s="49">
        <f>COUNTIF(GK14:GK36,"=Met")</f>
        <v>0</v>
      </c>
      <c r="GL39" s="50">
        <f t="shared" ref="GL39:GT39" si="27">COUNTIF(GL14:GL36,"=Met")</f>
        <v>0</v>
      </c>
      <c r="GM39" s="50">
        <f t="shared" si="27"/>
        <v>0</v>
      </c>
      <c r="GN39" s="50">
        <f t="shared" si="27"/>
        <v>0</v>
      </c>
      <c r="GO39" s="50">
        <f t="shared" si="27"/>
        <v>0</v>
      </c>
      <c r="GP39" s="50">
        <f t="shared" si="27"/>
        <v>0</v>
      </c>
      <c r="GQ39" s="50">
        <f t="shared" si="27"/>
        <v>0</v>
      </c>
      <c r="GR39" s="50">
        <f t="shared" si="27"/>
        <v>0</v>
      </c>
      <c r="GS39" s="50">
        <f t="shared" si="27"/>
        <v>0</v>
      </c>
      <c r="GT39" s="307">
        <f t="shared" si="27"/>
        <v>0</v>
      </c>
      <c r="GU39" s="49">
        <f>COUNTIF(GU14:GU36,"=Met")</f>
        <v>0</v>
      </c>
      <c r="GV39" s="50">
        <f t="shared" ref="GV39:HD39" si="28">COUNTIF(GV14:GV36,"=Met")</f>
        <v>0</v>
      </c>
      <c r="GW39" s="50">
        <f t="shared" si="28"/>
        <v>0</v>
      </c>
      <c r="GX39" s="50">
        <f t="shared" si="28"/>
        <v>0</v>
      </c>
      <c r="GY39" s="50">
        <f t="shared" si="28"/>
        <v>0</v>
      </c>
      <c r="GZ39" s="50">
        <f t="shared" si="28"/>
        <v>0</v>
      </c>
      <c r="HA39" s="50">
        <f t="shared" si="28"/>
        <v>0</v>
      </c>
      <c r="HB39" s="50">
        <f t="shared" si="28"/>
        <v>0</v>
      </c>
      <c r="HC39" s="50">
        <f t="shared" si="28"/>
        <v>0</v>
      </c>
      <c r="HD39" s="307">
        <f t="shared" si="28"/>
        <v>0</v>
      </c>
      <c r="HE39" s="51"/>
      <c r="HF39" s="52"/>
      <c r="HG39" s="52"/>
      <c r="HH39" s="52"/>
      <c r="HI39" s="52"/>
    </row>
    <row r="40" spans="1:262" s="10" customFormat="1" ht="13.9" customHeight="1">
      <c r="A40" s="125"/>
      <c r="B40" s="48" t="s">
        <v>34</v>
      </c>
      <c r="C40" s="53">
        <f t="shared" ref="C40:L40" si="29">IF(SUM(C39,C41)=0,0,C39/SUM(C39,C41))</f>
        <v>0</v>
      </c>
      <c r="D40" s="54">
        <f t="shared" si="29"/>
        <v>0</v>
      </c>
      <c r="E40" s="54">
        <f t="shared" si="29"/>
        <v>0</v>
      </c>
      <c r="F40" s="54">
        <f t="shared" si="29"/>
        <v>0</v>
      </c>
      <c r="G40" s="54">
        <f t="shared" si="29"/>
        <v>0</v>
      </c>
      <c r="H40" s="54">
        <f t="shared" si="29"/>
        <v>0</v>
      </c>
      <c r="I40" s="54">
        <f t="shared" si="29"/>
        <v>0</v>
      </c>
      <c r="J40" s="54">
        <f t="shared" si="29"/>
        <v>0</v>
      </c>
      <c r="K40" s="54">
        <f t="shared" si="29"/>
        <v>0</v>
      </c>
      <c r="L40" s="308">
        <f t="shared" si="29"/>
        <v>0</v>
      </c>
      <c r="M40" s="53">
        <f t="shared" ref="M40:V40" si="30">IF(SUM(M39,M41)=0,0,M39/SUM(M39,M41))</f>
        <v>0</v>
      </c>
      <c r="N40" s="54">
        <f t="shared" si="30"/>
        <v>0</v>
      </c>
      <c r="O40" s="54">
        <f t="shared" si="30"/>
        <v>0</v>
      </c>
      <c r="P40" s="54">
        <f t="shared" si="30"/>
        <v>0</v>
      </c>
      <c r="Q40" s="54">
        <f t="shared" si="30"/>
        <v>0</v>
      </c>
      <c r="R40" s="54">
        <f t="shared" si="30"/>
        <v>0</v>
      </c>
      <c r="S40" s="54">
        <f t="shared" si="30"/>
        <v>0</v>
      </c>
      <c r="T40" s="54">
        <f t="shared" si="30"/>
        <v>0</v>
      </c>
      <c r="U40" s="54">
        <f t="shared" si="30"/>
        <v>0</v>
      </c>
      <c r="V40" s="308">
        <f t="shared" si="30"/>
        <v>0</v>
      </c>
      <c r="W40" s="53">
        <f t="shared" ref="W40:CH40" si="31">IF(SUM(W39,W41)=0,0,W39/SUM(W39,W41))</f>
        <v>0</v>
      </c>
      <c r="X40" s="54">
        <f t="shared" si="31"/>
        <v>0</v>
      </c>
      <c r="Y40" s="54">
        <f t="shared" si="31"/>
        <v>0</v>
      </c>
      <c r="Z40" s="54">
        <f t="shared" si="31"/>
        <v>0</v>
      </c>
      <c r="AA40" s="54">
        <f t="shared" si="31"/>
        <v>0</v>
      </c>
      <c r="AB40" s="54">
        <f t="shared" si="31"/>
        <v>0</v>
      </c>
      <c r="AC40" s="54">
        <f t="shared" si="31"/>
        <v>0</v>
      </c>
      <c r="AD40" s="54">
        <f t="shared" si="31"/>
        <v>0</v>
      </c>
      <c r="AE40" s="54">
        <f t="shared" si="31"/>
        <v>0</v>
      </c>
      <c r="AF40" s="308">
        <f t="shared" si="31"/>
        <v>0</v>
      </c>
      <c r="AG40" s="53">
        <f t="shared" si="31"/>
        <v>0</v>
      </c>
      <c r="AH40" s="54">
        <f t="shared" si="31"/>
        <v>0</v>
      </c>
      <c r="AI40" s="54">
        <f t="shared" si="31"/>
        <v>0</v>
      </c>
      <c r="AJ40" s="54">
        <f t="shared" si="31"/>
        <v>0</v>
      </c>
      <c r="AK40" s="54">
        <f t="shared" si="31"/>
        <v>0</v>
      </c>
      <c r="AL40" s="54">
        <f t="shared" si="31"/>
        <v>0</v>
      </c>
      <c r="AM40" s="54">
        <f t="shared" si="31"/>
        <v>0</v>
      </c>
      <c r="AN40" s="54">
        <f t="shared" si="31"/>
        <v>0</v>
      </c>
      <c r="AO40" s="54">
        <f t="shared" si="31"/>
        <v>0</v>
      </c>
      <c r="AP40" s="308">
        <f t="shared" si="31"/>
        <v>0</v>
      </c>
      <c r="AQ40" s="53">
        <f t="shared" si="31"/>
        <v>0</v>
      </c>
      <c r="AR40" s="54">
        <f t="shared" si="31"/>
        <v>0</v>
      </c>
      <c r="AS40" s="54">
        <f t="shared" si="31"/>
        <v>0</v>
      </c>
      <c r="AT40" s="54">
        <f t="shared" si="31"/>
        <v>0</v>
      </c>
      <c r="AU40" s="54">
        <f t="shared" si="31"/>
        <v>0</v>
      </c>
      <c r="AV40" s="54">
        <f t="shared" si="31"/>
        <v>0</v>
      </c>
      <c r="AW40" s="54">
        <f t="shared" si="31"/>
        <v>0</v>
      </c>
      <c r="AX40" s="54">
        <f t="shared" si="31"/>
        <v>0</v>
      </c>
      <c r="AY40" s="54">
        <f t="shared" si="31"/>
        <v>0</v>
      </c>
      <c r="AZ40" s="308">
        <f t="shared" si="31"/>
        <v>0</v>
      </c>
      <c r="BA40" s="53">
        <f t="shared" si="31"/>
        <v>0</v>
      </c>
      <c r="BB40" s="54">
        <f t="shared" si="31"/>
        <v>0</v>
      </c>
      <c r="BC40" s="54">
        <f t="shared" si="31"/>
        <v>0</v>
      </c>
      <c r="BD40" s="54">
        <f t="shared" si="31"/>
        <v>0</v>
      </c>
      <c r="BE40" s="54">
        <f t="shared" si="31"/>
        <v>0</v>
      </c>
      <c r="BF40" s="54">
        <f t="shared" si="31"/>
        <v>0</v>
      </c>
      <c r="BG40" s="54">
        <f t="shared" si="31"/>
        <v>0</v>
      </c>
      <c r="BH40" s="54">
        <f t="shared" si="31"/>
        <v>0</v>
      </c>
      <c r="BI40" s="54">
        <f t="shared" si="31"/>
        <v>0</v>
      </c>
      <c r="BJ40" s="308">
        <f t="shared" si="31"/>
        <v>0</v>
      </c>
      <c r="BK40" s="53">
        <f t="shared" si="31"/>
        <v>0</v>
      </c>
      <c r="BL40" s="54">
        <f t="shared" si="31"/>
        <v>0</v>
      </c>
      <c r="BM40" s="54">
        <f t="shared" si="31"/>
        <v>0</v>
      </c>
      <c r="BN40" s="54">
        <f t="shared" si="31"/>
        <v>0</v>
      </c>
      <c r="BO40" s="54">
        <f t="shared" si="31"/>
        <v>0</v>
      </c>
      <c r="BP40" s="54">
        <f t="shared" si="31"/>
        <v>0</v>
      </c>
      <c r="BQ40" s="54">
        <f t="shared" si="31"/>
        <v>0</v>
      </c>
      <c r="BR40" s="54">
        <f t="shared" si="31"/>
        <v>0</v>
      </c>
      <c r="BS40" s="54">
        <f t="shared" si="31"/>
        <v>0</v>
      </c>
      <c r="BT40" s="308">
        <f t="shared" si="31"/>
        <v>0</v>
      </c>
      <c r="BU40" s="53">
        <f t="shared" si="31"/>
        <v>0</v>
      </c>
      <c r="BV40" s="54">
        <f t="shared" si="31"/>
        <v>0</v>
      </c>
      <c r="BW40" s="54">
        <f t="shared" si="31"/>
        <v>0</v>
      </c>
      <c r="BX40" s="54">
        <f t="shared" si="31"/>
        <v>0</v>
      </c>
      <c r="BY40" s="54">
        <f t="shared" si="31"/>
        <v>0</v>
      </c>
      <c r="BZ40" s="54">
        <f t="shared" si="31"/>
        <v>0</v>
      </c>
      <c r="CA40" s="54">
        <f t="shared" si="31"/>
        <v>0</v>
      </c>
      <c r="CB40" s="54">
        <f t="shared" si="31"/>
        <v>0</v>
      </c>
      <c r="CC40" s="54">
        <f t="shared" si="31"/>
        <v>0</v>
      </c>
      <c r="CD40" s="308">
        <f t="shared" si="31"/>
        <v>0</v>
      </c>
      <c r="CE40" s="53">
        <f t="shared" si="31"/>
        <v>0</v>
      </c>
      <c r="CF40" s="54">
        <f t="shared" si="31"/>
        <v>0</v>
      </c>
      <c r="CG40" s="54">
        <f t="shared" si="31"/>
        <v>0</v>
      </c>
      <c r="CH40" s="54">
        <f t="shared" si="31"/>
        <v>0</v>
      </c>
      <c r="CI40" s="54">
        <f t="shared" ref="CI40:ET40" si="32">IF(SUM(CI39,CI41)=0,0,CI39/SUM(CI39,CI41))</f>
        <v>0</v>
      </c>
      <c r="CJ40" s="54">
        <f t="shared" si="32"/>
        <v>0</v>
      </c>
      <c r="CK40" s="54">
        <f t="shared" si="32"/>
        <v>0</v>
      </c>
      <c r="CL40" s="54">
        <f t="shared" si="32"/>
        <v>0</v>
      </c>
      <c r="CM40" s="54">
        <f t="shared" si="32"/>
        <v>0</v>
      </c>
      <c r="CN40" s="308">
        <f t="shared" si="32"/>
        <v>0</v>
      </c>
      <c r="CO40" s="53">
        <f t="shared" si="32"/>
        <v>0</v>
      </c>
      <c r="CP40" s="54">
        <f t="shared" si="32"/>
        <v>0</v>
      </c>
      <c r="CQ40" s="54">
        <f t="shared" si="32"/>
        <v>0</v>
      </c>
      <c r="CR40" s="54">
        <f t="shared" si="32"/>
        <v>0</v>
      </c>
      <c r="CS40" s="54">
        <f t="shared" si="32"/>
        <v>0</v>
      </c>
      <c r="CT40" s="54">
        <f t="shared" si="32"/>
        <v>0</v>
      </c>
      <c r="CU40" s="54">
        <f t="shared" si="32"/>
        <v>0</v>
      </c>
      <c r="CV40" s="54">
        <f t="shared" si="32"/>
        <v>0</v>
      </c>
      <c r="CW40" s="54">
        <f t="shared" si="32"/>
        <v>0</v>
      </c>
      <c r="CX40" s="308">
        <f t="shared" si="32"/>
        <v>0</v>
      </c>
      <c r="CY40" s="53">
        <f t="shared" si="32"/>
        <v>0</v>
      </c>
      <c r="CZ40" s="54">
        <f t="shared" si="32"/>
        <v>0</v>
      </c>
      <c r="DA40" s="54">
        <f t="shared" si="32"/>
        <v>0</v>
      </c>
      <c r="DB40" s="54">
        <f t="shared" si="32"/>
        <v>0</v>
      </c>
      <c r="DC40" s="54">
        <f t="shared" si="32"/>
        <v>0</v>
      </c>
      <c r="DD40" s="54">
        <f t="shared" si="32"/>
        <v>0</v>
      </c>
      <c r="DE40" s="54">
        <f t="shared" si="32"/>
        <v>0</v>
      </c>
      <c r="DF40" s="54">
        <f t="shared" si="32"/>
        <v>0</v>
      </c>
      <c r="DG40" s="54">
        <f t="shared" si="32"/>
        <v>0</v>
      </c>
      <c r="DH40" s="308">
        <f t="shared" si="32"/>
        <v>0</v>
      </c>
      <c r="DI40" s="53">
        <f t="shared" si="32"/>
        <v>0</v>
      </c>
      <c r="DJ40" s="54">
        <f t="shared" si="32"/>
        <v>0</v>
      </c>
      <c r="DK40" s="54">
        <f t="shared" si="32"/>
        <v>0</v>
      </c>
      <c r="DL40" s="54">
        <f t="shared" si="32"/>
        <v>0</v>
      </c>
      <c r="DM40" s="54">
        <f t="shared" si="32"/>
        <v>0</v>
      </c>
      <c r="DN40" s="54">
        <f t="shared" si="32"/>
        <v>0</v>
      </c>
      <c r="DO40" s="54">
        <f t="shared" si="32"/>
        <v>0</v>
      </c>
      <c r="DP40" s="54">
        <f t="shared" si="32"/>
        <v>0</v>
      </c>
      <c r="DQ40" s="54">
        <f t="shared" si="32"/>
        <v>0</v>
      </c>
      <c r="DR40" s="308">
        <f t="shared" si="32"/>
        <v>0</v>
      </c>
      <c r="DS40" s="53">
        <f t="shared" si="32"/>
        <v>0</v>
      </c>
      <c r="DT40" s="54">
        <f t="shared" si="32"/>
        <v>0</v>
      </c>
      <c r="DU40" s="54">
        <f t="shared" si="32"/>
        <v>0</v>
      </c>
      <c r="DV40" s="54">
        <f t="shared" si="32"/>
        <v>0</v>
      </c>
      <c r="DW40" s="54">
        <f t="shared" si="32"/>
        <v>0</v>
      </c>
      <c r="DX40" s="54">
        <f t="shared" si="32"/>
        <v>0</v>
      </c>
      <c r="DY40" s="54">
        <f t="shared" si="32"/>
        <v>0</v>
      </c>
      <c r="DZ40" s="54">
        <f t="shared" si="32"/>
        <v>0</v>
      </c>
      <c r="EA40" s="54">
        <f t="shared" si="32"/>
        <v>0</v>
      </c>
      <c r="EB40" s="308">
        <f t="shared" si="32"/>
        <v>0</v>
      </c>
      <c r="EC40" s="53">
        <f t="shared" si="32"/>
        <v>0</v>
      </c>
      <c r="ED40" s="54">
        <f t="shared" si="32"/>
        <v>0</v>
      </c>
      <c r="EE40" s="54">
        <f t="shared" si="32"/>
        <v>0</v>
      </c>
      <c r="EF40" s="54">
        <f t="shared" si="32"/>
        <v>0</v>
      </c>
      <c r="EG40" s="54">
        <f t="shared" si="32"/>
        <v>0</v>
      </c>
      <c r="EH40" s="54">
        <f t="shared" si="32"/>
        <v>0</v>
      </c>
      <c r="EI40" s="54">
        <f t="shared" si="32"/>
        <v>0</v>
      </c>
      <c r="EJ40" s="54">
        <f t="shared" si="32"/>
        <v>0</v>
      </c>
      <c r="EK40" s="54">
        <f t="shared" si="32"/>
        <v>0</v>
      </c>
      <c r="EL40" s="308">
        <f t="shared" si="32"/>
        <v>0</v>
      </c>
      <c r="EM40" s="53">
        <f t="shared" si="32"/>
        <v>0</v>
      </c>
      <c r="EN40" s="54">
        <f t="shared" si="32"/>
        <v>0</v>
      </c>
      <c r="EO40" s="54">
        <f t="shared" si="32"/>
        <v>0</v>
      </c>
      <c r="EP40" s="54">
        <f t="shared" si="32"/>
        <v>0</v>
      </c>
      <c r="EQ40" s="54">
        <f t="shared" si="32"/>
        <v>0</v>
      </c>
      <c r="ER40" s="54">
        <f t="shared" si="32"/>
        <v>0</v>
      </c>
      <c r="ES40" s="54">
        <f t="shared" si="32"/>
        <v>0</v>
      </c>
      <c r="ET40" s="54">
        <f t="shared" si="32"/>
        <v>0</v>
      </c>
      <c r="EU40" s="54">
        <f t="shared" ref="EU40:HD40" si="33">IF(SUM(EU39,EU41)=0,0,EU39/SUM(EU39,EU41))</f>
        <v>0</v>
      </c>
      <c r="EV40" s="308">
        <f t="shared" si="33"/>
        <v>0</v>
      </c>
      <c r="EW40" s="53">
        <f t="shared" si="33"/>
        <v>0</v>
      </c>
      <c r="EX40" s="54">
        <f t="shared" si="33"/>
        <v>0</v>
      </c>
      <c r="EY40" s="54">
        <f t="shared" si="33"/>
        <v>0</v>
      </c>
      <c r="EZ40" s="54">
        <f t="shared" si="33"/>
        <v>0</v>
      </c>
      <c r="FA40" s="54">
        <f t="shared" si="33"/>
        <v>0</v>
      </c>
      <c r="FB40" s="54">
        <f t="shared" si="33"/>
        <v>0</v>
      </c>
      <c r="FC40" s="54">
        <f t="shared" si="33"/>
        <v>0</v>
      </c>
      <c r="FD40" s="54">
        <f t="shared" si="33"/>
        <v>0</v>
      </c>
      <c r="FE40" s="54">
        <f t="shared" si="33"/>
        <v>0</v>
      </c>
      <c r="FF40" s="308">
        <f t="shared" si="33"/>
        <v>0</v>
      </c>
      <c r="FG40" s="53">
        <f t="shared" si="33"/>
        <v>0</v>
      </c>
      <c r="FH40" s="54">
        <f t="shared" si="33"/>
        <v>0</v>
      </c>
      <c r="FI40" s="54">
        <f t="shared" si="33"/>
        <v>0</v>
      </c>
      <c r="FJ40" s="54">
        <f t="shared" si="33"/>
        <v>0</v>
      </c>
      <c r="FK40" s="54">
        <f t="shared" si="33"/>
        <v>0</v>
      </c>
      <c r="FL40" s="54">
        <f t="shared" si="33"/>
        <v>0</v>
      </c>
      <c r="FM40" s="54">
        <f t="shared" si="33"/>
        <v>0</v>
      </c>
      <c r="FN40" s="54">
        <f t="shared" si="33"/>
        <v>0</v>
      </c>
      <c r="FO40" s="54">
        <f t="shared" si="33"/>
        <v>0</v>
      </c>
      <c r="FP40" s="308">
        <f t="shared" si="33"/>
        <v>0</v>
      </c>
      <c r="FQ40" s="53">
        <f t="shared" si="33"/>
        <v>0</v>
      </c>
      <c r="FR40" s="54">
        <f t="shared" si="33"/>
        <v>0</v>
      </c>
      <c r="FS40" s="54">
        <f t="shared" si="33"/>
        <v>0</v>
      </c>
      <c r="FT40" s="54">
        <f t="shared" si="33"/>
        <v>0</v>
      </c>
      <c r="FU40" s="54">
        <f t="shared" si="33"/>
        <v>0</v>
      </c>
      <c r="FV40" s="54">
        <f t="shared" si="33"/>
        <v>0</v>
      </c>
      <c r="FW40" s="54">
        <f t="shared" si="33"/>
        <v>0</v>
      </c>
      <c r="FX40" s="54">
        <f t="shared" si="33"/>
        <v>0</v>
      </c>
      <c r="FY40" s="54">
        <f t="shared" si="33"/>
        <v>0</v>
      </c>
      <c r="FZ40" s="308">
        <f t="shared" si="33"/>
        <v>0</v>
      </c>
      <c r="GA40" s="53">
        <f t="shared" si="33"/>
        <v>0</v>
      </c>
      <c r="GB40" s="54">
        <f t="shared" si="33"/>
        <v>0</v>
      </c>
      <c r="GC40" s="54">
        <f t="shared" si="33"/>
        <v>0</v>
      </c>
      <c r="GD40" s="54">
        <f t="shared" si="33"/>
        <v>0</v>
      </c>
      <c r="GE40" s="54">
        <f t="shared" si="33"/>
        <v>0</v>
      </c>
      <c r="GF40" s="54">
        <f t="shared" si="33"/>
        <v>0</v>
      </c>
      <c r="GG40" s="54">
        <f t="shared" si="33"/>
        <v>0</v>
      </c>
      <c r="GH40" s="54">
        <f t="shared" si="33"/>
        <v>0</v>
      </c>
      <c r="GI40" s="54">
        <f t="shared" si="33"/>
        <v>0</v>
      </c>
      <c r="GJ40" s="308">
        <f t="shared" si="33"/>
        <v>0</v>
      </c>
      <c r="GK40" s="53">
        <f t="shared" si="33"/>
        <v>0</v>
      </c>
      <c r="GL40" s="54">
        <f t="shared" si="33"/>
        <v>0</v>
      </c>
      <c r="GM40" s="54">
        <f t="shared" si="33"/>
        <v>0</v>
      </c>
      <c r="GN40" s="54">
        <f t="shared" si="33"/>
        <v>0</v>
      </c>
      <c r="GO40" s="54">
        <f t="shared" si="33"/>
        <v>0</v>
      </c>
      <c r="GP40" s="54">
        <f t="shared" si="33"/>
        <v>0</v>
      </c>
      <c r="GQ40" s="54">
        <f t="shared" si="33"/>
        <v>0</v>
      </c>
      <c r="GR40" s="54">
        <f t="shared" si="33"/>
        <v>0</v>
      </c>
      <c r="GS40" s="54">
        <f t="shared" si="33"/>
        <v>0</v>
      </c>
      <c r="GT40" s="308">
        <f t="shared" si="33"/>
        <v>0</v>
      </c>
      <c r="GU40" s="53">
        <f t="shared" si="33"/>
        <v>0</v>
      </c>
      <c r="GV40" s="54">
        <f t="shared" si="33"/>
        <v>0</v>
      </c>
      <c r="GW40" s="54">
        <f t="shared" si="33"/>
        <v>0</v>
      </c>
      <c r="GX40" s="54">
        <f t="shared" si="33"/>
        <v>0</v>
      </c>
      <c r="GY40" s="54">
        <f t="shared" si="33"/>
        <v>0</v>
      </c>
      <c r="GZ40" s="54">
        <f t="shared" si="33"/>
        <v>0</v>
      </c>
      <c r="HA40" s="54">
        <f t="shared" si="33"/>
        <v>0</v>
      </c>
      <c r="HB40" s="54">
        <f t="shared" si="33"/>
        <v>0</v>
      </c>
      <c r="HC40" s="54">
        <f t="shared" si="33"/>
        <v>0</v>
      </c>
      <c r="HD40" s="308">
        <f t="shared" si="33"/>
        <v>0</v>
      </c>
      <c r="HE40" s="51"/>
      <c r="HF40" s="52"/>
      <c r="HG40" s="52"/>
      <c r="HH40" s="52"/>
      <c r="HI40" s="52"/>
    </row>
    <row r="41" spans="1:262" s="10" customFormat="1" ht="13.9" customHeight="1">
      <c r="A41" s="125"/>
      <c r="B41" s="48" t="s">
        <v>35</v>
      </c>
      <c r="C41" s="55">
        <f>COUNTIF(C14:C36,"=Not Met")</f>
        <v>0</v>
      </c>
      <c r="D41" s="56">
        <f t="shared" ref="D41:L41" si="34">COUNTIF(D14:D36,"=Not Met")</f>
        <v>0</v>
      </c>
      <c r="E41" s="56">
        <f t="shared" si="34"/>
        <v>0</v>
      </c>
      <c r="F41" s="56">
        <f t="shared" si="34"/>
        <v>0</v>
      </c>
      <c r="G41" s="56">
        <f t="shared" si="34"/>
        <v>0</v>
      </c>
      <c r="H41" s="56">
        <f t="shared" si="34"/>
        <v>0</v>
      </c>
      <c r="I41" s="56">
        <f t="shared" si="34"/>
        <v>0</v>
      </c>
      <c r="J41" s="56">
        <f t="shared" si="34"/>
        <v>0</v>
      </c>
      <c r="K41" s="56">
        <f t="shared" si="34"/>
        <v>0</v>
      </c>
      <c r="L41" s="309">
        <f t="shared" si="34"/>
        <v>0</v>
      </c>
      <c r="M41" s="55">
        <f>COUNTIF(M14:M36,"=Not Met")</f>
        <v>0</v>
      </c>
      <c r="N41" s="56">
        <f t="shared" ref="N41:V41" si="35">COUNTIF(N14:N36,"=Not Met")</f>
        <v>0</v>
      </c>
      <c r="O41" s="56">
        <f t="shared" si="35"/>
        <v>0</v>
      </c>
      <c r="P41" s="56">
        <f t="shared" si="35"/>
        <v>0</v>
      </c>
      <c r="Q41" s="56">
        <f t="shared" si="35"/>
        <v>0</v>
      </c>
      <c r="R41" s="56">
        <f t="shared" si="35"/>
        <v>0</v>
      </c>
      <c r="S41" s="56">
        <f t="shared" si="35"/>
        <v>0</v>
      </c>
      <c r="T41" s="56">
        <f t="shared" si="35"/>
        <v>0</v>
      </c>
      <c r="U41" s="56">
        <f t="shared" si="35"/>
        <v>0</v>
      </c>
      <c r="V41" s="309">
        <f t="shared" si="35"/>
        <v>0</v>
      </c>
      <c r="W41" s="55">
        <f>COUNTIF(W14:W36,"=Not Met")</f>
        <v>0</v>
      </c>
      <c r="X41" s="56">
        <f t="shared" ref="X41:AF41" si="36">COUNTIF(X14:X36,"=Not Met")</f>
        <v>0</v>
      </c>
      <c r="Y41" s="56">
        <f t="shared" si="36"/>
        <v>0</v>
      </c>
      <c r="Z41" s="56">
        <f t="shared" si="36"/>
        <v>0</v>
      </c>
      <c r="AA41" s="56">
        <f t="shared" si="36"/>
        <v>0</v>
      </c>
      <c r="AB41" s="56">
        <f t="shared" si="36"/>
        <v>0</v>
      </c>
      <c r="AC41" s="56">
        <f t="shared" si="36"/>
        <v>0</v>
      </c>
      <c r="AD41" s="56">
        <f t="shared" si="36"/>
        <v>0</v>
      </c>
      <c r="AE41" s="56">
        <f t="shared" si="36"/>
        <v>0</v>
      </c>
      <c r="AF41" s="309">
        <f t="shared" si="36"/>
        <v>0</v>
      </c>
      <c r="AG41" s="55">
        <f>COUNTIF(AG14:AG36,"=Not Met")</f>
        <v>0</v>
      </c>
      <c r="AH41" s="56">
        <f t="shared" ref="AH41:AP41" si="37">COUNTIF(AH14:AH36,"=Not Met")</f>
        <v>0</v>
      </c>
      <c r="AI41" s="56">
        <f t="shared" si="37"/>
        <v>0</v>
      </c>
      <c r="AJ41" s="56">
        <f t="shared" si="37"/>
        <v>0</v>
      </c>
      <c r="AK41" s="56">
        <f t="shared" si="37"/>
        <v>0</v>
      </c>
      <c r="AL41" s="56">
        <f t="shared" si="37"/>
        <v>0</v>
      </c>
      <c r="AM41" s="56">
        <f t="shared" si="37"/>
        <v>0</v>
      </c>
      <c r="AN41" s="56">
        <f t="shared" si="37"/>
        <v>0</v>
      </c>
      <c r="AO41" s="56">
        <f t="shared" si="37"/>
        <v>0</v>
      </c>
      <c r="AP41" s="309">
        <f t="shared" si="37"/>
        <v>0</v>
      </c>
      <c r="AQ41" s="55">
        <f>COUNTIF(AQ14:AQ36,"=Not Met")</f>
        <v>0</v>
      </c>
      <c r="AR41" s="56">
        <f t="shared" ref="AR41:AZ41" si="38">COUNTIF(AR14:AR36,"=Not Met")</f>
        <v>0</v>
      </c>
      <c r="AS41" s="56">
        <f t="shared" si="38"/>
        <v>0</v>
      </c>
      <c r="AT41" s="56">
        <f t="shared" si="38"/>
        <v>0</v>
      </c>
      <c r="AU41" s="56">
        <f t="shared" si="38"/>
        <v>0</v>
      </c>
      <c r="AV41" s="56">
        <f t="shared" si="38"/>
        <v>0</v>
      </c>
      <c r="AW41" s="56">
        <f t="shared" si="38"/>
        <v>0</v>
      </c>
      <c r="AX41" s="56">
        <f t="shared" si="38"/>
        <v>0</v>
      </c>
      <c r="AY41" s="56">
        <f t="shared" si="38"/>
        <v>0</v>
      </c>
      <c r="AZ41" s="309">
        <f t="shared" si="38"/>
        <v>0</v>
      </c>
      <c r="BA41" s="55">
        <f>COUNTIF(BA14:BA36,"=Not Met")</f>
        <v>0</v>
      </c>
      <c r="BB41" s="56">
        <f t="shared" ref="BB41:BJ41" si="39">COUNTIF(BB14:BB36,"=Not Met")</f>
        <v>0</v>
      </c>
      <c r="BC41" s="56">
        <f t="shared" si="39"/>
        <v>0</v>
      </c>
      <c r="BD41" s="56">
        <f t="shared" si="39"/>
        <v>0</v>
      </c>
      <c r="BE41" s="56">
        <f t="shared" si="39"/>
        <v>0</v>
      </c>
      <c r="BF41" s="56">
        <f t="shared" si="39"/>
        <v>0</v>
      </c>
      <c r="BG41" s="56">
        <f t="shared" si="39"/>
        <v>0</v>
      </c>
      <c r="BH41" s="56">
        <f t="shared" si="39"/>
        <v>0</v>
      </c>
      <c r="BI41" s="56">
        <f t="shared" si="39"/>
        <v>0</v>
      </c>
      <c r="BJ41" s="309">
        <f t="shared" si="39"/>
        <v>0</v>
      </c>
      <c r="BK41" s="55">
        <f>COUNTIF(BK14:BK36,"=Not Met")</f>
        <v>0</v>
      </c>
      <c r="BL41" s="56">
        <f t="shared" ref="BL41:BT41" si="40">COUNTIF(BL14:BL36,"=Not Met")</f>
        <v>0</v>
      </c>
      <c r="BM41" s="56">
        <f t="shared" si="40"/>
        <v>0</v>
      </c>
      <c r="BN41" s="56">
        <f t="shared" si="40"/>
        <v>0</v>
      </c>
      <c r="BO41" s="56">
        <f t="shared" si="40"/>
        <v>0</v>
      </c>
      <c r="BP41" s="56">
        <f t="shared" si="40"/>
        <v>0</v>
      </c>
      <c r="BQ41" s="56">
        <f t="shared" si="40"/>
        <v>0</v>
      </c>
      <c r="BR41" s="56">
        <f t="shared" si="40"/>
        <v>0</v>
      </c>
      <c r="BS41" s="56">
        <f t="shared" si="40"/>
        <v>0</v>
      </c>
      <c r="BT41" s="309">
        <f t="shared" si="40"/>
        <v>0</v>
      </c>
      <c r="BU41" s="55">
        <f>COUNTIF(BU14:BU36,"=Not Met")</f>
        <v>0</v>
      </c>
      <c r="BV41" s="56">
        <f t="shared" ref="BV41:CD41" si="41">COUNTIF(BV14:BV36,"=Not Met")</f>
        <v>0</v>
      </c>
      <c r="BW41" s="56">
        <f t="shared" si="41"/>
        <v>0</v>
      </c>
      <c r="BX41" s="56">
        <f t="shared" si="41"/>
        <v>0</v>
      </c>
      <c r="BY41" s="56">
        <f t="shared" si="41"/>
        <v>0</v>
      </c>
      <c r="BZ41" s="56">
        <f t="shared" si="41"/>
        <v>0</v>
      </c>
      <c r="CA41" s="56">
        <f t="shared" si="41"/>
        <v>0</v>
      </c>
      <c r="CB41" s="56">
        <f t="shared" si="41"/>
        <v>0</v>
      </c>
      <c r="CC41" s="56">
        <f t="shared" si="41"/>
        <v>0</v>
      </c>
      <c r="CD41" s="309">
        <f t="shared" si="41"/>
        <v>0</v>
      </c>
      <c r="CE41" s="55">
        <f>COUNTIF(CE14:CE36,"=Not Met")</f>
        <v>0</v>
      </c>
      <c r="CF41" s="56">
        <f t="shared" ref="CF41:CN41" si="42">COUNTIF(CF14:CF36,"=Not Met")</f>
        <v>0</v>
      </c>
      <c r="CG41" s="56">
        <f t="shared" si="42"/>
        <v>0</v>
      </c>
      <c r="CH41" s="56">
        <f t="shared" si="42"/>
        <v>0</v>
      </c>
      <c r="CI41" s="56">
        <f t="shared" si="42"/>
        <v>0</v>
      </c>
      <c r="CJ41" s="56">
        <f t="shared" si="42"/>
        <v>0</v>
      </c>
      <c r="CK41" s="56">
        <f t="shared" si="42"/>
        <v>0</v>
      </c>
      <c r="CL41" s="56">
        <f t="shared" si="42"/>
        <v>0</v>
      </c>
      <c r="CM41" s="56">
        <f t="shared" si="42"/>
        <v>0</v>
      </c>
      <c r="CN41" s="309">
        <f t="shared" si="42"/>
        <v>0</v>
      </c>
      <c r="CO41" s="55">
        <f>COUNTIF(CO14:CO36,"=Not Met")</f>
        <v>0</v>
      </c>
      <c r="CP41" s="56">
        <f t="shared" ref="CP41:CX41" si="43">COUNTIF(CP14:CP36,"=Not Met")</f>
        <v>0</v>
      </c>
      <c r="CQ41" s="56">
        <f t="shared" si="43"/>
        <v>0</v>
      </c>
      <c r="CR41" s="56">
        <f t="shared" si="43"/>
        <v>0</v>
      </c>
      <c r="CS41" s="56">
        <f t="shared" si="43"/>
        <v>0</v>
      </c>
      <c r="CT41" s="56">
        <f t="shared" si="43"/>
        <v>0</v>
      </c>
      <c r="CU41" s="56">
        <f t="shared" si="43"/>
        <v>0</v>
      </c>
      <c r="CV41" s="56">
        <f t="shared" si="43"/>
        <v>0</v>
      </c>
      <c r="CW41" s="56">
        <f t="shared" si="43"/>
        <v>0</v>
      </c>
      <c r="CX41" s="309">
        <f t="shared" si="43"/>
        <v>0</v>
      </c>
      <c r="CY41" s="55">
        <f>COUNTIF(CY14:CY36,"=Not Met")</f>
        <v>0</v>
      </c>
      <c r="CZ41" s="56">
        <f t="shared" ref="CZ41:DH41" si="44">COUNTIF(CZ14:CZ36,"=Not Met")</f>
        <v>0</v>
      </c>
      <c r="DA41" s="56">
        <f t="shared" si="44"/>
        <v>0</v>
      </c>
      <c r="DB41" s="56">
        <f t="shared" si="44"/>
        <v>0</v>
      </c>
      <c r="DC41" s="56">
        <f t="shared" si="44"/>
        <v>0</v>
      </c>
      <c r="DD41" s="56">
        <f t="shared" si="44"/>
        <v>0</v>
      </c>
      <c r="DE41" s="56">
        <f t="shared" si="44"/>
        <v>0</v>
      </c>
      <c r="DF41" s="56">
        <f t="shared" si="44"/>
        <v>0</v>
      </c>
      <c r="DG41" s="56">
        <f t="shared" si="44"/>
        <v>0</v>
      </c>
      <c r="DH41" s="309">
        <f t="shared" si="44"/>
        <v>0</v>
      </c>
      <c r="DI41" s="55">
        <f>COUNTIF(DI14:DI36,"=Not Met")</f>
        <v>0</v>
      </c>
      <c r="DJ41" s="56">
        <f t="shared" ref="DJ41:DR41" si="45">COUNTIF(DJ14:DJ36,"=Not Met")</f>
        <v>0</v>
      </c>
      <c r="DK41" s="56">
        <f t="shared" si="45"/>
        <v>0</v>
      </c>
      <c r="DL41" s="56">
        <f t="shared" si="45"/>
        <v>0</v>
      </c>
      <c r="DM41" s="56">
        <f t="shared" si="45"/>
        <v>0</v>
      </c>
      <c r="DN41" s="56">
        <f t="shared" si="45"/>
        <v>0</v>
      </c>
      <c r="DO41" s="56">
        <f t="shared" si="45"/>
        <v>0</v>
      </c>
      <c r="DP41" s="56">
        <f t="shared" si="45"/>
        <v>0</v>
      </c>
      <c r="DQ41" s="56">
        <f t="shared" si="45"/>
        <v>0</v>
      </c>
      <c r="DR41" s="309">
        <f t="shared" si="45"/>
        <v>0</v>
      </c>
      <c r="DS41" s="55">
        <f>COUNTIF(DS14:DS36,"=Not Met")</f>
        <v>0</v>
      </c>
      <c r="DT41" s="56">
        <f t="shared" ref="DT41:EB41" si="46">COUNTIF(DT14:DT36,"=Not Met")</f>
        <v>0</v>
      </c>
      <c r="DU41" s="56">
        <f t="shared" si="46"/>
        <v>0</v>
      </c>
      <c r="DV41" s="56">
        <f t="shared" si="46"/>
        <v>0</v>
      </c>
      <c r="DW41" s="56">
        <f t="shared" si="46"/>
        <v>0</v>
      </c>
      <c r="DX41" s="56">
        <f t="shared" si="46"/>
        <v>0</v>
      </c>
      <c r="DY41" s="56">
        <f t="shared" si="46"/>
        <v>0</v>
      </c>
      <c r="DZ41" s="56">
        <f t="shared" si="46"/>
        <v>0</v>
      </c>
      <c r="EA41" s="56">
        <f t="shared" si="46"/>
        <v>0</v>
      </c>
      <c r="EB41" s="309">
        <f t="shared" si="46"/>
        <v>0</v>
      </c>
      <c r="EC41" s="55">
        <f>COUNTIF(EC14:EC36,"=Not Met")</f>
        <v>0</v>
      </c>
      <c r="ED41" s="56">
        <f t="shared" ref="ED41:EL41" si="47">COUNTIF(ED14:ED36,"=Not Met")</f>
        <v>0</v>
      </c>
      <c r="EE41" s="56">
        <f t="shared" si="47"/>
        <v>0</v>
      </c>
      <c r="EF41" s="56">
        <f t="shared" si="47"/>
        <v>0</v>
      </c>
      <c r="EG41" s="56">
        <f t="shared" si="47"/>
        <v>0</v>
      </c>
      <c r="EH41" s="56">
        <f t="shared" si="47"/>
        <v>0</v>
      </c>
      <c r="EI41" s="56">
        <f t="shared" si="47"/>
        <v>0</v>
      </c>
      <c r="EJ41" s="56">
        <f t="shared" si="47"/>
        <v>0</v>
      </c>
      <c r="EK41" s="56">
        <f t="shared" si="47"/>
        <v>0</v>
      </c>
      <c r="EL41" s="309">
        <f t="shared" si="47"/>
        <v>0</v>
      </c>
      <c r="EM41" s="55">
        <f>COUNTIF(EM14:EM36,"=Not Met")</f>
        <v>0</v>
      </c>
      <c r="EN41" s="56">
        <f t="shared" ref="EN41:EV41" si="48">COUNTIF(EN14:EN36,"=Not Met")</f>
        <v>0</v>
      </c>
      <c r="EO41" s="56">
        <f t="shared" si="48"/>
        <v>0</v>
      </c>
      <c r="EP41" s="56">
        <f t="shared" si="48"/>
        <v>0</v>
      </c>
      <c r="EQ41" s="56">
        <f t="shared" si="48"/>
        <v>0</v>
      </c>
      <c r="ER41" s="56">
        <f t="shared" si="48"/>
        <v>0</v>
      </c>
      <c r="ES41" s="56">
        <f t="shared" si="48"/>
        <v>0</v>
      </c>
      <c r="ET41" s="56">
        <f t="shared" si="48"/>
        <v>0</v>
      </c>
      <c r="EU41" s="56">
        <f t="shared" si="48"/>
        <v>0</v>
      </c>
      <c r="EV41" s="309">
        <f t="shared" si="48"/>
        <v>0</v>
      </c>
      <c r="EW41" s="55">
        <f>COUNTIF(EW14:EW36,"=Not Met")</f>
        <v>0</v>
      </c>
      <c r="EX41" s="56">
        <f t="shared" ref="EX41:FF41" si="49">COUNTIF(EX14:EX36,"=Not Met")</f>
        <v>0</v>
      </c>
      <c r="EY41" s="56">
        <f t="shared" si="49"/>
        <v>0</v>
      </c>
      <c r="EZ41" s="56">
        <f t="shared" si="49"/>
        <v>0</v>
      </c>
      <c r="FA41" s="56">
        <f t="shared" si="49"/>
        <v>0</v>
      </c>
      <c r="FB41" s="56">
        <f t="shared" si="49"/>
        <v>0</v>
      </c>
      <c r="FC41" s="56">
        <f t="shared" si="49"/>
        <v>0</v>
      </c>
      <c r="FD41" s="56">
        <f t="shared" si="49"/>
        <v>0</v>
      </c>
      <c r="FE41" s="56">
        <f t="shared" si="49"/>
        <v>0</v>
      </c>
      <c r="FF41" s="309">
        <f t="shared" si="49"/>
        <v>0</v>
      </c>
      <c r="FG41" s="55">
        <f>COUNTIF(FG14:FG36,"=Not Met")</f>
        <v>0</v>
      </c>
      <c r="FH41" s="56">
        <f t="shared" ref="FH41:FP41" si="50">COUNTIF(FH14:FH36,"=Not Met")</f>
        <v>0</v>
      </c>
      <c r="FI41" s="56">
        <f t="shared" si="50"/>
        <v>0</v>
      </c>
      <c r="FJ41" s="56">
        <f t="shared" si="50"/>
        <v>0</v>
      </c>
      <c r="FK41" s="56">
        <f t="shared" si="50"/>
        <v>0</v>
      </c>
      <c r="FL41" s="56">
        <f t="shared" si="50"/>
        <v>0</v>
      </c>
      <c r="FM41" s="56">
        <f t="shared" si="50"/>
        <v>0</v>
      </c>
      <c r="FN41" s="56">
        <f t="shared" si="50"/>
        <v>0</v>
      </c>
      <c r="FO41" s="56">
        <f t="shared" si="50"/>
        <v>0</v>
      </c>
      <c r="FP41" s="309">
        <f t="shared" si="50"/>
        <v>0</v>
      </c>
      <c r="FQ41" s="55">
        <f>COUNTIF(FQ14:FQ36,"=Not Met")</f>
        <v>0</v>
      </c>
      <c r="FR41" s="56">
        <f t="shared" ref="FR41:FZ41" si="51">COUNTIF(FR14:FR36,"=Not Met")</f>
        <v>0</v>
      </c>
      <c r="FS41" s="56">
        <f t="shared" si="51"/>
        <v>0</v>
      </c>
      <c r="FT41" s="56">
        <f t="shared" si="51"/>
        <v>0</v>
      </c>
      <c r="FU41" s="56">
        <f t="shared" si="51"/>
        <v>0</v>
      </c>
      <c r="FV41" s="56">
        <f t="shared" si="51"/>
        <v>0</v>
      </c>
      <c r="FW41" s="56">
        <f t="shared" si="51"/>
        <v>0</v>
      </c>
      <c r="FX41" s="56">
        <f t="shared" si="51"/>
        <v>0</v>
      </c>
      <c r="FY41" s="56">
        <f t="shared" si="51"/>
        <v>0</v>
      </c>
      <c r="FZ41" s="309">
        <f t="shared" si="51"/>
        <v>0</v>
      </c>
      <c r="GA41" s="55">
        <f>COUNTIF(GA14:GA36,"=Not Met")</f>
        <v>0</v>
      </c>
      <c r="GB41" s="56">
        <f t="shared" ref="GB41:GJ41" si="52">COUNTIF(GB14:GB36,"=Not Met")</f>
        <v>0</v>
      </c>
      <c r="GC41" s="56">
        <f t="shared" si="52"/>
        <v>0</v>
      </c>
      <c r="GD41" s="56">
        <f t="shared" si="52"/>
        <v>0</v>
      </c>
      <c r="GE41" s="56">
        <f t="shared" si="52"/>
        <v>0</v>
      </c>
      <c r="GF41" s="56">
        <f t="shared" si="52"/>
        <v>0</v>
      </c>
      <c r="GG41" s="56">
        <f t="shared" si="52"/>
        <v>0</v>
      </c>
      <c r="GH41" s="56">
        <f t="shared" si="52"/>
        <v>0</v>
      </c>
      <c r="GI41" s="56">
        <f t="shared" si="52"/>
        <v>0</v>
      </c>
      <c r="GJ41" s="309">
        <f t="shared" si="52"/>
        <v>0</v>
      </c>
      <c r="GK41" s="55">
        <f>COUNTIF(GK14:GK36,"=Not Met")</f>
        <v>0</v>
      </c>
      <c r="GL41" s="56">
        <f t="shared" ref="GL41:GT41" si="53">COUNTIF(GL14:GL36,"=Not Met")</f>
        <v>0</v>
      </c>
      <c r="GM41" s="56">
        <f t="shared" si="53"/>
        <v>0</v>
      </c>
      <c r="GN41" s="56">
        <f t="shared" si="53"/>
        <v>0</v>
      </c>
      <c r="GO41" s="56">
        <f t="shared" si="53"/>
        <v>0</v>
      </c>
      <c r="GP41" s="56">
        <f t="shared" si="53"/>
        <v>0</v>
      </c>
      <c r="GQ41" s="56">
        <f t="shared" si="53"/>
        <v>0</v>
      </c>
      <c r="GR41" s="56">
        <f t="shared" si="53"/>
        <v>0</v>
      </c>
      <c r="GS41" s="56">
        <f t="shared" si="53"/>
        <v>0</v>
      </c>
      <c r="GT41" s="309">
        <f t="shared" si="53"/>
        <v>0</v>
      </c>
      <c r="GU41" s="55">
        <f>COUNTIF(GU14:GU36,"=Not Met")</f>
        <v>0</v>
      </c>
      <c r="GV41" s="56">
        <f t="shared" ref="GV41:HD41" si="54">COUNTIF(GV14:GV36,"=Not Met")</f>
        <v>0</v>
      </c>
      <c r="GW41" s="56">
        <f t="shared" si="54"/>
        <v>0</v>
      </c>
      <c r="GX41" s="56">
        <f t="shared" si="54"/>
        <v>0</v>
      </c>
      <c r="GY41" s="56">
        <f t="shared" si="54"/>
        <v>0</v>
      </c>
      <c r="GZ41" s="56">
        <f t="shared" si="54"/>
        <v>0</v>
      </c>
      <c r="HA41" s="56">
        <f t="shared" si="54"/>
        <v>0</v>
      </c>
      <c r="HB41" s="56">
        <f t="shared" si="54"/>
        <v>0</v>
      </c>
      <c r="HC41" s="56">
        <f t="shared" si="54"/>
        <v>0</v>
      </c>
      <c r="HD41" s="309">
        <f t="shared" si="54"/>
        <v>0</v>
      </c>
      <c r="HE41" s="51"/>
      <c r="HF41" s="52"/>
      <c r="HG41" s="52"/>
      <c r="HH41" s="52"/>
      <c r="HI41" s="52"/>
    </row>
    <row r="42" spans="1:262" s="10" customFormat="1" ht="13.9" customHeight="1">
      <c r="A42" s="125"/>
      <c r="B42" s="48" t="s">
        <v>36</v>
      </c>
      <c r="C42" s="53">
        <f t="shared" ref="C42:L42" si="55">IF(SUM(C39,C41)=0,0,C41/SUM(C39,C41))</f>
        <v>0</v>
      </c>
      <c r="D42" s="54">
        <f t="shared" si="55"/>
        <v>0</v>
      </c>
      <c r="E42" s="54">
        <f t="shared" si="55"/>
        <v>0</v>
      </c>
      <c r="F42" s="54">
        <f t="shared" si="55"/>
        <v>0</v>
      </c>
      <c r="G42" s="54">
        <f t="shared" si="55"/>
        <v>0</v>
      </c>
      <c r="H42" s="54">
        <f t="shared" si="55"/>
        <v>0</v>
      </c>
      <c r="I42" s="54">
        <f t="shared" si="55"/>
        <v>0</v>
      </c>
      <c r="J42" s="54">
        <f t="shared" si="55"/>
        <v>0</v>
      </c>
      <c r="K42" s="54">
        <f t="shared" si="55"/>
        <v>0</v>
      </c>
      <c r="L42" s="308">
        <f t="shared" si="55"/>
        <v>0</v>
      </c>
      <c r="M42" s="53">
        <f t="shared" ref="M42:V42" si="56">IF(SUM(M39,M41)=0,0,M41/SUM(M39,M41))</f>
        <v>0</v>
      </c>
      <c r="N42" s="54">
        <f t="shared" si="56"/>
        <v>0</v>
      </c>
      <c r="O42" s="54">
        <f t="shared" si="56"/>
        <v>0</v>
      </c>
      <c r="P42" s="54">
        <f t="shared" si="56"/>
        <v>0</v>
      </c>
      <c r="Q42" s="54">
        <f t="shared" si="56"/>
        <v>0</v>
      </c>
      <c r="R42" s="54">
        <f t="shared" si="56"/>
        <v>0</v>
      </c>
      <c r="S42" s="54">
        <f t="shared" si="56"/>
        <v>0</v>
      </c>
      <c r="T42" s="54">
        <f t="shared" si="56"/>
        <v>0</v>
      </c>
      <c r="U42" s="54">
        <f t="shared" si="56"/>
        <v>0</v>
      </c>
      <c r="V42" s="308">
        <f t="shared" si="56"/>
        <v>0</v>
      </c>
      <c r="W42" s="53">
        <f t="shared" ref="W42:CH42" si="57">IF(SUM(W39,W41)=0,0,W41/SUM(W39,W41))</f>
        <v>0</v>
      </c>
      <c r="X42" s="54">
        <f t="shared" si="57"/>
        <v>0</v>
      </c>
      <c r="Y42" s="54">
        <f t="shared" si="57"/>
        <v>0</v>
      </c>
      <c r="Z42" s="54">
        <f t="shared" si="57"/>
        <v>0</v>
      </c>
      <c r="AA42" s="54">
        <f t="shared" si="57"/>
        <v>0</v>
      </c>
      <c r="AB42" s="54">
        <f t="shared" si="57"/>
        <v>0</v>
      </c>
      <c r="AC42" s="54">
        <f t="shared" si="57"/>
        <v>0</v>
      </c>
      <c r="AD42" s="54">
        <f t="shared" si="57"/>
        <v>0</v>
      </c>
      <c r="AE42" s="54">
        <f t="shared" si="57"/>
        <v>0</v>
      </c>
      <c r="AF42" s="308">
        <f t="shared" si="57"/>
        <v>0</v>
      </c>
      <c r="AG42" s="53">
        <f t="shared" si="57"/>
        <v>0</v>
      </c>
      <c r="AH42" s="54">
        <f t="shared" si="57"/>
        <v>0</v>
      </c>
      <c r="AI42" s="54">
        <f t="shared" si="57"/>
        <v>0</v>
      </c>
      <c r="AJ42" s="54">
        <f t="shared" si="57"/>
        <v>0</v>
      </c>
      <c r="AK42" s="54">
        <f t="shared" si="57"/>
        <v>0</v>
      </c>
      <c r="AL42" s="54">
        <f t="shared" si="57"/>
        <v>0</v>
      </c>
      <c r="AM42" s="54">
        <f t="shared" si="57"/>
        <v>0</v>
      </c>
      <c r="AN42" s="54">
        <f t="shared" si="57"/>
        <v>0</v>
      </c>
      <c r="AO42" s="54">
        <f t="shared" si="57"/>
        <v>0</v>
      </c>
      <c r="AP42" s="308">
        <f t="shared" si="57"/>
        <v>0</v>
      </c>
      <c r="AQ42" s="53">
        <f t="shared" si="57"/>
        <v>0</v>
      </c>
      <c r="AR42" s="54">
        <f t="shared" si="57"/>
        <v>0</v>
      </c>
      <c r="AS42" s="54">
        <f t="shared" si="57"/>
        <v>0</v>
      </c>
      <c r="AT42" s="54">
        <f t="shared" si="57"/>
        <v>0</v>
      </c>
      <c r="AU42" s="54">
        <f t="shared" si="57"/>
        <v>0</v>
      </c>
      <c r="AV42" s="54">
        <f t="shared" si="57"/>
        <v>0</v>
      </c>
      <c r="AW42" s="54">
        <f t="shared" si="57"/>
        <v>0</v>
      </c>
      <c r="AX42" s="54">
        <f t="shared" si="57"/>
        <v>0</v>
      </c>
      <c r="AY42" s="54">
        <f t="shared" si="57"/>
        <v>0</v>
      </c>
      <c r="AZ42" s="308">
        <f t="shared" si="57"/>
        <v>0</v>
      </c>
      <c r="BA42" s="53">
        <f t="shared" si="57"/>
        <v>0</v>
      </c>
      <c r="BB42" s="54">
        <f t="shared" si="57"/>
        <v>0</v>
      </c>
      <c r="BC42" s="54">
        <f t="shared" si="57"/>
        <v>0</v>
      </c>
      <c r="BD42" s="54">
        <f t="shared" si="57"/>
        <v>0</v>
      </c>
      <c r="BE42" s="54">
        <f t="shared" si="57"/>
        <v>0</v>
      </c>
      <c r="BF42" s="54">
        <f t="shared" si="57"/>
        <v>0</v>
      </c>
      <c r="BG42" s="54">
        <f t="shared" si="57"/>
        <v>0</v>
      </c>
      <c r="BH42" s="54">
        <f t="shared" si="57"/>
        <v>0</v>
      </c>
      <c r="BI42" s="54">
        <f t="shared" si="57"/>
        <v>0</v>
      </c>
      <c r="BJ42" s="308">
        <f t="shared" si="57"/>
        <v>0</v>
      </c>
      <c r="BK42" s="53">
        <f t="shared" si="57"/>
        <v>0</v>
      </c>
      <c r="BL42" s="54">
        <f t="shared" si="57"/>
        <v>0</v>
      </c>
      <c r="BM42" s="54">
        <f t="shared" si="57"/>
        <v>0</v>
      </c>
      <c r="BN42" s="54">
        <f t="shared" si="57"/>
        <v>0</v>
      </c>
      <c r="BO42" s="54">
        <f t="shared" si="57"/>
        <v>0</v>
      </c>
      <c r="BP42" s="54">
        <f t="shared" si="57"/>
        <v>0</v>
      </c>
      <c r="BQ42" s="54">
        <f t="shared" si="57"/>
        <v>0</v>
      </c>
      <c r="BR42" s="54">
        <f t="shared" si="57"/>
        <v>0</v>
      </c>
      <c r="BS42" s="54">
        <f t="shared" si="57"/>
        <v>0</v>
      </c>
      <c r="BT42" s="308">
        <f t="shared" si="57"/>
        <v>0</v>
      </c>
      <c r="BU42" s="53">
        <f t="shared" si="57"/>
        <v>0</v>
      </c>
      <c r="BV42" s="54">
        <f t="shared" si="57"/>
        <v>0</v>
      </c>
      <c r="BW42" s="54">
        <f t="shared" si="57"/>
        <v>0</v>
      </c>
      <c r="BX42" s="54">
        <f t="shared" si="57"/>
        <v>0</v>
      </c>
      <c r="BY42" s="54">
        <f t="shared" si="57"/>
        <v>0</v>
      </c>
      <c r="BZ42" s="54">
        <f t="shared" si="57"/>
        <v>0</v>
      </c>
      <c r="CA42" s="54">
        <f t="shared" si="57"/>
        <v>0</v>
      </c>
      <c r="CB42" s="54">
        <f t="shared" si="57"/>
        <v>0</v>
      </c>
      <c r="CC42" s="54">
        <f t="shared" si="57"/>
        <v>0</v>
      </c>
      <c r="CD42" s="308">
        <f t="shared" si="57"/>
        <v>0</v>
      </c>
      <c r="CE42" s="53">
        <f t="shared" si="57"/>
        <v>0</v>
      </c>
      <c r="CF42" s="54">
        <f t="shared" si="57"/>
        <v>0</v>
      </c>
      <c r="CG42" s="54">
        <f t="shared" si="57"/>
        <v>0</v>
      </c>
      <c r="CH42" s="54">
        <f t="shared" si="57"/>
        <v>0</v>
      </c>
      <c r="CI42" s="54">
        <f t="shared" ref="CI42:ET42" si="58">IF(SUM(CI39,CI41)=0,0,CI41/SUM(CI39,CI41))</f>
        <v>0</v>
      </c>
      <c r="CJ42" s="54">
        <f t="shared" si="58"/>
        <v>0</v>
      </c>
      <c r="CK42" s="54">
        <f t="shared" si="58"/>
        <v>0</v>
      </c>
      <c r="CL42" s="54">
        <f t="shared" si="58"/>
        <v>0</v>
      </c>
      <c r="CM42" s="54">
        <f t="shared" si="58"/>
        <v>0</v>
      </c>
      <c r="CN42" s="308">
        <f t="shared" si="58"/>
        <v>0</v>
      </c>
      <c r="CO42" s="53">
        <f t="shared" si="58"/>
        <v>0</v>
      </c>
      <c r="CP42" s="54">
        <f t="shared" si="58"/>
        <v>0</v>
      </c>
      <c r="CQ42" s="54">
        <f t="shared" si="58"/>
        <v>0</v>
      </c>
      <c r="CR42" s="54">
        <f t="shared" si="58"/>
        <v>0</v>
      </c>
      <c r="CS42" s="54">
        <f t="shared" si="58"/>
        <v>0</v>
      </c>
      <c r="CT42" s="54">
        <f t="shared" si="58"/>
        <v>0</v>
      </c>
      <c r="CU42" s="54">
        <f t="shared" si="58"/>
        <v>0</v>
      </c>
      <c r="CV42" s="54">
        <f t="shared" si="58"/>
        <v>0</v>
      </c>
      <c r="CW42" s="54">
        <f t="shared" si="58"/>
        <v>0</v>
      </c>
      <c r="CX42" s="308">
        <f t="shared" si="58"/>
        <v>0</v>
      </c>
      <c r="CY42" s="53">
        <f t="shared" si="58"/>
        <v>0</v>
      </c>
      <c r="CZ42" s="54">
        <f t="shared" si="58"/>
        <v>0</v>
      </c>
      <c r="DA42" s="54">
        <f t="shared" si="58"/>
        <v>0</v>
      </c>
      <c r="DB42" s="54">
        <f t="shared" si="58"/>
        <v>0</v>
      </c>
      <c r="DC42" s="54">
        <f t="shared" si="58"/>
        <v>0</v>
      </c>
      <c r="DD42" s="54">
        <f t="shared" si="58"/>
        <v>0</v>
      </c>
      <c r="DE42" s="54">
        <f t="shared" si="58"/>
        <v>0</v>
      </c>
      <c r="DF42" s="54">
        <f t="shared" si="58"/>
        <v>0</v>
      </c>
      <c r="DG42" s="54">
        <f t="shared" si="58"/>
        <v>0</v>
      </c>
      <c r="DH42" s="308">
        <f t="shared" si="58"/>
        <v>0</v>
      </c>
      <c r="DI42" s="53">
        <f t="shared" si="58"/>
        <v>0</v>
      </c>
      <c r="DJ42" s="54">
        <f t="shared" si="58"/>
        <v>0</v>
      </c>
      <c r="DK42" s="54">
        <f t="shared" si="58"/>
        <v>0</v>
      </c>
      <c r="DL42" s="54">
        <f t="shared" si="58"/>
        <v>0</v>
      </c>
      <c r="DM42" s="54">
        <f t="shared" si="58"/>
        <v>0</v>
      </c>
      <c r="DN42" s="54">
        <f t="shared" si="58"/>
        <v>0</v>
      </c>
      <c r="DO42" s="54">
        <f t="shared" si="58"/>
        <v>0</v>
      </c>
      <c r="DP42" s="54">
        <f t="shared" si="58"/>
        <v>0</v>
      </c>
      <c r="DQ42" s="54">
        <f t="shared" si="58"/>
        <v>0</v>
      </c>
      <c r="DR42" s="308">
        <f t="shared" si="58"/>
        <v>0</v>
      </c>
      <c r="DS42" s="53">
        <f t="shared" si="58"/>
        <v>0</v>
      </c>
      <c r="DT42" s="54">
        <f t="shared" si="58"/>
        <v>0</v>
      </c>
      <c r="DU42" s="54">
        <f t="shared" si="58"/>
        <v>0</v>
      </c>
      <c r="DV42" s="54">
        <f t="shared" si="58"/>
        <v>0</v>
      </c>
      <c r="DW42" s="54">
        <f t="shared" si="58"/>
        <v>0</v>
      </c>
      <c r="DX42" s="54">
        <f t="shared" si="58"/>
        <v>0</v>
      </c>
      <c r="DY42" s="54">
        <f t="shared" si="58"/>
        <v>0</v>
      </c>
      <c r="DZ42" s="54">
        <f t="shared" si="58"/>
        <v>0</v>
      </c>
      <c r="EA42" s="54">
        <f t="shared" si="58"/>
        <v>0</v>
      </c>
      <c r="EB42" s="308">
        <f t="shared" si="58"/>
        <v>0</v>
      </c>
      <c r="EC42" s="53">
        <f t="shared" si="58"/>
        <v>0</v>
      </c>
      <c r="ED42" s="54">
        <f t="shared" si="58"/>
        <v>0</v>
      </c>
      <c r="EE42" s="54">
        <f t="shared" si="58"/>
        <v>0</v>
      </c>
      <c r="EF42" s="54">
        <f t="shared" si="58"/>
        <v>0</v>
      </c>
      <c r="EG42" s="54">
        <f t="shared" si="58"/>
        <v>0</v>
      </c>
      <c r="EH42" s="54">
        <f t="shared" si="58"/>
        <v>0</v>
      </c>
      <c r="EI42" s="54">
        <f t="shared" si="58"/>
        <v>0</v>
      </c>
      <c r="EJ42" s="54">
        <f t="shared" si="58"/>
        <v>0</v>
      </c>
      <c r="EK42" s="54">
        <f t="shared" si="58"/>
        <v>0</v>
      </c>
      <c r="EL42" s="308">
        <f t="shared" si="58"/>
        <v>0</v>
      </c>
      <c r="EM42" s="53">
        <f t="shared" si="58"/>
        <v>0</v>
      </c>
      <c r="EN42" s="54">
        <f t="shared" si="58"/>
        <v>0</v>
      </c>
      <c r="EO42" s="54">
        <f t="shared" si="58"/>
        <v>0</v>
      </c>
      <c r="EP42" s="54">
        <f t="shared" si="58"/>
        <v>0</v>
      </c>
      <c r="EQ42" s="54">
        <f t="shared" si="58"/>
        <v>0</v>
      </c>
      <c r="ER42" s="54">
        <f t="shared" si="58"/>
        <v>0</v>
      </c>
      <c r="ES42" s="54">
        <f t="shared" si="58"/>
        <v>0</v>
      </c>
      <c r="ET42" s="54">
        <f t="shared" si="58"/>
        <v>0</v>
      </c>
      <c r="EU42" s="54">
        <f t="shared" ref="EU42:HD42" si="59">IF(SUM(EU39,EU41)=0,0,EU41/SUM(EU39,EU41))</f>
        <v>0</v>
      </c>
      <c r="EV42" s="308">
        <f t="shared" si="59"/>
        <v>0</v>
      </c>
      <c r="EW42" s="53">
        <f t="shared" si="59"/>
        <v>0</v>
      </c>
      <c r="EX42" s="54">
        <f t="shared" si="59"/>
        <v>0</v>
      </c>
      <c r="EY42" s="54">
        <f t="shared" si="59"/>
        <v>0</v>
      </c>
      <c r="EZ42" s="54">
        <f t="shared" si="59"/>
        <v>0</v>
      </c>
      <c r="FA42" s="54">
        <f t="shared" si="59"/>
        <v>0</v>
      </c>
      <c r="FB42" s="54">
        <f t="shared" si="59"/>
        <v>0</v>
      </c>
      <c r="FC42" s="54">
        <f t="shared" si="59"/>
        <v>0</v>
      </c>
      <c r="FD42" s="54">
        <f t="shared" si="59"/>
        <v>0</v>
      </c>
      <c r="FE42" s="54">
        <f t="shared" si="59"/>
        <v>0</v>
      </c>
      <c r="FF42" s="308">
        <f t="shared" si="59"/>
        <v>0</v>
      </c>
      <c r="FG42" s="53">
        <f t="shared" si="59"/>
        <v>0</v>
      </c>
      <c r="FH42" s="54">
        <f t="shared" si="59"/>
        <v>0</v>
      </c>
      <c r="FI42" s="54">
        <f t="shared" si="59"/>
        <v>0</v>
      </c>
      <c r="FJ42" s="54">
        <f t="shared" si="59"/>
        <v>0</v>
      </c>
      <c r="FK42" s="54">
        <f t="shared" si="59"/>
        <v>0</v>
      </c>
      <c r="FL42" s="54">
        <f t="shared" si="59"/>
        <v>0</v>
      </c>
      <c r="FM42" s="54">
        <f t="shared" si="59"/>
        <v>0</v>
      </c>
      <c r="FN42" s="54">
        <f t="shared" si="59"/>
        <v>0</v>
      </c>
      <c r="FO42" s="54">
        <f t="shared" si="59"/>
        <v>0</v>
      </c>
      <c r="FP42" s="308">
        <f t="shared" si="59"/>
        <v>0</v>
      </c>
      <c r="FQ42" s="53">
        <f t="shared" si="59"/>
        <v>0</v>
      </c>
      <c r="FR42" s="54">
        <f t="shared" si="59"/>
        <v>0</v>
      </c>
      <c r="FS42" s="54">
        <f t="shared" si="59"/>
        <v>0</v>
      </c>
      <c r="FT42" s="54">
        <f t="shared" si="59"/>
        <v>0</v>
      </c>
      <c r="FU42" s="54">
        <f t="shared" si="59"/>
        <v>0</v>
      </c>
      <c r="FV42" s="54">
        <f t="shared" si="59"/>
        <v>0</v>
      </c>
      <c r="FW42" s="54">
        <f t="shared" si="59"/>
        <v>0</v>
      </c>
      <c r="FX42" s="54">
        <f t="shared" si="59"/>
        <v>0</v>
      </c>
      <c r="FY42" s="54">
        <f t="shared" si="59"/>
        <v>0</v>
      </c>
      <c r="FZ42" s="308">
        <f t="shared" si="59"/>
        <v>0</v>
      </c>
      <c r="GA42" s="53">
        <f t="shared" si="59"/>
        <v>0</v>
      </c>
      <c r="GB42" s="54">
        <f t="shared" si="59"/>
        <v>0</v>
      </c>
      <c r="GC42" s="54">
        <f t="shared" si="59"/>
        <v>0</v>
      </c>
      <c r="GD42" s="54">
        <f t="shared" si="59"/>
        <v>0</v>
      </c>
      <c r="GE42" s="54">
        <f t="shared" si="59"/>
        <v>0</v>
      </c>
      <c r="GF42" s="54">
        <f t="shared" si="59"/>
        <v>0</v>
      </c>
      <c r="GG42" s="54">
        <f t="shared" si="59"/>
        <v>0</v>
      </c>
      <c r="GH42" s="54">
        <f t="shared" si="59"/>
        <v>0</v>
      </c>
      <c r="GI42" s="54">
        <f t="shared" si="59"/>
        <v>0</v>
      </c>
      <c r="GJ42" s="308">
        <f t="shared" si="59"/>
        <v>0</v>
      </c>
      <c r="GK42" s="53">
        <f t="shared" si="59"/>
        <v>0</v>
      </c>
      <c r="GL42" s="54">
        <f t="shared" si="59"/>
        <v>0</v>
      </c>
      <c r="GM42" s="54">
        <f t="shared" si="59"/>
        <v>0</v>
      </c>
      <c r="GN42" s="54">
        <f t="shared" si="59"/>
        <v>0</v>
      </c>
      <c r="GO42" s="54">
        <f t="shared" si="59"/>
        <v>0</v>
      </c>
      <c r="GP42" s="54">
        <f t="shared" si="59"/>
        <v>0</v>
      </c>
      <c r="GQ42" s="54">
        <f t="shared" si="59"/>
        <v>0</v>
      </c>
      <c r="GR42" s="54">
        <f t="shared" si="59"/>
        <v>0</v>
      </c>
      <c r="GS42" s="54">
        <f t="shared" si="59"/>
        <v>0</v>
      </c>
      <c r="GT42" s="308">
        <f t="shared" si="59"/>
        <v>0</v>
      </c>
      <c r="GU42" s="53">
        <f t="shared" si="59"/>
        <v>0</v>
      </c>
      <c r="GV42" s="54">
        <f t="shared" si="59"/>
        <v>0</v>
      </c>
      <c r="GW42" s="54">
        <f t="shared" si="59"/>
        <v>0</v>
      </c>
      <c r="GX42" s="54">
        <f t="shared" si="59"/>
        <v>0</v>
      </c>
      <c r="GY42" s="54">
        <f t="shared" si="59"/>
        <v>0</v>
      </c>
      <c r="GZ42" s="54">
        <f t="shared" si="59"/>
        <v>0</v>
      </c>
      <c r="HA42" s="54">
        <f t="shared" si="59"/>
        <v>0</v>
      </c>
      <c r="HB42" s="54">
        <f t="shared" si="59"/>
        <v>0</v>
      </c>
      <c r="HC42" s="54">
        <f t="shared" si="59"/>
        <v>0</v>
      </c>
      <c r="HD42" s="308">
        <f t="shared" si="59"/>
        <v>0</v>
      </c>
      <c r="HE42" s="51"/>
      <c r="HF42" s="52"/>
      <c r="HG42" s="52"/>
      <c r="HH42" s="52"/>
      <c r="HI42" s="52"/>
    </row>
    <row r="43" spans="1:262" s="10" customFormat="1" ht="13.9" customHeight="1" thickBot="1">
      <c r="A43" s="125"/>
      <c r="B43" s="48" t="s">
        <v>37</v>
      </c>
      <c r="C43" s="369">
        <f>COUNTIF(C14:C36,"=N/A")</f>
        <v>0</v>
      </c>
      <c r="D43" s="306">
        <f t="shared" ref="D43:L43" si="60">COUNTIF(D14:D36,"=N/A")</f>
        <v>0</v>
      </c>
      <c r="E43" s="306">
        <f t="shared" si="60"/>
        <v>0</v>
      </c>
      <c r="F43" s="306">
        <f t="shared" si="60"/>
        <v>0</v>
      </c>
      <c r="G43" s="306">
        <f t="shared" si="60"/>
        <v>0</v>
      </c>
      <c r="H43" s="306">
        <f t="shared" si="60"/>
        <v>0</v>
      </c>
      <c r="I43" s="306">
        <f t="shared" si="60"/>
        <v>0</v>
      </c>
      <c r="J43" s="306">
        <f t="shared" si="60"/>
        <v>0</v>
      </c>
      <c r="K43" s="306">
        <f t="shared" si="60"/>
        <v>0</v>
      </c>
      <c r="L43" s="310">
        <f t="shared" si="60"/>
        <v>0</v>
      </c>
      <c r="M43" s="369">
        <f>COUNTIF(M14:M36,"=N/A")</f>
        <v>0</v>
      </c>
      <c r="N43" s="306">
        <f t="shared" ref="N43:V43" si="61">COUNTIF(N14:N36,"=N/A")</f>
        <v>0</v>
      </c>
      <c r="O43" s="306">
        <f t="shared" si="61"/>
        <v>0</v>
      </c>
      <c r="P43" s="306">
        <f t="shared" si="61"/>
        <v>0</v>
      </c>
      <c r="Q43" s="306">
        <f t="shared" si="61"/>
        <v>0</v>
      </c>
      <c r="R43" s="306">
        <f t="shared" si="61"/>
        <v>0</v>
      </c>
      <c r="S43" s="306">
        <f t="shared" si="61"/>
        <v>0</v>
      </c>
      <c r="T43" s="306">
        <f t="shared" si="61"/>
        <v>0</v>
      </c>
      <c r="U43" s="306">
        <f t="shared" si="61"/>
        <v>0</v>
      </c>
      <c r="V43" s="310">
        <f t="shared" si="61"/>
        <v>0</v>
      </c>
      <c r="W43" s="369">
        <f>COUNTIF(W14:W36,"=N/A")</f>
        <v>0</v>
      </c>
      <c r="X43" s="306">
        <f t="shared" ref="X43:AF43" si="62">COUNTIF(X14:X36,"=N/A")</f>
        <v>0</v>
      </c>
      <c r="Y43" s="306">
        <f t="shared" si="62"/>
        <v>0</v>
      </c>
      <c r="Z43" s="306">
        <f t="shared" si="62"/>
        <v>0</v>
      </c>
      <c r="AA43" s="306">
        <f t="shared" si="62"/>
        <v>0</v>
      </c>
      <c r="AB43" s="306">
        <f t="shared" si="62"/>
        <v>0</v>
      </c>
      <c r="AC43" s="306">
        <f t="shared" si="62"/>
        <v>0</v>
      </c>
      <c r="AD43" s="306">
        <f t="shared" si="62"/>
        <v>0</v>
      </c>
      <c r="AE43" s="306">
        <f t="shared" si="62"/>
        <v>0</v>
      </c>
      <c r="AF43" s="310">
        <f t="shared" si="62"/>
        <v>0</v>
      </c>
      <c r="AG43" s="369">
        <f>COUNTIF(AG14:AG36,"=N/A")</f>
        <v>0</v>
      </c>
      <c r="AH43" s="306">
        <f t="shared" ref="AH43:AP43" si="63">COUNTIF(AH14:AH36,"=N/A")</f>
        <v>0</v>
      </c>
      <c r="AI43" s="306">
        <f t="shared" si="63"/>
        <v>0</v>
      </c>
      <c r="AJ43" s="306">
        <f t="shared" si="63"/>
        <v>0</v>
      </c>
      <c r="AK43" s="306">
        <f t="shared" si="63"/>
        <v>0</v>
      </c>
      <c r="AL43" s="306">
        <f t="shared" si="63"/>
        <v>0</v>
      </c>
      <c r="AM43" s="306">
        <f t="shared" si="63"/>
        <v>0</v>
      </c>
      <c r="AN43" s="306">
        <f t="shared" si="63"/>
        <v>0</v>
      </c>
      <c r="AO43" s="306">
        <f t="shared" si="63"/>
        <v>0</v>
      </c>
      <c r="AP43" s="310">
        <f t="shared" si="63"/>
        <v>0</v>
      </c>
      <c r="AQ43" s="369">
        <f>COUNTIF(AQ14:AQ36,"=N/A")</f>
        <v>0</v>
      </c>
      <c r="AR43" s="306">
        <f t="shared" ref="AR43:AZ43" si="64">COUNTIF(AR14:AR36,"=N/A")</f>
        <v>0</v>
      </c>
      <c r="AS43" s="306">
        <f t="shared" si="64"/>
        <v>0</v>
      </c>
      <c r="AT43" s="306">
        <f t="shared" si="64"/>
        <v>0</v>
      </c>
      <c r="AU43" s="306">
        <f t="shared" si="64"/>
        <v>0</v>
      </c>
      <c r="AV43" s="306">
        <f t="shared" si="64"/>
        <v>0</v>
      </c>
      <c r="AW43" s="306">
        <f t="shared" si="64"/>
        <v>0</v>
      </c>
      <c r="AX43" s="306">
        <f t="shared" si="64"/>
        <v>0</v>
      </c>
      <c r="AY43" s="306">
        <f t="shared" si="64"/>
        <v>0</v>
      </c>
      <c r="AZ43" s="310">
        <f t="shared" si="64"/>
        <v>0</v>
      </c>
      <c r="BA43" s="369">
        <f>COUNTIF(BA14:BA36,"=N/A")</f>
        <v>0</v>
      </c>
      <c r="BB43" s="306">
        <f t="shared" ref="BB43:BJ43" si="65">COUNTIF(BB14:BB36,"=N/A")</f>
        <v>0</v>
      </c>
      <c r="BC43" s="306">
        <f t="shared" si="65"/>
        <v>0</v>
      </c>
      <c r="BD43" s="306">
        <f t="shared" si="65"/>
        <v>0</v>
      </c>
      <c r="BE43" s="306">
        <f t="shared" si="65"/>
        <v>0</v>
      </c>
      <c r="BF43" s="306">
        <f t="shared" si="65"/>
        <v>0</v>
      </c>
      <c r="BG43" s="306">
        <f t="shared" si="65"/>
        <v>0</v>
      </c>
      <c r="BH43" s="306">
        <f t="shared" si="65"/>
        <v>0</v>
      </c>
      <c r="BI43" s="306">
        <f t="shared" si="65"/>
        <v>0</v>
      </c>
      <c r="BJ43" s="310">
        <f t="shared" si="65"/>
        <v>0</v>
      </c>
      <c r="BK43" s="369">
        <f>COUNTIF(BK14:BK36,"=N/A")</f>
        <v>0</v>
      </c>
      <c r="BL43" s="306">
        <f t="shared" ref="BL43:BT43" si="66">COUNTIF(BL14:BL36,"=N/A")</f>
        <v>0</v>
      </c>
      <c r="BM43" s="306">
        <f t="shared" si="66"/>
        <v>0</v>
      </c>
      <c r="BN43" s="306">
        <f t="shared" si="66"/>
        <v>0</v>
      </c>
      <c r="BO43" s="306">
        <f t="shared" si="66"/>
        <v>0</v>
      </c>
      <c r="BP43" s="306">
        <f t="shared" si="66"/>
        <v>0</v>
      </c>
      <c r="BQ43" s="306">
        <f t="shared" si="66"/>
        <v>0</v>
      </c>
      <c r="BR43" s="306">
        <f t="shared" si="66"/>
        <v>0</v>
      </c>
      <c r="BS43" s="306">
        <f t="shared" si="66"/>
        <v>0</v>
      </c>
      <c r="BT43" s="310">
        <f t="shared" si="66"/>
        <v>0</v>
      </c>
      <c r="BU43" s="369">
        <f>COUNTIF(BU14:BU36,"=N/A")</f>
        <v>0</v>
      </c>
      <c r="BV43" s="306">
        <f t="shared" ref="BV43:CD43" si="67">COUNTIF(BV14:BV36,"=N/A")</f>
        <v>0</v>
      </c>
      <c r="BW43" s="306">
        <f t="shared" si="67"/>
        <v>0</v>
      </c>
      <c r="BX43" s="306">
        <f t="shared" si="67"/>
        <v>0</v>
      </c>
      <c r="BY43" s="306">
        <f t="shared" si="67"/>
        <v>0</v>
      </c>
      <c r="BZ43" s="306">
        <f t="shared" si="67"/>
        <v>0</v>
      </c>
      <c r="CA43" s="306">
        <f t="shared" si="67"/>
        <v>0</v>
      </c>
      <c r="CB43" s="306">
        <f t="shared" si="67"/>
        <v>0</v>
      </c>
      <c r="CC43" s="306">
        <f t="shared" si="67"/>
        <v>0</v>
      </c>
      <c r="CD43" s="310">
        <f t="shared" si="67"/>
        <v>0</v>
      </c>
      <c r="CE43" s="369">
        <f>COUNTIF(CE14:CE36,"=N/A")</f>
        <v>0</v>
      </c>
      <c r="CF43" s="306">
        <f t="shared" ref="CF43:CN43" si="68">COUNTIF(CF14:CF36,"=N/A")</f>
        <v>0</v>
      </c>
      <c r="CG43" s="306">
        <f t="shared" si="68"/>
        <v>0</v>
      </c>
      <c r="CH43" s="306">
        <f t="shared" si="68"/>
        <v>0</v>
      </c>
      <c r="CI43" s="306">
        <f t="shared" si="68"/>
        <v>0</v>
      </c>
      <c r="CJ43" s="306">
        <f t="shared" si="68"/>
        <v>0</v>
      </c>
      <c r="CK43" s="306">
        <f t="shared" si="68"/>
        <v>0</v>
      </c>
      <c r="CL43" s="306">
        <f t="shared" si="68"/>
        <v>0</v>
      </c>
      <c r="CM43" s="306">
        <f t="shared" si="68"/>
        <v>0</v>
      </c>
      <c r="CN43" s="310">
        <f t="shared" si="68"/>
        <v>0</v>
      </c>
      <c r="CO43" s="369">
        <f>COUNTIF(CO14:CO36,"=N/A")</f>
        <v>0</v>
      </c>
      <c r="CP43" s="306">
        <f t="shared" ref="CP43:CX43" si="69">COUNTIF(CP14:CP36,"=N/A")</f>
        <v>0</v>
      </c>
      <c r="CQ43" s="306">
        <f t="shared" si="69"/>
        <v>0</v>
      </c>
      <c r="CR43" s="306">
        <f t="shared" si="69"/>
        <v>0</v>
      </c>
      <c r="CS43" s="306">
        <f t="shared" si="69"/>
        <v>0</v>
      </c>
      <c r="CT43" s="306">
        <f t="shared" si="69"/>
        <v>0</v>
      </c>
      <c r="CU43" s="306">
        <f t="shared" si="69"/>
        <v>0</v>
      </c>
      <c r="CV43" s="306">
        <f t="shared" si="69"/>
        <v>0</v>
      </c>
      <c r="CW43" s="306">
        <f t="shared" si="69"/>
        <v>0</v>
      </c>
      <c r="CX43" s="310">
        <f t="shared" si="69"/>
        <v>0</v>
      </c>
      <c r="CY43" s="369">
        <f>COUNTIF(CY14:CY36,"=N/A")</f>
        <v>0</v>
      </c>
      <c r="CZ43" s="306">
        <f t="shared" ref="CZ43:DH43" si="70">COUNTIF(CZ14:CZ36,"=N/A")</f>
        <v>0</v>
      </c>
      <c r="DA43" s="306">
        <f t="shared" si="70"/>
        <v>0</v>
      </c>
      <c r="DB43" s="306">
        <f t="shared" si="70"/>
        <v>0</v>
      </c>
      <c r="DC43" s="306">
        <f t="shared" si="70"/>
        <v>0</v>
      </c>
      <c r="DD43" s="306">
        <f t="shared" si="70"/>
        <v>0</v>
      </c>
      <c r="DE43" s="306">
        <f t="shared" si="70"/>
        <v>0</v>
      </c>
      <c r="DF43" s="306">
        <f t="shared" si="70"/>
        <v>0</v>
      </c>
      <c r="DG43" s="306">
        <f t="shared" si="70"/>
        <v>0</v>
      </c>
      <c r="DH43" s="310">
        <f t="shared" si="70"/>
        <v>0</v>
      </c>
      <c r="DI43" s="369">
        <f>COUNTIF(DI14:DI36,"=N/A")</f>
        <v>0</v>
      </c>
      <c r="DJ43" s="306">
        <f t="shared" ref="DJ43:DR43" si="71">COUNTIF(DJ14:DJ36,"=N/A")</f>
        <v>0</v>
      </c>
      <c r="DK43" s="306">
        <f t="shared" si="71"/>
        <v>0</v>
      </c>
      <c r="DL43" s="306">
        <f t="shared" si="71"/>
        <v>0</v>
      </c>
      <c r="DM43" s="306">
        <f t="shared" si="71"/>
        <v>0</v>
      </c>
      <c r="DN43" s="306">
        <f t="shared" si="71"/>
        <v>0</v>
      </c>
      <c r="DO43" s="306">
        <f t="shared" si="71"/>
        <v>0</v>
      </c>
      <c r="DP43" s="306">
        <f t="shared" si="71"/>
        <v>0</v>
      </c>
      <c r="DQ43" s="306">
        <f t="shared" si="71"/>
        <v>0</v>
      </c>
      <c r="DR43" s="310">
        <f t="shared" si="71"/>
        <v>0</v>
      </c>
      <c r="DS43" s="369">
        <f>COUNTIF(DS14:DS36,"=N/A")</f>
        <v>0</v>
      </c>
      <c r="DT43" s="306">
        <f t="shared" ref="DT43:EB43" si="72">COUNTIF(DT14:DT36,"=N/A")</f>
        <v>0</v>
      </c>
      <c r="DU43" s="306">
        <f t="shared" si="72"/>
        <v>0</v>
      </c>
      <c r="DV43" s="306">
        <f t="shared" si="72"/>
        <v>0</v>
      </c>
      <c r="DW43" s="306">
        <f t="shared" si="72"/>
        <v>0</v>
      </c>
      <c r="DX43" s="306">
        <f t="shared" si="72"/>
        <v>0</v>
      </c>
      <c r="DY43" s="306">
        <f t="shared" si="72"/>
        <v>0</v>
      </c>
      <c r="DZ43" s="306">
        <f t="shared" si="72"/>
        <v>0</v>
      </c>
      <c r="EA43" s="306">
        <f t="shared" si="72"/>
        <v>0</v>
      </c>
      <c r="EB43" s="310">
        <f t="shared" si="72"/>
        <v>0</v>
      </c>
      <c r="EC43" s="369">
        <f>COUNTIF(EC14:EC36,"=N/A")</f>
        <v>0</v>
      </c>
      <c r="ED43" s="306">
        <f t="shared" ref="ED43:EL43" si="73">COUNTIF(ED14:ED36,"=N/A")</f>
        <v>0</v>
      </c>
      <c r="EE43" s="306">
        <f t="shared" si="73"/>
        <v>0</v>
      </c>
      <c r="EF43" s="306">
        <f t="shared" si="73"/>
        <v>0</v>
      </c>
      <c r="EG43" s="306">
        <f t="shared" si="73"/>
        <v>0</v>
      </c>
      <c r="EH43" s="306">
        <f t="shared" si="73"/>
        <v>0</v>
      </c>
      <c r="EI43" s="306">
        <f t="shared" si="73"/>
        <v>0</v>
      </c>
      <c r="EJ43" s="306">
        <f t="shared" si="73"/>
        <v>0</v>
      </c>
      <c r="EK43" s="306">
        <f t="shared" si="73"/>
        <v>0</v>
      </c>
      <c r="EL43" s="310">
        <f t="shared" si="73"/>
        <v>0</v>
      </c>
      <c r="EM43" s="369">
        <f>COUNTIF(EM14:EM36,"=N/A")</f>
        <v>0</v>
      </c>
      <c r="EN43" s="306">
        <f t="shared" ref="EN43:EV43" si="74">COUNTIF(EN14:EN36,"=N/A")</f>
        <v>0</v>
      </c>
      <c r="EO43" s="306">
        <f t="shared" si="74"/>
        <v>0</v>
      </c>
      <c r="EP43" s="306">
        <f t="shared" si="74"/>
        <v>0</v>
      </c>
      <c r="EQ43" s="306">
        <f t="shared" si="74"/>
        <v>0</v>
      </c>
      <c r="ER43" s="306">
        <f t="shared" si="74"/>
        <v>0</v>
      </c>
      <c r="ES43" s="306">
        <f t="shared" si="74"/>
        <v>0</v>
      </c>
      <c r="ET43" s="306">
        <f t="shared" si="74"/>
        <v>0</v>
      </c>
      <c r="EU43" s="306">
        <f t="shared" si="74"/>
        <v>0</v>
      </c>
      <c r="EV43" s="310">
        <f t="shared" si="74"/>
        <v>0</v>
      </c>
      <c r="EW43" s="369">
        <f>COUNTIF(EW14:EW36,"=N/A")</f>
        <v>0</v>
      </c>
      <c r="EX43" s="306">
        <f t="shared" ref="EX43:FF43" si="75">COUNTIF(EX14:EX36,"=N/A")</f>
        <v>0</v>
      </c>
      <c r="EY43" s="306">
        <f t="shared" si="75"/>
        <v>0</v>
      </c>
      <c r="EZ43" s="306">
        <f t="shared" si="75"/>
        <v>0</v>
      </c>
      <c r="FA43" s="306">
        <f t="shared" si="75"/>
        <v>0</v>
      </c>
      <c r="FB43" s="306">
        <f t="shared" si="75"/>
        <v>0</v>
      </c>
      <c r="FC43" s="306">
        <f t="shared" si="75"/>
        <v>0</v>
      </c>
      <c r="FD43" s="306">
        <f t="shared" si="75"/>
        <v>0</v>
      </c>
      <c r="FE43" s="306">
        <f t="shared" si="75"/>
        <v>0</v>
      </c>
      <c r="FF43" s="310">
        <f t="shared" si="75"/>
        <v>0</v>
      </c>
      <c r="FG43" s="369">
        <f>COUNTIF(FG14:FG36,"=N/A")</f>
        <v>0</v>
      </c>
      <c r="FH43" s="306">
        <f t="shared" ref="FH43:FP43" si="76">COUNTIF(FH14:FH36,"=N/A")</f>
        <v>0</v>
      </c>
      <c r="FI43" s="306">
        <f t="shared" si="76"/>
        <v>0</v>
      </c>
      <c r="FJ43" s="306">
        <f t="shared" si="76"/>
        <v>0</v>
      </c>
      <c r="FK43" s="306">
        <f t="shared" si="76"/>
        <v>0</v>
      </c>
      <c r="FL43" s="306">
        <f t="shared" si="76"/>
        <v>0</v>
      </c>
      <c r="FM43" s="306">
        <f t="shared" si="76"/>
        <v>0</v>
      </c>
      <c r="FN43" s="306">
        <f t="shared" si="76"/>
        <v>0</v>
      </c>
      <c r="FO43" s="306">
        <f t="shared" si="76"/>
        <v>0</v>
      </c>
      <c r="FP43" s="310">
        <f t="shared" si="76"/>
        <v>0</v>
      </c>
      <c r="FQ43" s="369">
        <f>COUNTIF(FQ14:FQ36,"=N/A")</f>
        <v>0</v>
      </c>
      <c r="FR43" s="306">
        <f t="shared" ref="FR43:FZ43" si="77">COUNTIF(FR14:FR36,"=N/A")</f>
        <v>0</v>
      </c>
      <c r="FS43" s="306">
        <f t="shared" si="77"/>
        <v>0</v>
      </c>
      <c r="FT43" s="306">
        <f t="shared" si="77"/>
        <v>0</v>
      </c>
      <c r="FU43" s="306">
        <f t="shared" si="77"/>
        <v>0</v>
      </c>
      <c r="FV43" s="306">
        <f t="shared" si="77"/>
        <v>0</v>
      </c>
      <c r="FW43" s="306">
        <f t="shared" si="77"/>
        <v>0</v>
      </c>
      <c r="FX43" s="306">
        <f t="shared" si="77"/>
        <v>0</v>
      </c>
      <c r="FY43" s="306">
        <f t="shared" si="77"/>
        <v>0</v>
      </c>
      <c r="FZ43" s="310">
        <f t="shared" si="77"/>
        <v>0</v>
      </c>
      <c r="GA43" s="369">
        <f>COUNTIF(GA14:GA36,"=N/A")</f>
        <v>0</v>
      </c>
      <c r="GB43" s="306">
        <f t="shared" ref="GB43:GJ43" si="78">COUNTIF(GB14:GB36,"=N/A")</f>
        <v>0</v>
      </c>
      <c r="GC43" s="306">
        <f t="shared" si="78"/>
        <v>0</v>
      </c>
      <c r="GD43" s="306">
        <f t="shared" si="78"/>
        <v>0</v>
      </c>
      <c r="GE43" s="306">
        <f t="shared" si="78"/>
        <v>0</v>
      </c>
      <c r="GF43" s="306">
        <f t="shared" si="78"/>
        <v>0</v>
      </c>
      <c r="GG43" s="306">
        <f t="shared" si="78"/>
        <v>0</v>
      </c>
      <c r="GH43" s="306">
        <f t="shared" si="78"/>
        <v>0</v>
      </c>
      <c r="GI43" s="306">
        <f t="shared" si="78"/>
        <v>0</v>
      </c>
      <c r="GJ43" s="310">
        <f t="shared" si="78"/>
        <v>0</v>
      </c>
      <c r="GK43" s="369">
        <f>COUNTIF(GK14:GK36,"=N/A")</f>
        <v>0</v>
      </c>
      <c r="GL43" s="306">
        <f t="shared" ref="GL43:GT43" si="79">COUNTIF(GL14:GL36,"=N/A")</f>
        <v>0</v>
      </c>
      <c r="GM43" s="306">
        <f t="shared" si="79"/>
        <v>0</v>
      </c>
      <c r="GN43" s="306">
        <f t="shared" si="79"/>
        <v>0</v>
      </c>
      <c r="GO43" s="306">
        <f t="shared" si="79"/>
        <v>0</v>
      </c>
      <c r="GP43" s="306">
        <f t="shared" si="79"/>
        <v>0</v>
      </c>
      <c r="GQ43" s="306">
        <f t="shared" si="79"/>
        <v>0</v>
      </c>
      <c r="GR43" s="306">
        <f t="shared" si="79"/>
        <v>0</v>
      </c>
      <c r="GS43" s="306">
        <f t="shared" si="79"/>
        <v>0</v>
      </c>
      <c r="GT43" s="310">
        <f t="shared" si="79"/>
        <v>0</v>
      </c>
      <c r="GU43" s="369">
        <f>COUNTIF(GU14:GU36,"=N/A")</f>
        <v>0</v>
      </c>
      <c r="GV43" s="306">
        <f t="shared" ref="GV43:HD43" si="80">COUNTIF(GV14:GV36,"=N/A")</f>
        <v>0</v>
      </c>
      <c r="GW43" s="306">
        <f t="shared" si="80"/>
        <v>0</v>
      </c>
      <c r="GX43" s="306">
        <f t="shared" si="80"/>
        <v>0</v>
      </c>
      <c r="GY43" s="306">
        <f t="shared" si="80"/>
        <v>0</v>
      </c>
      <c r="GZ43" s="306">
        <f t="shared" si="80"/>
        <v>0</v>
      </c>
      <c r="HA43" s="306">
        <f t="shared" si="80"/>
        <v>0</v>
      </c>
      <c r="HB43" s="306">
        <f t="shared" si="80"/>
        <v>0</v>
      </c>
      <c r="HC43" s="306">
        <f t="shared" si="80"/>
        <v>0</v>
      </c>
      <c r="HD43" s="310">
        <f t="shared" si="80"/>
        <v>0</v>
      </c>
      <c r="HE43" s="59"/>
      <c r="HF43" s="60"/>
      <c r="HG43" s="60"/>
      <c r="HH43" s="60"/>
      <c r="HI43" s="60"/>
    </row>
    <row r="44" spans="1:262" s="10" customFormat="1" ht="13.9" customHeight="1" thickBot="1">
      <c r="A44" s="813"/>
      <c r="B44" s="813"/>
      <c r="C44" s="813"/>
      <c r="D44" s="813"/>
      <c r="E44" s="813"/>
      <c r="F44" s="813"/>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3"/>
      <c r="BA44" s="813"/>
      <c r="BB44" s="813"/>
      <c r="BC44" s="813"/>
      <c r="BD44" s="813"/>
      <c r="BE44" s="813"/>
      <c r="BF44" s="813"/>
      <c r="BG44" s="813"/>
      <c r="BH44" s="813"/>
      <c r="BI44" s="813"/>
      <c r="BJ44" s="813"/>
      <c r="BK44" s="813"/>
      <c r="BL44" s="813"/>
      <c r="BM44" s="813"/>
      <c r="BN44" s="813"/>
      <c r="BO44" s="813"/>
      <c r="BP44" s="813"/>
      <c r="BQ44" s="813"/>
      <c r="BR44" s="813"/>
      <c r="BS44" s="813"/>
      <c r="BT44" s="813"/>
      <c r="BU44" s="813"/>
      <c r="BV44" s="813"/>
      <c r="BW44" s="813"/>
      <c r="BX44" s="813"/>
      <c r="BY44" s="813"/>
      <c r="BZ44" s="813"/>
      <c r="CA44" s="813"/>
      <c r="CB44" s="813"/>
      <c r="CC44" s="813"/>
      <c r="CD44" s="813"/>
      <c r="CE44" s="813"/>
      <c r="CF44" s="813"/>
      <c r="CG44" s="813"/>
      <c r="CH44" s="813"/>
      <c r="CI44" s="813"/>
      <c r="CJ44" s="813"/>
      <c r="CK44" s="813"/>
      <c r="CL44" s="813"/>
      <c r="CM44" s="813"/>
      <c r="CN44" s="813"/>
      <c r="CO44" s="813"/>
      <c r="CP44" s="813"/>
      <c r="CQ44" s="813"/>
      <c r="CR44" s="813"/>
      <c r="CS44" s="813"/>
      <c r="CT44" s="813"/>
      <c r="CU44" s="813"/>
      <c r="CV44" s="813"/>
      <c r="CW44" s="813"/>
      <c r="CX44" s="813"/>
      <c r="CY44" s="813"/>
      <c r="CZ44" s="813"/>
      <c r="DA44" s="813"/>
      <c r="DB44" s="813"/>
      <c r="DC44" s="813"/>
      <c r="DD44" s="813"/>
      <c r="DE44" s="813"/>
      <c r="DF44" s="813"/>
      <c r="DG44" s="813"/>
      <c r="DH44" s="813"/>
      <c r="DI44" s="813"/>
      <c r="DJ44" s="813"/>
      <c r="DK44" s="813"/>
      <c r="DL44" s="813"/>
      <c r="DM44" s="813"/>
      <c r="DN44" s="813"/>
      <c r="DO44" s="813"/>
      <c r="DP44" s="813"/>
      <c r="DQ44" s="813"/>
      <c r="DR44" s="813"/>
      <c r="DS44" s="813"/>
      <c r="DT44" s="813"/>
      <c r="DU44" s="813"/>
      <c r="DV44" s="813"/>
      <c r="DW44" s="813"/>
      <c r="DX44" s="813"/>
      <c r="DY44" s="813"/>
      <c r="DZ44" s="813"/>
      <c r="EA44" s="813"/>
      <c r="EB44" s="813"/>
      <c r="EC44" s="813"/>
      <c r="ED44" s="813"/>
      <c r="EE44" s="813"/>
      <c r="EF44" s="813"/>
      <c r="EG44" s="813"/>
      <c r="EH44" s="813"/>
      <c r="EI44" s="813"/>
      <c r="EJ44" s="813"/>
      <c r="EK44" s="813"/>
      <c r="EL44" s="813"/>
      <c r="EM44" s="813"/>
      <c r="EN44" s="813"/>
      <c r="EO44" s="813"/>
      <c r="EP44" s="813"/>
      <c r="EQ44" s="813"/>
      <c r="ER44" s="813"/>
      <c r="ES44" s="813"/>
      <c r="ET44" s="813"/>
      <c r="EU44" s="813"/>
      <c r="EV44" s="813"/>
      <c r="EW44" s="813"/>
      <c r="EX44" s="813"/>
      <c r="EY44" s="813"/>
      <c r="EZ44" s="813"/>
      <c r="FA44" s="813"/>
      <c r="FB44" s="813"/>
      <c r="FC44" s="813"/>
      <c r="FD44" s="813"/>
      <c r="FE44" s="813"/>
      <c r="FF44" s="813"/>
      <c r="FG44" s="813"/>
      <c r="FH44" s="813"/>
      <c r="FI44" s="813"/>
      <c r="FJ44" s="813"/>
      <c r="FK44" s="813"/>
      <c r="FL44" s="813"/>
      <c r="FM44" s="813"/>
      <c r="FN44" s="813"/>
      <c r="FO44" s="813"/>
      <c r="FP44" s="813"/>
      <c r="FQ44" s="813"/>
      <c r="FR44" s="813"/>
      <c r="FS44" s="813"/>
      <c r="FT44" s="813"/>
      <c r="FU44" s="813"/>
      <c r="FV44" s="813"/>
      <c r="FW44" s="813"/>
      <c r="FX44" s="813"/>
      <c r="FY44" s="813"/>
      <c r="FZ44" s="813"/>
      <c r="GA44" s="813"/>
      <c r="GB44" s="813"/>
      <c r="GC44" s="813"/>
      <c r="GD44" s="813"/>
      <c r="GE44" s="813"/>
      <c r="GF44" s="813"/>
      <c r="GG44" s="813"/>
      <c r="GH44" s="813"/>
      <c r="GI44" s="813"/>
      <c r="GJ44" s="813"/>
      <c r="GK44" s="813"/>
      <c r="GL44" s="813"/>
      <c r="GM44" s="813"/>
      <c r="GN44" s="813"/>
      <c r="GO44" s="813"/>
      <c r="GP44" s="813"/>
      <c r="GQ44" s="813"/>
      <c r="GR44" s="813"/>
      <c r="GS44" s="813"/>
      <c r="GT44" s="813"/>
      <c r="GU44" s="813"/>
      <c r="GV44" s="813"/>
      <c r="GW44" s="813"/>
      <c r="GX44" s="813"/>
      <c r="GY44" s="813"/>
      <c r="GZ44" s="813"/>
      <c r="HA44" s="813"/>
      <c r="HB44" s="813"/>
      <c r="HC44" s="813"/>
      <c r="HD44" s="813"/>
      <c r="HE44" s="813"/>
      <c r="HF44" s="813"/>
      <c r="HG44" s="813"/>
      <c r="HH44" s="813"/>
      <c r="HI44" s="813"/>
    </row>
    <row r="45" spans="1:262" ht="18">
      <c r="A45" s="155"/>
      <c r="B45" s="126"/>
      <c r="C45" s="838" t="s">
        <v>682</v>
      </c>
      <c r="D45" s="839"/>
      <c r="E45" s="839"/>
      <c r="F45" s="839"/>
      <c r="G45" s="839"/>
      <c r="H45" s="839"/>
      <c r="I45" s="839"/>
      <c r="J45" s="839"/>
      <c r="K45" s="839"/>
      <c r="L45" s="840"/>
      <c r="M45" s="838" t="s">
        <v>682</v>
      </c>
      <c r="N45" s="839"/>
      <c r="O45" s="839"/>
      <c r="P45" s="839"/>
      <c r="Q45" s="839"/>
      <c r="R45" s="839"/>
      <c r="S45" s="839"/>
      <c r="T45" s="839"/>
      <c r="U45" s="839"/>
      <c r="V45" s="840"/>
      <c r="W45" s="838" t="s">
        <v>682</v>
      </c>
      <c r="X45" s="839"/>
      <c r="Y45" s="839"/>
      <c r="Z45" s="839"/>
      <c r="AA45" s="839"/>
      <c r="AB45" s="839"/>
      <c r="AC45" s="839"/>
      <c r="AD45" s="839"/>
      <c r="AE45" s="839"/>
      <c r="AF45" s="840"/>
      <c r="AG45" s="838" t="s">
        <v>682</v>
      </c>
      <c r="AH45" s="839"/>
      <c r="AI45" s="839"/>
      <c r="AJ45" s="839"/>
      <c r="AK45" s="839"/>
      <c r="AL45" s="839"/>
      <c r="AM45" s="839"/>
      <c r="AN45" s="839"/>
      <c r="AO45" s="839"/>
      <c r="AP45" s="840"/>
      <c r="AQ45" s="838" t="s">
        <v>682</v>
      </c>
      <c r="AR45" s="839"/>
      <c r="AS45" s="839"/>
      <c r="AT45" s="839"/>
      <c r="AU45" s="839"/>
      <c r="AV45" s="839"/>
      <c r="AW45" s="839"/>
      <c r="AX45" s="839"/>
      <c r="AY45" s="839"/>
      <c r="AZ45" s="840"/>
      <c r="BA45" s="838" t="s">
        <v>682</v>
      </c>
      <c r="BB45" s="839"/>
      <c r="BC45" s="839"/>
      <c r="BD45" s="839"/>
      <c r="BE45" s="839"/>
      <c r="BF45" s="839"/>
      <c r="BG45" s="839"/>
      <c r="BH45" s="839"/>
      <c r="BI45" s="839"/>
      <c r="BJ45" s="840"/>
      <c r="BK45" s="838" t="s">
        <v>682</v>
      </c>
      <c r="BL45" s="839"/>
      <c r="BM45" s="839"/>
      <c r="BN45" s="839"/>
      <c r="BO45" s="839"/>
      <c r="BP45" s="839"/>
      <c r="BQ45" s="839"/>
      <c r="BR45" s="839"/>
      <c r="BS45" s="839"/>
      <c r="BT45" s="840"/>
      <c r="BU45" s="838" t="s">
        <v>682</v>
      </c>
      <c r="BV45" s="839"/>
      <c r="BW45" s="839"/>
      <c r="BX45" s="839"/>
      <c r="BY45" s="839"/>
      <c r="BZ45" s="839"/>
      <c r="CA45" s="839"/>
      <c r="CB45" s="839"/>
      <c r="CC45" s="839"/>
      <c r="CD45" s="840"/>
      <c r="CE45" s="838" t="s">
        <v>682</v>
      </c>
      <c r="CF45" s="839"/>
      <c r="CG45" s="839"/>
      <c r="CH45" s="839"/>
      <c r="CI45" s="839"/>
      <c r="CJ45" s="839"/>
      <c r="CK45" s="839"/>
      <c r="CL45" s="839"/>
      <c r="CM45" s="839"/>
      <c r="CN45" s="840"/>
      <c r="CO45" s="838" t="s">
        <v>682</v>
      </c>
      <c r="CP45" s="839"/>
      <c r="CQ45" s="839"/>
      <c r="CR45" s="839"/>
      <c r="CS45" s="839"/>
      <c r="CT45" s="839"/>
      <c r="CU45" s="839"/>
      <c r="CV45" s="839"/>
      <c r="CW45" s="839"/>
      <c r="CX45" s="840"/>
      <c r="CY45" s="838" t="s">
        <v>682</v>
      </c>
      <c r="CZ45" s="839"/>
      <c r="DA45" s="839"/>
      <c r="DB45" s="839"/>
      <c r="DC45" s="839"/>
      <c r="DD45" s="839"/>
      <c r="DE45" s="839"/>
      <c r="DF45" s="839"/>
      <c r="DG45" s="839"/>
      <c r="DH45" s="840"/>
      <c r="DI45" s="838" t="s">
        <v>682</v>
      </c>
      <c r="DJ45" s="839"/>
      <c r="DK45" s="839"/>
      <c r="DL45" s="839"/>
      <c r="DM45" s="839"/>
      <c r="DN45" s="839"/>
      <c r="DO45" s="839"/>
      <c r="DP45" s="839"/>
      <c r="DQ45" s="839"/>
      <c r="DR45" s="840"/>
      <c r="DS45" s="838" t="s">
        <v>682</v>
      </c>
      <c r="DT45" s="839"/>
      <c r="DU45" s="839"/>
      <c r="DV45" s="839"/>
      <c r="DW45" s="839"/>
      <c r="DX45" s="839"/>
      <c r="DY45" s="839"/>
      <c r="DZ45" s="839"/>
      <c r="EA45" s="839"/>
      <c r="EB45" s="840"/>
      <c r="EC45" s="838" t="s">
        <v>682</v>
      </c>
      <c r="ED45" s="839"/>
      <c r="EE45" s="839"/>
      <c r="EF45" s="839"/>
      <c r="EG45" s="839"/>
      <c r="EH45" s="839"/>
      <c r="EI45" s="839"/>
      <c r="EJ45" s="839"/>
      <c r="EK45" s="839"/>
      <c r="EL45" s="840"/>
      <c r="EM45" s="838" t="s">
        <v>682</v>
      </c>
      <c r="EN45" s="839"/>
      <c r="EO45" s="839"/>
      <c r="EP45" s="839"/>
      <c r="EQ45" s="839"/>
      <c r="ER45" s="839"/>
      <c r="ES45" s="839"/>
      <c r="ET45" s="839"/>
      <c r="EU45" s="839"/>
      <c r="EV45" s="840"/>
      <c r="EW45" s="838" t="s">
        <v>682</v>
      </c>
      <c r="EX45" s="839"/>
      <c r="EY45" s="839"/>
      <c r="EZ45" s="839"/>
      <c r="FA45" s="839"/>
      <c r="FB45" s="839"/>
      <c r="FC45" s="839"/>
      <c r="FD45" s="839"/>
      <c r="FE45" s="839"/>
      <c r="FF45" s="840"/>
      <c r="FG45" s="838" t="s">
        <v>682</v>
      </c>
      <c r="FH45" s="839"/>
      <c r="FI45" s="839"/>
      <c r="FJ45" s="839"/>
      <c r="FK45" s="839"/>
      <c r="FL45" s="839"/>
      <c r="FM45" s="839"/>
      <c r="FN45" s="839"/>
      <c r="FO45" s="839"/>
      <c r="FP45" s="840"/>
      <c r="FQ45" s="838" t="s">
        <v>682</v>
      </c>
      <c r="FR45" s="839"/>
      <c r="FS45" s="839"/>
      <c r="FT45" s="839"/>
      <c r="FU45" s="839"/>
      <c r="FV45" s="839"/>
      <c r="FW45" s="839"/>
      <c r="FX45" s="839"/>
      <c r="FY45" s="839"/>
      <c r="FZ45" s="840"/>
      <c r="GA45" s="838" t="s">
        <v>682</v>
      </c>
      <c r="GB45" s="839"/>
      <c r="GC45" s="839"/>
      <c r="GD45" s="839"/>
      <c r="GE45" s="839"/>
      <c r="GF45" s="839"/>
      <c r="GG45" s="839"/>
      <c r="GH45" s="839"/>
      <c r="GI45" s="839"/>
      <c r="GJ45" s="840"/>
      <c r="GK45" s="838" t="s">
        <v>682</v>
      </c>
      <c r="GL45" s="839"/>
      <c r="GM45" s="839"/>
      <c r="GN45" s="839"/>
      <c r="GO45" s="839"/>
      <c r="GP45" s="839"/>
      <c r="GQ45" s="839"/>
      <c r="GR45" s="839"/>
      <c r="GS45" s="839"/>
      <c r="GT45" s="840"/>
      <c r="GU45" s="838" t="s">
        <v>682</v>
      </c>
      <c r="GV45" s="839"/>
      <c r="GW45" s="839"/>
      <c r="GX45" s="839"/>
      <c r="GY45" s="839"/>
      <c r="GZ45" s="839"/>
      <c r="HA45" s="839"/>
      <c r="HB45" s="839"/>
      <c r="HC45" s="839"/>
      <c r="HD45" s="840"/>
    </row>
    <row r="46" spans="1:262" ht="30" customHeight="1">
      <c r="C46" s="868"/>
      <c r="D46" s="869"/>
      <c r="E46" s="869"/>
      <c r="F46" s="869"/>
      <c r="G46" s="869"/>
      <c r="H46" s="869"/>
      <c r="I46" s="869"/>
      <c r="J46" s="869"/>
      <c r="K46" s="869"/>
      <c r="L46" s="870"/>
      <c r="M46" s="868"/>
      <c r="N46" s="869"/>
      <c r="O46" s="869"/>
      <c r="P46" s="869"/>
      <c r="Q46" s="869"/>
      <c r="R46" s="869"/>
      <c r="S46" s="869"/>
      <c r="T46" s="869"/>
      <c r="U46" s="869"/>
      <c r="V46" s="870"/>
      <c r="W46" s="868"/>
      <c r="X46" s="869"/>
      <c r="Y46" s="869"/>
      <c r="Z46" s="869"/>
      <c r="AA46" s="869"/>
      <c r="AB46" s="869"/>
      <c r="AC46" s="869"/>
      <c r="AD46" s="869"/>
      <c r="AE46" s="869"/>
      <c r="AF46" s="870"/>
      <c r="AG46" s="868"/>
      <c r="AH46" s="869"/>
      <c r="AI46" s="869"/>
      <c r="AJ46" s="869"/>
      <c r="AK46" s="869"/>
      <c r="AL46" s="869"/>
      <c r="AM46" s="869"/>
      <c r="AN46" s="869"/>
      <c r="AO46" s="869"/>
      <c r="AP46" s="870"/>
      <c r="AQ46" s="868"/>
      <c r="AR46" s="869"/>
      <c r="AS46" s="869"/>
      <c r="AT46" s="869"/>
      <c r="AU46" s="869"/>
      <c r="AV46" s="869"/>
      <c r="AW46" s="869"/>
      <c r="AX46" s="869"/>
      <c r="AY46" s="869"/>
      <c r="AZ46" s="870"/>
      <c r="BA46" s="868"/>
      <c r="BB46" s="869"/>
      <c r="BC46" s="869"/>
      <c r="BD46" s="869"/>
      <c r="BE46" s="869"/>
      <c r="BF46" s="869"/>
      <c r="BG46" s="869"/>
      <c r="BH46" s="869"/>
      <c r="BI46" s="869"/>
      <c r="BJ46" s="870"/>
      <c r="BK46" s="868"/>
      <c r="BL46" s="869"/>
      <c r="BM46" s="869"/>
      <c r="BN46" s="869"/>
      <c r="BO46" s="869"/>
      <c r="BP46" s="869"/>
      <c r="BQ46" s="869"/>
      <c r="BR46" s="869"/>
      <c r="BS46" s="869"/>
      <c r="BT46" s="870"/>
      <c r="BU46" s="868"/>
      <c r="BV46" s="869"/>
      <c r="BW46" s="869"/>
      <c r="BX46" s="869"/>
      <c r="BY46" s="869"/>
      <c r="BZ46" s="869"/>
      <c r="CA46" s="869"/>
      <c r="CB46" s="869"/>
      <c r="CC46" s="869"/>
      <c r="CD46" s="870"/>
      <c r="CE46" s="868"/>
      <c r="CF46" s="869"/>
      <c r="CG46" s="869"/>
      <c r="CH46" s="869"/>
      <c r="CI46" s="869"/>
      <c r="CJ46" s="869"/>
      <c r="CK46" s="869"/>
      <c r="CL46" s="869"/>
      <c r="CM46" s="869"/>
      <c r="CN46" s="870"/>
      <c r="CO46" s="868"/>
      <c r="CP46" s="869"/>
      <c r="CQ46" s="869"/>
      <c r="CR46" s="869"/>
      <c r="CS46" s="869"/>
      <c r="CT46" s="869"/>
      <c r="CU46" s="869"/>
      <c r="CV46" s="869"/>
      <c r="CW46" s="869"/>
      <c r="CX46" s="870"/>
      <c r="CY46" s="868"/>
      <c r="CZ46" s="869"/>
      <c r="DA46" s="869"/>
      <c r="DB46" s="869"/>
      <c r="DC46" s="869"/>
      <c r="DD46" s="869"/>
      <c r="DE46" s="869"/>
      <c r="DF46" s="869"/>
      <c r="DG46" s="869"/>
      <c r="DH46" s="870"/>
      <c r="DI46" s="868"/>
      <c r="DJ46" s="869"/>
      <c r="DK46" s="869"/>
      <c r="DL46" s="869"/>
      <c r="DM46" s="869"/>
      <c r="DN46" s="869"/>
      <c r="DO46" s="869"/>
      <c r="DP46" s="869"/>
      <c r="DQ46" s="869"/>
      <c r="DR46" s="870"/>
      <c r="DS46" s="868"/>
      <c r="DT46" s="869"/>
      <c r="DU46" s="869"/>
      <c r="DV46" s="869"/>
      <c r="DW46" s="869"/>
      <c r="DX46" s="869"/>
      <c r="DY46" s="869"/>
      <c r="DZ46" s="869"/>
      <c r="EA46" s="869"/>
      <c r="EB46" s="870"/>
      <c r="EC46" s="868"/>
      <c r="ED46" s="869"/>
      <c r="EE46" s="869"/>
      <c r="EF46" s="869"/>
      <c r="EG46" s="869"/>
      <c r="EH46" s="869"/>
      <c r="EI46" s="869"/>
      <c r="EJ46" s="869"/>
      <c r="EK46" s="869"/>
      <c r="EL46" s="870"/>
      <c r="EM46" s="868"/>
      <c r="EN46" s="869"/>
      <c r="EO46" s="869"/>
      <c r="EP46" s="869"/>
      <c r="EQ46" s="869"/>
      <c r="ER46" s="869"/>
      <c r="ES46" s="869"/>
      <c r="ET46" s="869"/>
      <c r="EU46" s="869"/>
      <c r="EV46" s="870"/>
      <c r="EW46" s="868"/>
      <c r="EX46" s="869"/>
      <c r="EY46" s="869"/>
      <c r="EZ46" s="869"/>
      <c r="FA46" s="869"/>
      <c r="FB46" s="869"/>
      <c r="FC46" s="869"/>
      <c r="FD46" s="869"/>
      <c r="FE46" s="869"/>
      <c r="FF46" s="870"/>
      <c r="FG46" s="868"/>
      <c r="FH46" s="869"/>
      <c r="FI46" s="869"/>
      <c r="FJ46" s="869"/>
      <c r="FK46" s="869"/>
      <c r="FL46" s="869"/>
      <c r="FM46" s="869"/>
      <c r="FN46" s="869"/>
      <c r="FO46" s="869"/>
      <c r="FP46" s="870"/>
      <c r="FQ46" s="868"/>
      <c r="FR46" s="869"/>
      <c r="FS46" s="869"/>
      <c r="FT46" s="869"/>
      <c r="FU46" s="869"/>
      <c r="FV46" s="869"/>
      <c r="FW46" s="869"/>
      <c r="FX46" s="869"/>
      <c r="FY46" s="869"/>
      <c r="FZ46" s="870"/>
      <c r="GA46" s="868"/>
      <c r="GB46" s="869"/>
      <c r="GC46" s="869"/>
      <c r="GD46" s="869"/>
      <c r="GE46" s="869"/>
      <c r="GF46" s="869"/>
      <c r="GG46" s="869"/>
      <c r="GH46" s="869"/>
      <c r="GI46" s="869"/>
      <c r="GJ46" s="870"/>
      <c r="GK46" s="868"/>
      <c r="GL46" s="869"/>
      <c r="GM46" s="869"/>
      <c r="GN46" s="869"/>
      <c r="GO46" s="869"/>
      <c r="GP46" s="869"/>
      <c r="GQ46" s="869"/>
      <c r="GR46" s="869"/>
      <c r="GS46" s="869"/>
      <c r="GT46" s="870"/>
      <c r="GU46" s="868"/>
      <c r="GV46" s="869"/>
      <c r="GW46" s="869"/>
      <c r="GX46" s="869"/>
      <c r="GY46" s="869"/>
      <c r="GZ46" s="869"/>
      <c r="HA46" s="869"/>
      <c r="HB46" s="869"/>
      <c r="HC46" s="869"/>
      <c r="HD46" s="870"/>
    </row>
    <row r="47" spans="1:262" ht="30" customHeight="1">
      <c r="C47" s="832"/>
      <c r="D47" s="833"/>
      <c r="E47" s="833"/>
      <c r="F47" s="833"/>
      <c r="G47" s="833"/>
      <c r="H47" s="833"/>
      <c r="I47" s="833"/>
      <c r="J47" s="833"/>
      <c r="K47" s="833"/>
      <c r="L47" s="834"/>
      <c r="M47" s="832"/>
      <c r="N47" s="833"/>
      <c r="O47" s="833"/>
      <c r="P47" s="833"/>
      <c r="Q47" s="833"/>
      <c r="R47" s="833"/>
      <c r="S47" s="833"/>
      <c r="T47" s="833"/>
      <c r="U47" s="833"/>
      <c r="V47" s="834"/>
      <c r="W47" s="832"/>
      <c r="X47" s="833"/>
      <c r="Y47" s="833"/>
      <c r="Z47" s="833"/>
      <c r="AA47" s="833"/>
      <c r="AB47" s="833"/>
      <c r="AC47" s="833"/>
      <c r="AD47" s="833"/>
      <c r="AE47" s="833"/>
      <c r="AF47" s="834"/>
      <c r="AG47" s="832"/>
      <c r="AH47" s="833"/>
      <c r="AI47" s="833"/>
      <c r="AJ47" s="833"/>
      <c r="AK47" s="833"/>
      <c r="AL47" s="833"/>
      <c r="AM47" s="833"/>
      <c r="AN47" s="833"/>
      <c r="AO47" s="833"/>
      <c r="AP47" s="834"/>
      <c r="AQ47" s="832"/>
      <c r="AR47" s="833"/>
      <c r="AS47" s="833"/>
      <c r="AT47" s="833"/>
      <c r="AU47" s="833"/>
      <c r="AV47" s="833"/>
      <c r="AW47" s="833"/>
      <c r="AX47" s="833"/>
      <c r="AY47" s="833"/>
      <c r="AZ47" s="834"/>
      <c r="BA47" s="832"/>
      <c r="BB47" s="833"/>
      <c r="BC47" s="833"/>
      <c r="BD47" s="833"/>
      <c r="BE47" s="833"/>
      <c r="BF47" s="833"/>
      <c r="BG47" s="833"/>
      <c r="BH47" s="833"/>
      <c r="BI47" s="833"/>
      <c r="BJ47" s="834"/>
      <c r="BK47" s="832"/>
      <c r="BL47" s="833"/>
      <c r="BM47" s="833"/>
      <c r="BN47" s="833"/>
      <c r="BO47" s="833"/>
      <c r="BP47" s="833"/>
      <c r="BQ47" s="833"/>
      <c r="BR47" s="833"/>
      <c r="BS47" s="833"/>
      <c r="BT47" s="834"/>
      <c r="BU47" s="832"/>
      <c r="BV47" s="833"/>
      <c r="BW47" s="833"/>
      <c r="BX47" s="833"/>
      <c r="BY47" s="833"/>
      <c r="BZ47" s="833"/>
      <c r="CA47" s="833"/>
      <c r="CB47" s="833"/>
      <c r="CC47" s="833"/>
      <c r="CD47" s="834"/>
      <c r="CE47" s="832"/>
      <c r="CF47" s="833"/>
      <c r="CG47" s="833"/>
      <c r="CH47" s="833"/>
      <c r="CI47" s="833"/>
      <c r="CJ47" s="833"/>
      <c r="CK47" s="833"/>
      <c r="CL47" s="833"/>
      <c r="CM47" s="833"/>
      <c r="CN47" s="834"/>
      <c r="CO47" s="832"/>
      <c r="CP47" s="833"/>
      <c r="CQ47" s="833"/>
      <c r="CR47" s="833"/>
      <c r="CS47" s="833"/>
      <c r="CT47" s="833"/>
      <c r="CU47" s="833"/>
      <c r="CV47" s="833"/>
      <c r="CW47" s="833"/>
      <c r="CX47" s="834"/>
      <c r="CY47" s="832"/>
      <c r="CZ47" s="833"/>
      <c r="DA47" s="833"/>
      <c r="DB47" s="833"/>
      <c r="DC47" s="833"/>
      <c r="DD47" s="833"/>
      <c r="DE47" s="833"/>
      <c r="DF47" s="833"/>
      <c r="DG47" s="833"/>
      <c r="DH47" s="834"/>
      <c r="DI47" s="832"/>
      <c r="DJ47" s="833"/>
      <c r="DK47" s="833"/>
      <c r="DL47" s="833"/>
      <c r="DM47" s="833"/>
      <c r="DN47" s="833"/>
      <c r="DO47" s="833"/>
      <c r="DP47" s="833"/>
      <c r="DQ47" s="833"/>
      <c r="DR47" s="834"/>
      <c r="DS47" s="832"/>
      <c r="DT47" s="833"/>
      <c r="DU47" s="833"/>
      <c r="DV47" s="833"/>
      <c r="DW47" s="833"/>
      <c r="DX47" s="833"/>
      <c r="DY47" s="833"/>
      <c r="DZ47" s="833"/>
      <c r="EA47" s="833"/>
      <c r="EB47" s="834"/>
      <c r="EC47" s="832"/>
      <c r="ED47" s="833"/>
      <c r="EE47" s="833"/>
      <c r="EF47" s="833"/>
      <c r="EG47" s="833"/>
      <c r="EH47" s="833"/>
      <c r="EI47" s="833"/>
      <c r="EJ47" s="833"/>
      <c r="EK47" s="833"/>
      <c r="EL47" s="834"/>
      <c r="EM47" s="832"/>
      <c r="EN47" s="833"/>
      <c r="EO47" s="833"/>
      <c r="EP47" s="833"/>
      <c r="EQ47" s="833"/>
      <c r="ER47" s="833"/>
      <c r="ES47" s="833"/>
      <c r="ET47" s="833"/>
      <c r="EU47" s="833"/>
      <c r="EV47" s="834"/>
      <c r="EW47" s="832"/>
      <c r="EX47" s="833"/>
      <c r="EY47" s="833"/>
      <c r="EZ47" s="833"/>
      <c r="FA47" s="833"/>
      <c r="FB47" s="833"/>
      <c r="FC47" s="833"/>
      <c r="FD47" s="833"/>
      <c r="FE47" s="833"/>
      <c r="FF47" s="834"/>
      <c r="FG47" s="832"/>
      <c r="FH47" s="833"/>
      <c r="FI47" s="833"/>
      <c r="FJ47" s="833"/>
      <c r="FK47" s="833"/>
      <c r="FL47" s="833"/>
      <c r="FM47" s="833"/>
      <c r="FN47" s="833"/>
      <c r="FO47" s="833"/>
      <c r="FP47" s="834"/>
      <c r="FQ47" s="832"/>
      <c r="FR47" s="833"/>
      <c r="FS47" s="833"/>
      <c r="FT47" s="833"/>
      <c r="FU47" s="833"/>
      <c r="FV47" s="833"/>
      <c r="FW47" s="833"/>
      <c r="FX47" s="833"/>
      <c r="FY47" s="833"/>
      <c r="FZ47" s="834"/>
      <c r="GA47" s="832"/>
      <c r="GB47" s="833"/>
      <c r="GC47" s="833"/>
      <c r="GD47" s="833"/>
      <c r="GE47" s="833"/>
      <c r="GF47" s="833"/>
      <c r="GG47" s="833"/>
      <c r="GH47" s="833"/>
      <c r="GI47" s="833"/>
      <c r="GJ47" s="834"/>
      <c r="GK47" s="832"/>
      <c r="GL47" s="833"/>
      <c r="GM47" s="833"/>
      <c r="GN47" s="833"/>
      <c r="GO47" s="833"/>
      <c r="GP47" s="833"/>
      <c r="GQ47" s="833"/>
      <c r="GR47" s="833"/>
      <c r="GS47" s="833"/>
      <c r="GT47" s="834"/>
      <c r="GU47" s="832"/>
      <c r="GV47" s="833"/>
      <c r="GW47" s="833"/>
      <c r="GX47" s="833"/>
      <c r="GY47" s="833"/>
      <c r="GZ47" s="833"/>
      <c r="HA47" s="833"/>
      <c r="HB47" s="833"/>
      <c r="HC47" s="833"/>
      <c r="HD47" s="834"/>
    </row>
    <row r="48" spans="1:262" ht="30" customHeight="1">
      <c r="C48" s="832"/>
      <c r="D48" s="833"/>
      <c r="E48" s="833"/>
      <c r="F48" s="833"/>
      <c r="G48" s="833"/>
      <c r="H48" s="833"/>
      <c r="I48" s="833"/>
      <c r="J48" s="833"/>
      <c r="K48" s="833"/>
      <c r="L48" s="834"/>
      <c r="M48" s="832"/>
      <c r="N48" s="833"/>
      <c r="O48" s="833"/>
      <c r="P48" s="833"/>
      <c r="Q48" s="833"/>
      <c r="R48" s="833"/>
      <c r="S48" s="833"/>
      <c r="T48" s="833"/>
      <c r="U48" s="833"/>
      <c r="V48" s="834"/>
      <c r="W48" s="832"/>
      <c r="X48" s="833"/>
      <c r="Y48" s="833"/>
      <c r="Z48" s="833"/>
      <c r="AA48" s="833"/>
      <c r="AB48" s="833"/>
      <c r="AC48" s="833"/>
      <c r="AD48" s="833"/>
      <c r="AE48" s="833"/>
      <c r="AF48" s="834"/>
      <c r="AG48" s="832"/>
      <c r="AH48" s="833"/>
      <c r="AI48" s="833"/>
      <c r="AJ48" s="833"/>
      <c r="AK48" s="833"/>
      <c r="AL48" s="833"/>
      <c r="AM48" s="833"/>
      <c r="AN48" s="833"/>
      <c r="AO48" s="833"/>
      <c r="AP48" s="834"/>
      <c r="AQ48" s="832"/>
      <c r="AR48" s="833"/>
      <c r="AS48" s="833"/>
      <c r="AT48" s="833"/>
      <c r="AU48" s="833"/>
      <c r="AV48" s="833"/>
      <c r="AW48" s="833"/>
      <c r="AX48" s="833"/>
      <c r="AY48" s="833"/>
      <c r="AZ48" s="834"/>
      <c r="BA48" s="832"/>
      <c r="BB48" s="833"/>
      <c r="BC48" s="833"/>
      <c r="BD48" s="833"/>
      <c r="BE48" s="833"/>
      <c r="BF48" s="833"/>
      <c r="BG48" s="833"/>
      <c r="BH48" s="833"/>
      <c r="BI48" s="833"/>
      <c r="BJ48" s="834"/>
      <c r="BK48" s="832"/>
      <c r="BL48" s="833"/>
      <c r="BM48" s="833"/>
      <c r="BN48" s="833"/>
      <c r="BO48" s="833"/>
      <c r="BP48" s="833"/>
      <c r="BQ48" s="833"/>
      <c r="BR48" s="833"/>
      <c r="BS48" s="833"/>
      <c r="BT48" s="834"/>
      <c r="BU48" s="832"/>
      <c r="BV48" s="833"/>
      <c r="BW48" s="833"/>
      <c r="BX48" s="833"/>
      <c r="BY48" s="833"/>
      <c r="BZ48" s="833"/>
      <c r="CA48" s="833"/>
      <c r="CB48" s="833"/>
      <c r="CC48" s="833"/>
      <c r="CD48" s="834"/>
      <c r="CE48" s="832"/>
      <c r="CF48" s="833"/>
      <c r="CG48" s="833"/>
      <c r="CH48" s="833"/>
      <c r="CI48" s="833"/>
      <c r="CJ48" s="833"/>
      <c r="CK48" s="833"/>
      <c r="CL48" s="833"/>
      <c r="CM48" s="833"/>
      <c r="CN48" s="834"/>
      <c r="CO48" s="832"/>
      <c r="CP48" s="833"/>
      <c r="CQ48" s="833"/>
      <c r="CR48" s="833"/>
      <c r="CS48" s="833"/>
      <c r="CT48" s="833"/>
      <c r="CU48" s="833"/>
      <c r="CV48" s="833"/>
      <c r="CW48" s="833"/>
      <c r="CX48" s="834"/>
      <c r="CY48" s="832"/>
      <c r="CZ48" s="833"/>
      <c r="DA48" s="833"/>
      <c r="DB48" s="833"/>
      <c r="DC48" s="833"/>
      <c r="DD48" s="833"/>
      <c r="DE48" s="833"/>
      <c r="DF48" s="833"/>
      <c r="DG48" s="833"/>
      <c r="DH48" s="834"/>
      <c r="DI48" s="832"/>
      <c r="DJ48" s="833"/>
      <c r="DK48" s="833"/>
      <c r="DL48" s="833"/>
      <c r="DM48" s="833"/>
      <c r="DN48" s="833"/>
      <c r="DO48" s="833"/>
      <c r="DP48" s="833"/>
      <c r="DQ48" s="833"/>
      <c r="DR48" s="834"/>
      <c r="DS48" s="832"/>
      <c r="DT48" s="833"/>
      <c r="DU48" s="833"/>
      <c r="DV48" s="833"/>
      <c r="DW48" s="833"/>
      <c r="DX48" s="833"/>
      <c r="DY48" s="833"/>
      <c r="DZ48" s="833"/>
      <c r="EA48" s="833"/>
      <c r="EB48" s="834"/>
      <c r="EC48" s="832"/>
      <c r="ED48" s="833"/>
      <c r="EE48" s="833"/>
      <c r="EF48" s="833"/>
      <c r="EG48" s="833"/>
      <c r="EH48" s="833"/>
      <c r="EI48" s="833"/>
      <c r="EJ48" s="833"/>
      <c r="EK48" s="833"/>
      <c r="EL48" s="834"/>
      <c r="EM48" s="832"/>
      <c r="EN48" s="833"/>
      <c r="EO48" s="833"/>
      <c r="EP48" s="833"/>
      <c r="EQ48" s="833"/>
      <c r="ER48" s="833"/>
      <c r="ES48" s="833"/>
      <c r="ET48" s="833"/>
      <c r="EU48" s="833"/>
      <c r="EV48" s="834"/>
      <c r="EW48" s="832"/>
      <c r="EX48" s="833"/>
      <c r="EY48" s="833"/>
      <c r="EZ48" s="833"/>
      <c r="FA48" s="833"/>
      <c r="FB48" s="833"/>
      <c r="FC48" s="833"/>
      <c r="FD48" s="833"/>
      <c r="FE48" s="833"/>
      <c r="FF48" s="834"/>
      <c r="FG48" s="832"/>
      <c r="FH48" s="833"/>
      <c r="FI48" s="833"/>
      <c r="FJ48" s="833"/>
      <c r="FK48" s="833"/>
      <c r="FL48" s="833"/>
      <c r="FM48" s="833"/>
      <c r="FN48" s="833"/>
      <c r="FO48" s="833"/>
      <c r="FP48" s="834"/>
      <c r="FQ48" s="832"/>
      <c r="FR48" s="833"/>
      <c r="FS48" s="833"/>
      <c r="FT48" s="833"/>
      <c r="FU48" s="833"/>
      <c r="FV48" s="833"/>
      <c r="FW48" s="833"/>
      <c r="FX48" s="833"/>
      <c r="FY48" s="833"/>
      <c r="FZ48" s="834"/>
      <c r="GA48" s="832"/>
      <c r="GB48" s="833"/>
      <c r="GC48" s="833"/>
      <c r="GD48" s="833"/>
      <c r="GE48" s="833"/>
      <c r="GF48" s="833"/>
      <c r="GG48" s="833"/>
      <c r="GH48" s="833"/>
      <c r="GI48" s="833"/>
      <c r="GJ48" s="834"/>
      <c r="GK48" s="832"/>
      <c r="GL48" s="833"/>
      <c r="GM48" s="833"/>
      <c r="GN48" s="833"/>
      <c r="GO48" s="833"/>
      <c r="GP48" s="833"/>
      <c r="GQ48" s="833"/>
      <c r="GR48" s="833"/>
      <c r="GS48" s="833"/>
      <c r="GT48" s="834"/>
      <c r="GU48" s="832"/>
      <c r="GV48" s="833"/>
      <c r="GW48" s="833"/>
      <c r="GX48" s="833"/>
      <c r="GY48" s="833"/>
      <c r="GZ48" s="833"/>
      <c r="HA48" s="833"/>
      <c r="HB48" s="833"/>
      <c r="HC48" s="833"/>
      <c r="HD48" s="834"/>
    </row>
    <row r="49" spans="3:212" ht="30" customHeight="1">
      <c r="C49" s="832"/>
      <c r="D49" s="833"/>
      <c r="E49" s="833"/>
      <c r="F49" s="833"/>
      <c r="G49" s="833"/>
      <c r="H49" s="833"/>
      <c r="I49" s="833"/>
      <c r="J49" s="833"/>
      <c r="K49" s="833"/>
      <c r="L49" s="834"/>
      <c r="M49" s="832"/>
      <c r="N49" s="833"/>
      <c r="O49" s="833"/>
      <c r="P49" s="833"/>
      <c r="Q49" s="833"/>
      <c r="R49" s="833"/>
      <c r="S49" s="833"/>
      <c r="T49" s="833"/>
      <c r="U49" s="833"/>
      <c r="V49" s="834"/>
      <c r="W49" s="832"/>
      <c r="X49" s="833"/>
      <c r="Y49" s="833"/>
      <c r="Z49" s="833"/>
      <c r="AA49" s="833"/>
      <c r="AB49" s="833"/>
      <c r="AC49" s="833"/>
      <c r="AD49" s="833"/>
      <c r="AE49" s="833"/>
      <c r="AF49" s="834"/>
      <c r="AG49" s="832"/>
      <c r="AH49" s="833"/>
      <c r="AI49" s="833"/>
      <c r="AJ49" s="833"/>
      <c r="AK49" s="833"/>
      <c r="AL49" s="833"/>
      <c r="AM49" s="833"/>
      <c r="AN49" s="833"/>
      <c r="AO49" s="833"/>
      <c r="AP49" s="834"/>
      <c r="AQ49" s="832"/>
      <c r="AR49" s="833"/>
      <c r="AS49" s="833"/>
      <c r="AT49" s="833"/>
      <c r="AU49" s="833"/>
      <c r="AV49" s="833"/>
      <c r="AW49" s="833"/>
      <c r="AX49" s="833"/>
      <c r="AY49" s="833"/>
      <c r="AZ49" s="834"/>
      <c r="BA49" s="832"/>
      <c r="BB49" s="833"/>
      <c r="BC49" s="833"/>
      <c r="BD49" s="833"/>
      <c r="BE49" s="833"/>
      <c r="BF49" s="833"/>
      <c r="BG49" s="833"/>
      <c r="BH49" s="833"/>
      <c r="BI49" s="833"/>
      <c r="BJ49" s="834"/>
      <c r="BK49" s="832"/>
      <c r="BL49" s="833"/>
      <c r="BM49" s="833"/>
      <c r="BN49" s="833"/>
      <c r="BO49" s="833"/>
      <c r="BP49" s="833"/>
      <c r="BQ49" s="833"/>
      <c r="BR49" s="833"/>
      <c r="BS49" s="833"/>
      <c r="BT49" s="834"/>
      <c r="BU49" s="832"/>
      <c r="BV49" s="833"/>
      <c r="BW49" s="833"/>
      <c r="BX49" s="833"/>
      <c r="BY49" s="833"/>
      <c r="BZ49" s="833"/>
      <c r="CA49" s="833"/>
      <c r="CB49" s="833"/>
      <c r="CC49" s="833"/>
      <c r="CD49" s="834"/>
      <c r="CE49" s="832"/>
      <c r="CF49" s="833"/>
      <c r="CG49" s="833"/>
      <c r="CH49" s="833"/>
      <c r="CI49" s="833"/>
      <c r="CJ49" s="833"/>
      <c r="CK49" s="833"/>
      <c r="CL49" s="833"/>
      <c r="CM49" s="833"/>
      <c r="CN49" s="834"/>
      <c r="CO49" s="832"/>
      <c r="CP49" s="833"/>
      <c r="CQ49" s="833"/>
      <c r="CR49" s="833"/>
      <c r="CS49" s="833"/>
      <c r="CT49" s="833"/>
      <c r="CU49" s="833"/>
      <c r="CV49" s="833"/>
      <c r="CW49" s="833"/>
      <c r="CX49" s="834"/>
      <c r="CY49" s="832"/>
      <c r="CZ49" s="833"/>
      <c r="DA49" s="833"/>
      <c r="DB49" s="833"/>
      <c r="DC49" s="833"/>
      <c r="DD49" s="833"/>
      <c r="DE49" s="833"/>
      <c r="DF49" s="833"/>
      <c r="DG49" s="833"/>
      <c r="DH49" s="834"/>
      <c r="DI49" s="832"/>
      <c r="DJ49" s="833"/>
      <c r="DK49" s="833"/>
      <c r="DL49" s="833"/>
      <c r="DM49" s="833"/>
      <c r="DN49" s="833"/>
      <c r="DO49" s="833"/>
      <c r="DP49" s="833"/>
      <c r="DQ49" s="833"/>
      <c r="DR49" s="834"/>
      <c r="DS49" s="832"/>
      <c r="DT49" s="833"/>
      <c r="DU49" s="833"/>
      <c r="DV49" s="833"/>
      <c r="DW49" s="833"/>
      <c r="DX49" s="833"/>
      <c r="DY49" s="833"/>
      <c r="DZ49" s="833"/>
      <c r="EA49" s="833"/>
      <c r="EB49" s="834"/>
      <c r="EC49" s="832"/>
      <c r="ED49" s="833"/>
      <c r="EE49" s="833"/>
      <c r="EF49" s="833"/>
      <c r="EG49" s="833"/>
      <c r="EH49" s="833"/>
      <c r="EI49" s="833"/>
      <c r="EJ49" s="833"/>
      <c r="EK49" s="833"/>
      <c r="EL49" s="834"/>
      <c r="EM49" s="832"/>
      <c r="EN49" s="833"/>
      <c r="EO49" s="833"/>
      <c r="EP49" s="833"/>
      <c r="EQ49" s="833"/>
      <c r="ER49" s="833"/>
      <c r="ES49" s="833"/>
      <c r="ET49" s="833"/>
      <c r="EU49" s="833"/>
      <c r="EV49" s="834"/>
      <c r="EW49" s="832"/>
      <c r="EX49" s="833"/>
      <c r="EY49" s="833"/>
      <c r="EZ49" s="833"/>
      <c r="FA49" s="833"/>
      <c r="FB49" s="833"/>
      <c r="FC49" s="833"/>
      <c r="FD49" s="833"/>
      <c r="FE49" s="833"/>
      <c r="FF49" s="834"/>
      <c r="FG49" s="832"/>
      <c r="FH49" s="833"/>
      <c r="FI49" s="833"/>
      <c r="FJ49" s="833"/>
      <c r="FK49" s="833"/>
      <c r="FL49" s="833"/>
      <c r="FM49" s="833"/>
      <c r="FN49" s="833"/>
      <c r="FO49" s="833"/>
      <c r="FP49" s="834"/>
      <c r="FQ49" s="832"/>
      <c r="FR49" s="833"/>
      <c r="FS49" s="833"/>
      <c r="FT49" s="833"/>
      <c r="FU49" s="833"/>
      <c r="FV49" s="833"/>
      <c r="FW49" s="833"/>
      <c r="FX49" s="833"/>
      <c r="FY49" s="833"/>
      <c r="FZ49" s="834"/>
      <c r="GA49" s="832"/>
      <c r="GB49" s="833"/>
      <c r="GC49" s="833"/>
      <c r="GD49" s="833"/>
      <c r="GE49" s="833"/>
      <c r="GF49" s="833"/>
      <c r="GG49" s="833"/>
      <c r="GH49" s="833"/>
      <c r="GI49" s="833"/>
      <c r="GJ49" s="834"/>
      <c r="GK49" s="832"/>
      <c r="GL49" s="833"/>
      <c r="GM49" s="833"/>
      <c r="GN49" s="833"/>
      <c r="GO49" s="833"/>
      <c r="GP49" s="833"/>
      <c r="GQ49" s="833"/>
      <c r="GR49" s="833"/>
      <c r="GS49" s="833"/>
      <c r="GT49" s="834"/>
      <c r="GU49" s="832"/>
      <c r="GV49" s="833"/>
      <c r="GW49" s="833"/>
      <c r="GX49" s="833"/>
      <c r="GY49" s="833"/>
      <c r="GZ49" s="833"/>
      <c r="HA49" s="833"/>
      <c r="HB49" s="833"/>
      <c r="HC49" s="833"/>
      <c r="HD49" s="834"/>
    </row>
    <row r="50" spans="3:212" ht="30" customHeight="1">
      <c r="C50" s="832"/>
      <c r="D50" s="833"/>
      <c r="E50" s="833"/>
      <c r="F50" s="833"/>
      <c r="G50" s="833"/>
      <c r="H50" s="833"/>
      <c r="I50" s="833"/>
      <c r="J50" s="833"/>
      <c r="K50" s="833"/>
      <c r="L50" s="834"/>
      <c r="M50" s="832"/>
      <c r="N50" s="833"/>
      <c r="O50" s="833"/>
      <c r="P50" s="833"/>
      <c r="Q50" s="833"/>
      <c r="R50" s="833"/>
      <c r="S50" s="833"/>
      <c r="T50" s="833"/>
      <c r="U50" s="833"/>
      <c r="V50" s="834"/>
      <c r="W50" s="832"/>
      <c r="X50" s="833"/>
      <c r="Y50" s="833"/>
      <c r="Z50" s="833"/>
      <c r="AA50" s="833"/>
      <c r="AB50" s="833"/>
      <c r="AC50" s="833"/>
      <c r="AD50" s="833"/>
      <c r="AE50" s="833"/>
      <c r="AF50" s="834"/>
      <c r="AG50" s="832"/>
      <c r="AH50" s="833"/>
      <c r="AI50" s="833"/>
      <c r="AJ50" s="833"/>
      <c r="AK50" s="833"/>
      <c r="AL50" s="833"/>
      <c r="AM50" s="833"/>
      <c r="AN50" s="833"/>
      <c r="AO50" s="833"/>
      <c r="AP50" s="834"/>
      <c r="AQ50" s="832"/>
      <c r="AR50" s="833"/>
      <c r="AS50" s="833"/>
      <c r="AT50" s="833"/>
      <c r="AU50" s="833"/>
      <c r="AV50" s="833"/>
      <c r="AW50" s="833"/>
      <c r="AX50" s="833"/>
      <c r="AY50" s="833"/>
      <c r="AZ50" s="834"/>
      <c r="BA50" s="832"/>
      <c r="BB50" s="833"/>
      <c r="BC50" s="833"/>
      <c r="BD50" s="833"/>
      <c r="BE50" s="833"/>
      <c r="BF50" s="833"/>
      <c r="BG50" s="833"/>
      <c r="BH50" s="833"/>
      <c r="BI50" s="833"/>
      <c r="BJ50" s="834"/>
      <c r="BK50" s="832"/>
      <c r="BL50" s="833"/>
      <c r="BM50" s="833"/>
      <c r="BN50" s="833"/>
      <c r="BO50" s="833"/>
      <c r="BP50" s="833"/>
      <c r="BQ50" s="833"/>
      <c r="BR50" s="833"/>
      <c r="BS50" s="833"/>
      <c r="BT50" s="834"/>
      <c r="BU50" s="832"/>
      <c r="BV50" s="833"/>
      <c r="BW50" s="833"/>
      <c r="BX50" s="833"/>
      <c r="BY50" s="833"/>
      <c r="BZ50" s="833"/>
      <c r="CA50" s="833"/>
      <c r="CB50" s="833"/>
      <c r="CC50" s="833"/>
      <c r="CD50" s="834"/>
      <c r="CE50" s="832"/>
      <c r="CF50" s="833"/>
      <c r="CG50" s="833"/>
      <c r="CH50" s="833"/>
      <c r="CI50" s="833"/>
      <c r="CJ50" s="833"/>
      <c r="CK50" s="833"/>
      <c r="CL50" s="833"/>
      <c r="CM50" s="833"/>
      <c r="CN50" s="834"/>
      <c r="CO50" s="832"/>
      <c r="CP50" s="833"/>
      <c r="CQ50" s="833"/>
      <c r="CR50" s="833"/>
      <c r="CS50" s="833"/>
      <c r="CT50" s="833"/>
      <c r="CU50" s="833"/>
      <c r="CV50" s="833"/>
      <c r="CW50" s="833"/>
      <c r="CX50" s="834"/>
      <c r="CY50" s="832"/>
      <c r="CZ50" s="833"/>
      <c r="DA50" s="833"/>
      <c r="DB50" s="833"/>
      <c r="DC50" s="833"/>
      <c r="DD50" s="833"/>
      <c r="DE50" s="833"/>
      <c r="DF50" s="833"/>
      <c r="DG50" s="833"/>
      <c r="DH50" s="834"/>
      <c r="DI50" s="832"/>
      <c r="DJ50" s="833"/>
      <c r="DK50" s="833"/>
      <c r="DL50" s="833"/>
      <c r="DM50" s="833"/>
      <c r="DN50" s="833"/>
      <c r="DO50" s="833"/>
      <c r="DP50" s="833"/>
      <c r="DQ50" s="833"/>
      <c r="DR50" s="834"/>
      <c r="DS50" s="832"/>
      <c r="DT50" s="833"/>
      <c r="DU50" s="833"/>
      <c r="DV50" s="833"/>
      <c r="DW50" s="833"/>
      <c r="DX50" s="833"/>
      <c r="DY50" s="833"/>
      <c r="DZ50" s="833"/>
      <c r="EA50" s="833"/>
      <c r="EB50" s="834"/>
      <c r="EC50" s="832"/>
      <c r="ED50" s="833"/>
      <c r="EE50" s="833"/>
      <c r="EF50" s="833"/>
      <c r="EG50" s="833"/>
      <c r="EH50" s="833"/>
      <c r="EI50" s="833"/>
      <c r="EJ50" s="833"/>
      <c r="EK50" s="833"/>
      <c r="EL50" s="834"/>
      <c r="EM50" s="832"/>
      <c r="EN50" s="833"/>
      <c r="EO50" s="833"/>
      <c r="EP50" s="833"/>
      <c r="EQ50" s="833"/>
      <c r="ER50" s="833"/>
      <c r="ES50" s="833"/>
      <c r="ET50" s="833"/>
      <c r="EU50" s="833"/>
      <c r="EV50" s="834"/>
      <c r="EW50" s="832"/>
      <c r="EX50" s="833"/>
      <c r="EY50" s="833"/>
      <c r="EZ50" s="833"/>
      <c r="FA50" s="833"/>
      <c r="FB50" s="833"/>
      <c r="FC50" s="833"/>
      <c r="FD50" s="833"/>
      <c r="FE50" s="833"/>
      <c r="FF50" s="834"/>
      <c r="FG50" s="832"/>
      <c r="FH50" s="833"/>
      <c r="FI50" s="833"/>
      <c r="FJ50" s="833"/>
      <c r="FK50" s="833"/>
      <c r="FL50" s="833"/>
      <c r="FM50" s="833"/>
      <c r="FN50" s="833"/>
      <c r="FO50" s="833"/>
      <c r="FP50" s="834"/>
      <c r="FQ50" s="832"/>
      <c r="FR50" s="833"/>
      <c r="FS50" s="833"/>
      <c r="FT50" s="833"/>
      <c r="FU50" s="833"/>
      <c r="FV50" s="833"/>
      <c r="FW50" s="833"/>
      <c r="FX50" s="833"/>
      <c r="FY50" s="833"/>
      <c r="FZ50" s="834"/>
      <c r="GA50" s="832"/>
      <c r="GB50" s="833"/>
      <c r="GC50" s="833"/>
      <c r="GD50" s="833"/>
      <c r="GE50" s="833"/>
      <c r="GF50" s="833"/>
      <c r="GG50" s="833"/>
      <c r="GH50" s="833"/>
      <c r="GI50" s="833"/>
      <c r="GJ50" s="834"/>
      <c r="GK50" s="832"/>
      <c r="GL50" s="833"/>
      <c r="GM50" s="833"/>
      <c r="GN50" s="833"/>
      <c r="GO50" s="833"/>
      <c r="GP50" s="833"/>
      <c r="GQ50" s="833"/>
      <c r="GR50" s="833"/>
      <c r="GS50" s="833"/>
      <c r="GT50" s="834"/>
      <c r="GU50" s="832"/>
      <c r="GV50" s="833"/>
      <c r="GW50" s="833"/>
      <c r="GX50" s="833"/>
      <c r="GY50" s="833"/>
      <c r="GZ50" s="833"/>
      <c r="HA50" s="833"/>
      <c r="HB50" s="833"/>
      <c r="HC50" s="833"/>
      <c r="HD50" s="834"/>
    </row>
    <row r="51" spans="3:212" ht="30" customHeight="1">
      <c r="C51" s="832"/>
      <c r="D51" s="833"/>
      <c r="E51" s="833"/>
      <c r="F51" s="833"/>
      <c r="G51" s="833"/>
      <c r="H51" s="833"/>
      <c r="I51" s="833"/>
      <c r="J51" s="833"/>
      <c r="K51" s="833"/>
      <c r="L51" s="834"/>
      <c r="M51" s="832"/>
      <c r="N51" s="833"/>
      <c r="O51" s="833"/>
      <c r="P51" s="833"/>
      <c r="Q51" s="833"/>
      <c r="R51" s="833"/>
      <c r="S51" s="833"/>
      <c r="T51" s="833"/>
      <c r="U51" s="833"/>
      <c r="V51" s="834"/>
      <c r="W51" s="832"/>
      <c r="X51" s="833"/>
      <c r="Y51" s="833"/>
      <c r="Z51" s="833"/>
      <c r="AA51" s="833"/>
      <c r="AB51" s="833"/>
      <c r="AC51" s="833"/>
      <c r="AD51" s="833"/>
      <c r="AE51" s="833"/>
      <c r="AF51" s="834"/>
      <c r="AG51" s="832"/>
      <c r="AH51" s="833"/>
      <c r="AI51" s="833"/>
      <c r="AJ51" s="833"/>
      <c r="AK51" s="833"/>
      <c r="AL51" s="833"/>
      <c r="AM51" s="833"/>
      <c r="AN51" s="833"/>
      <c r="AO51" s="833"/>
      <c r="AP51" s="834"/>
      <c r="AQ51" s="832"/>
      <c r="AR51" s="833"/>
      <c r="AS51" s="833"/>
      <c r="AT51" s="833"/>
      <c r="AU51" s="833"/>
      <c r="AV51" s="833"/>
      <c r="AW51" s="833"/>
      <c r="AX51" s="833"/>
      <c r="AY51" s="833"/>
      <c r="AZ51" s="834"/>
      <c r="BA51" s="832"/>
      <c r="BB51" s="833"/>
      <c r="BC51" s="833"/>
      <c r="BD51" s="833"/>
      <c r="BE51" s="833"/>
      <c r="BF51" s="833"/>
      <c r="BG51" s="833"/>
      <c r="BH51" s="833"/>
      <c r="BI51" s="833"/>
      <c r="BJ51" s="834"/>
      <c r="BK51" s="832"/>
      <c r="BL51" s="833"/>
      <c r="BM51" s="833"/>
      <c r="BN51" s="833"/>
      <c r="BO51" s="833"/>
      <c r="BP51" s="833"/>
      <c r="BQ51" s="833"/>
      <c r="BR51" s="833"/>
      <c r="BS51" s="833"/>
      <c r="BT51" s="834"/>
      <c r="BU51" s="832"/>
      <c r="BV51" s="833"/>
      <c r="BW51" s="833"/>
      <c r="BX51" s="833"/>
      <c r="BY51" s="833"/>
      <c r="BZ51" s="833"/>
      <c r="CA51" s="833"/>
      <c r="CB51" s="833"/>
      <c r="CC51" s="833"/>
      <c r="CD51" s="834"/>
      <c r="CE51" s="832"/>
      <c r="CF51" s="833"/>
      <c r="CG51" s="833"/>
      <c r="CH51" s="833"/>
      <c r="CI51" s="833"/>
      <c r="CJ51" s="833"/>
      <c r="CK51" s="833"/>
      <c r="CL51" s="833"/>
      <c r="CM51" s="833"/>
      <c r="CN51" s="834"/>
      <c r="CO51" s="832"/>
      <c r="CP51" s="833"/>
      <c r="CQ51" s="833"/>
      <c r="CR51" s="833"/>
      <c r="CS51" s="833"/>
      <c r="CT51" s="833"/>
      <c r="CU51" s="833"/>
      <c r="CV51" s="833"/>
      <c r="CW51" s="833"/>
      <c r="CX51" s="834"/>
      <c r="CY51" s="832"/>
      <c r="CZ51" s="833"/>
      <c r="DA51" s="833"/>
      <c r="DB51" s="833"/>
      <c r="DC51" s="833"/>
      <c r="DD51" s="833"/>
      <c r="DE51" s="833"/>
      <c r="DF51" s="833"/>
      <c r="DG51" s="833"/>
      <c r="DH51" s="834"/>
      <c r="DI51" s="832"/>
      <c r="DJ51" s="833"/>
      <c r="DK51" s="833"/>
      <c r="DL51" s="833"/>
      <c r="DM51" s="833"/>
      <c r="DN51" s="833"/>
      <c r="DO51" s="833"/>
      <c r="DP51" s="833"/>
      <c r="DQ51" s="833"/>
      <c r="DR51" s="834"/>
      <c r="DS51" s="832"/>
      <c r="DT51" s="833"/>
      <c r="DU51" s="833"/>
      <c r="DV51" s="833"/>
      <c r="DW51" s="833"/>
      <c r="DX51" s="833"/>
      <c r="DY51" s="833"/>
      <c r="DZ51" s="833"/>
      <c r="EA51" s="833"/>
      <c r="EB51" s="834"/>
      <c r="EC51" s="832"/>
      <c r="ED51" s="833"/>
      <c r="EE51" s="833"/>
      <c r="EF51" s="833"/>
      <c r="EG51" s="833"/>
      <c r="EH51" s="833"/>
      <c r="EI51" s="833"/>
      <c r="EJ51" s="833"/>
      <c r="EK51" s="833"/>
      <c r="EL51" s="834"/>
      <c r="EM51" s="832"/>
      <c r="EN51" s="833"/>
      <c r="EO51" s="833"/>
      <c r="EP51" s="833"/>
      <c r="EQ51" s="833"/>
      <c r="ER51" s="833"/>
      <c r="ES51" s="833"/>
      <c r="ET51" s="833"/>
      <c r="EU51" s="833"/>
      <c r="EV51" s="834"/>
      <c r="EW51" s="832"/>
      <c r="EX51" s="833"/>
      <c r="EY51" s="833"/>
      <c r="EZ51" s="833"/>
      <c r="FA51" s="833"/>
      <c r="FB51" s="833"/>
      <c r="FC51" s="833"/>
      <c r="FD51" s="833"/>
      <c r="FE51" s="833"/>
      <c r="FF51" s="834"/>
      <c r="FG51" s="832"/>
      <c r="FH51" s="833"/>
      <c r="FI51" s="833"/>
      <c r="FJ51" s="833"/>
      <c r="FK51" s="833"/>
      <c r="FL51" s="833"/>
      <c r="FM51" s="833"/>
      <c r="FN51" s="833"/>
      <c r="FO51" s="833"/>
      <c r="FP51" s="834"/>
      <c r="FQ51" s="832"/>
      <c r="FR51" s="833"/>
      <c r="FS51" s="833"/>
      <c r="FT51" s="833"/>
      <c r="FU51" s="833"/>
      <c r="FV51" s="833"/>
      <c r="FW51" s="833"/>
      <c r="FX51" s="833"/>
      <c r="FY51" s="833"/>
      <c r="FZ51" s="834"/>
      <c r="GA51" s="832"/>
      <c r="GB51" s="833"/>
      <c r="GC51" s="833"/>
      <c r="GD51" s="833"/>
      <c r="GE51" s="833"/>
      <c r="GF51" s="833"/>
      <c r="GG51" s="833"/>
      <c r="GH51" s="833"/>
      <c r="GI51" s="833"/>
      <c r="GJ51" s="834"/>
      <c r="GK51" s="832"/>
      <c r="GL51" s="833"/>
      <c r="GM51" s="833"/>
      <c r="GN51" s="833"/>
      <c r="GO51" s="833"/>
      <c r="GP51" s="833"/>
      <c r="GQ51" s="833"/>
      <c r="GR51" s="833"/>
      <c r="GS51" s="833"/>
      <c r="GT51" s="834"/>
      <c r="GU51" s="832"/>
      <c r="GV51" s="833"/>
      <c r="GW51" s="833"/>
      <c r="GX51" s="833"/>
      <c r="GY51" s="833"/>
      <c r="GZ51" s="833"/>
      <c r="HA51" s="833"/>
      <c r="HB51" s="833"/>
      <c r="HC51" s="833"/>
      <c r="HD51" s="834"/>
    </row>
    <row r="52" spans="3:212" ht="30" customHeight="1">
      <c r="C52" s="832"/>
      <c r="D52" s="833"/>
      <c r="E52" s="833"/>
      <c r="F52" s="833"/>
      <c r="G52" s="833"/>
      <c r="H52" s="833"/>
      <c r="I52" s="833"/>
      <c r="J52" s="833"/>
      <c r="K52" s="833"/>
      <c r="L52" s="834"/>
      <c r="M52" s="832"/>
      <c r="N52" s="833"/>
      <c r="O52" s="833"/>
      <c r="P52" s="833"/>
      <c r="Q52" s="833"/>
      <c r="R52" s="833"/>
      <c r="S52" s="833"/>
      <c r="T52" s="833"/>
      <c r="U52" s="833"/>
      <c r="V52" s="834"/>
      <c r="W52" s="832"/>
      <c r="X52" s="833"/>
      <c r="Y52" s="833"/>
      <c r="Z52" s="833"/>
      <c r="AA52" s="833"/>
      <c r="AB52" s="833"/>
      <c r="AC52" s="833"/>
      <c r="AD52" s="833"/>
      <c r="AE52" s="833"/>
      <c r="AF52" s="834"/>
      <c r="AG52" s="832"/>
      <c r="AH52" s="833"/>
      <c r="AI52" s="833"/>
      <c r="AJ52" s="833"/>
      <c r="AK52" s="833"/>
      <c r="AL52" s="833"/>
      <c r="AM52" s="833"/>
      <c r="AN52" s="833"/>
      <c r="AO52" s="833"/>
      <c r="AP52" s="834"/>
      <c r="AQ52" s="832"/>
      <c r="AR52" s="833"/>
      <c r="AS52" s="833"/>
      <c r="AT52" s="833"/>
      <c r="AU52" s="833"/>
      <c r="AV52" s="833"/>
      <c r="AW52" s="833"/>
      <c r="AX52" s="833"/>
      <c r="AY52" s="833"/>
      <c r="AZ52" s="834"/>
      <c r="BA52" s="832"/>
      <c r="BB52" s="833"/>
      <c r="BC52" s="833"/>
      <c r="BD52" s="833"/>
      <c r="BE52" s="833"/>
      <c r="BF52" s="833"/>
      <c r="BG52" s="833"/>
      <c r="BH52" s="833"/>
      <c r="BI52" s="833"/>
      <c r="BJ52" s="834"/>
      <c r="BK52" s="832"/>
      <c r="BL52" s="833"/>
      <c r="BM52" s="833"/>
      <c r="BN52" s="833"/>
      <c r="BO52" s="833"/>
      <c r="BP52" s="833"/>
      <c r="BQ52" s="833"/>
      <c r="BR52" s="833"/>
      <c r="BS52" s="833"/>
      <c r="BT52" s="834"/>
      <c r="BU52" s="832"/>
      <c r="BV52" s="833"/>
      <c r="BW52" s="833"/>
      <c r="BX52" s="833"/>
      <c r="BY52" s="833"/>
      <c r="BZ52" s="833"/>
      <c r="CA52" s="833"/>
      <c r="CB52" s="833"/>
      <c r="CC52" s="833"/>
      <c r="CD52" s="834"/>
      <c r="CE52" s="832"/>
      <c r="CF52" s="833"/>
      <c r="CG52" s="833"/>
      <c r="CH52" s="833"/>
      <c r="CI52" s="833"/>
      <c r="CJ52" s="833"/>
      <c r="CK52" s="833"/>
      <c r="CL52" s="833"/>
      <c r="CM52" s="833"/>
      <c r="CN52" s="834"/>
      <c r="CO52" s="832"/>
      <c r="CP52" s="833"/>
      <c r="CQ52" s="833"/>
      <c r="CR52" s="833"/>
      <c r="CS52" s="833"/>
      <c r="CT52" s="833"/>
      <c r="CU52" s="833"/>
      <c r="CV52" s="833"/>
      <c r="CW52" s="833"/>
      <c r="CX52" s="834"/>
      <c r="CY52" s="832"/>
      <c r="CZ52" s="833"/>
      <c r="DA52" s="833"/>
      <c r="DB52" s="833"/>
      <c r="DC52" s="833"/>
      <c r="DD52" s="833"/>
      <c r="DE52" s="833"/>
      <c r="DF52" s="833"/>
      <c r="DG52" s="833"/>
      <c r="DH52" s="834"/>
      <c r="DI52" s="832"/>
      <c r="DJ52" s="833"/>
      <c r="DK52" s="833"/>
      <c r="DL52" s="833"/>
      <c r="DM52" s="833"/>
      <c r="DN52" s="833"/>
      <c r="DO52" s="833"/>
      <c r="DP52" s="833"/>
      <c r="DQ52" s="833"/>
      <c r="DR52" s="834"/>
      <c r="DS52" s="832"/>
      <c r="DT52" s="833"/>
      <c r="DU52" s="833"/>
      <c r="DV52" s="833"/>
      <c r="DW52" s="833"/>
      <c r="DX52" s="833"/>
      <c r="DY52" s="833"/>
      <c r="DZ52" s="833"/>
      <c r="EA52" s="833"/>
      <c r="EB52" s="834"/>
      <c r="EC52" s="832"/>
      <c r="ED52" s="833"/>
      <c r="EE52" s="833"/>
      <c r="EF52" s="833"/>
      <c r="EG52" s="833"/>
      <c r="EH52" s="833"/>
      <c r="EI52" s="833"/>
      <c r="EJ52" s="833"/>
      <c r="EK52" s="833"/>
      <c r="EL52" s="834"/>
      <c r="EM52" s="832"/>
      <c r="EN52" s="833"/>
      <c r="EO52" s="833"/>
      <c r="EP52" s="833"/>
      <c r="EQ52" s="833"/>
      <c r="ER52" s="833"/>
      <c r="ES52" s="833"/>
      <c r="ET52" s="833"/>
      <c r="EU52" s="833"/>
      <c r="EV52" s="834"/>
      <c r="EW52" s="832"/>
      <c r="EX52" s="833"/>
      <c r="EY52" s="833"/>
      <c r="EZ52" s="833"/>
      <c r="FA52" s="833"/>
      <c r="FB52" s="833"/>
      <c r="FC52" s="833"/>
      <c r="FD52" s="833"/>
      <c r="FE52" s="833"/>
      <c r="FF52" s="834"/>
      <c r="FG52" s="832"/>
      <c r="FH52" s="833"/>
      <c r="FI52" s="833"/>
      <c r="FJ52" s="833"/>
      <c r="FK52" s="833"/>
      <c r="FL52" s="833"/>
      <c r="FM52" s="833"/>
      <c r="FN52" s="833"/>
      <c r="FO52" s="833"/>
      <c r="FP52" s="834"/>
      <c r="FQ52" s="832"/>
      <c r="FR52" s="833"/>
      <c r="FS52" s="833"/>
      <c r="FT52" s="833"/>
      <c r="FU52" s="833"/>
      <c r="FV52" s="833"/>
      <c r="FW52" s="833"/>
      <c r="FX52" s="833"/>
      <c r="FY52" s="833"/>
      <c r="FZ52" s="834"/>
      <c r="GA52" s="832"/>
      <c r="GB52" s="833"/>
      <c r="GC52" s="833"/>
      <c r="GD52" s="833"/>
      <c r="GE52" s="833"/>
      <c r="GF52" s="833"/>
      <c r="GG52" s="833"/>
      <c r="GH52" s="833"/>
      <c r="GI52" s="833"/>
      <c r="GJ52" s="834"/>
      <c r="GK52" s="832"/>
      <c r="GL52" s="833"/>
      <c r="GM52" s="833"/>
      <c r="GN52" s="833"/>
      <c r="GO52" s="833"/>
      <c r="GP52" s="833"/>
      <c r="GQ52" s="833"/>
      <c r="GR52" s="833"/>
      <c r="GS52" s="833"/>
      <c r="GT52" s="834"/>
      <c r="GU52" s="832"/>
      <c r="GV52" s="833"/>
      <c r="GW52" s="833"/>
      <c r="GX52" s="833"/>
      <c r="GY52" s="833"/>
      <c r="GZ52" s="833"/>
      <c r="HA52" s="833"/>
      <c r="HB52" s="833"/>
      <c r="HC52" s="833"/>
      <c r="HD52" s="834"/>
    </row>
    <row r="53" spans="3:212" ht="30" customHeight="1">
      <c r="C53" s="832"/>
      <c r="D53" s="833"/>
      <c r="E53" s="833"/>
      <c r="F53" s="833"/>
      <c r="G53" s="833"/>
      <c r="H53" s="833"/>
      <c r="I53" s="833"/>
      <c r="J53" s="833"/>
      <c r="K53" s="833"/>
      <c r="L53" s="834"/>
      <c r="M53" s="832"/>
      <c r="N53" s="833"/>
      <c r="O53" s="833"/>
      <c r="P53" s="833"/>
      <c r="Q53" s="833"/>
      <c r="R53" s="833"/>
      <c r="S53" s="833"/>
      <c r="T53" s="833"/>
      <c r="U53" s="833"/>
      <c r="V53" s="834"/>
      <c r="W53" s="832"/>
      <c r="X53" s="833"/>
      <c r="Y53" s="833"/>
      <c r="Z53" s="833"/>
      <c r="AA53" s="833"/>
      <c r="AB53" s="833"/>
      <c r="AC53" s="833"/>
      <c r="AD53" s="833"/>
      <c r="AE53" s="833"/>
      <c r="AF53" s="834"/>
      <c r="AG53" s="832"/>
      <c r="AH53" s="833"/>
      <c r="AI53" s="833"/>
      <c r="AJ53" s="833"/>
      <c r="AK53" s="833"/>
      <c r="AL53" s="833"/>
      <c r="AM53" s="833"/>
      <c r="AN53" s="833"/>
      <c r="AO53" s="833"/>
      <c r="AP53" s="834"/>
      <c r="AQ53" s="832"/>
      <c r="AR53" s="833"/>
      <c r="AS53" s="833"/>
      <c r="AT53" s="833"/>
      <c r="AU53" s="833"/>
      <c r="AV53" s="833"/>
      <c r="AW53" s="833"/>
      <c r="AX53" s="833"/>
      <c r="AY53" s="833"/>
      <c r="AZ53" s="834"/>
      <c r="BA53" s="832"/>
      <c r="BB53" s="833"/>
      <c r="BC53" s="833"/>
      <c r="BD53" s="833"/>
      <c r="BE53" s="833"/>
      <c r="BF53" s="833"/>
      <c r="BG53" s="833"/>
      <c r="BH53" s="833"/>
      <c r="BI53" s="833"/>
      <c r="BJ53" s="834"/>
      <c r="BK53" s="832"/>
      <c r="BL53" s="833"/>
      <c r="BM53" s="833"/>
      <c r="BN53" s="833"/>
      <c r="BO53" s="833"/>
      <c r="BP53" s="833"/>
      <c r="BQ53" s="833"/>
      <c r="BR53" s="833"/>
      <c r="BS53" s="833"/>
      <c r="BT53" s="834"/>
      <c r="BU53" s="832"/>
      <c r="BV53" s="833"/>
      <c r="BW53" s="833"/>
      <c r="BX53" s="833"/>
      <c r="BY53" s="833"/>
      <c r="BZ53" s="833"/>
      <c r="CA53" s="833"/>
      <c r="CB53" s="833"/>
      <c r="CC53" s="833"/>
      <c r="CD53" s="834"/>
      <c r="CE53" s="832"/>
      <c r="CF53" s="833"/>
      <c r="CG53" s="833"/>
      <c r="CH53" s="833"/>
      <c r="CI53" s="833"/>
      <c r="CJ53" s="833"/>
      <c r="CK53" s="833"/>
      <c r="CL53" s="833"/>
      <c r="CM53" s="833"/>
      <c r="CN53" s="834"/>
      <c r="CO53" s="832"/>
      <c r="CP53" s="833"/>
      <c r="CQ53" s="833"/>
      <c r="CR53" s="833"/>
      <c r="CS53" s="833"/>
      <c r="CT53" s="833"/>
      <c r="CU53" s="833"/>
      <c r="CV53" s="833"/>
      <c r="CW53" s="833"/>
      <c r="CX53" s="834"/>
      <c r="CY53" s="832"/>
      <c r="CZ53" s="833"/>
      <c r="DA53" s="833"/>
      <c r="DB53" s="833"/>
      <c r="DC53" s="833"/>
      <c r="DD53" s="833"/>
      <c r="DE53" s="833"/>
      <c r="DF53" s="833"/>
      <c r="DG53" s="833"/>
      <c r="DH53" s="834"/>
      <c r="DI53" s="832"/>
      <c r="DJ53" s="833"/>
      <c r="DK53" s="833"/>
      <c r="DL53" s="833"/>
      <c r="DM53" s="833"/>
      <c r="DN53" s="833"/>
      <c r="DO53" s="833"/>
      <c r="DP53" s="833"/>
      <c r="DQ53" s="833"/>
      <c r="DR53" s="834"/>
      <c r="DS53" s="832"/>
      <c r="DT53" s="833"/>
      <c r="DU53" s="833"/>
      <c r="DV53" s="833"/>
      <c r="DW53" s="833"/>
      <c r="DX53" s="833"/>
      <c r="DY53" s="833"/>
      <c r="DZ53" s="833"/>
      <c r="EA53" s="833"/>
      <c r="EB53" s="834"/>
      <c r="EC53" s="832"/>
      <c r="ED53" s="833"/>
      <c r="EE53" s="833"/>
      <c r="EF53" s="833"/>
      <c r="EG53" s="833"/>
      <c r="EH53" s="833"/>
      <c r="EI53" s="833"/>
      <c r="EJ53" s="833"/>
      <c r="EK53" s="833"/>
      <c r="EL53" s="834"/>
      <c r="EM53" s="832"/>
      <c r="EN53" s="833"/>
      <c r="EO53" s="833"/>
      <c r="EP53" s="833"/>
      <c r="EQ53" s="833"/>
      <c r="ER53" s="833"/>
      <c r="ES53" s="833"/>
      <c r="ET53" s="833"/>
      <c r="EU53" s="833"/>
      <c r="EV53" s="834"/>
      <c r="EW53" s="832"/>
      <c r="EX53" s="833"/>
      <c r="EY53" s="833"/>
      <c r="EZ53" s="833"/>
      <c r="FA53" s="833"/>
      <c r="FB53" s="833"/>
      <c r="FC53" s="833"/>
      <c r="FD53" s="833"/>
      <c r="FE53" s="833"/>
      <c r="FF53" s="834"/>
      <c r="FG53" s="832"/>
      <c r="FH53" s="833"/>
      <c r="FI53" s="833"/>
      <c r="FJ53" s="833"/>
      <c r="FK53" s="833"/>
      <c r="FL53" s="833"/>
      <c r="FM53" s="833"/>
      <c r="FN53" s="833"/>
      <c r="FO53" s="833"/>
      <c r="FP53" s="834"/>
      <c r="FQ53" s="832"/>
      <c r="FR53" s="833"/>
      <c r="FS53" s="833"/>
      <c r="FT53" s="833"/>
      <c r="FU53" s="833"/>
      <c r="FV53" s="833"/>
      <c r="FW53" s="833"/>
      <c r="FX53" s="833"/>
      <c r="FY53" s="833"/>
      <c r="FZ53" s="834"/>
      <c r="GA53" s="832"/>
      <c r="GB53" s="833"/>
      <c r="GC53" s="833"/>
      <c r="GD53" s="833"/>
      <c r="GE53" s="833"/>
      <c r="GF53" s="833"/>
      <c r="GG53" s="833"/>
      <c r="GH53" s="833"/>
      <c r="GI53" s="833"/>
      <c r="GJ53" s="834"/>
      <c r="GK53" s="832"/>
      <c r="GL53" s="833"/>
      <c r="GM53" s="833"/>
      <c r="GN53" s="833"/>
      <c r="GO53" s="833"/>
      <c r="GP53" s="833"/>
      <c r="GQ53" s="833"/>
      <c r="GR53" s="833"/>
      <c r="GS53" s="833"/>
      <c r="GT53" s="834"/>
      <c r="GU53" s="832"/>
      <c r="GV53" s="833"/>
      <c r="GW53" s="833"/>
      <c r="GX53" s="833"/>
      <c r="GY53" s="833"/>
      <c r="GZ53" s="833"/>
      <c r="HA53" s="833"/>
      <c r="HB53" s="833"/>
      <c r="HC53" s="833"/>
      <c r="HD53" s="834"/>
    </row>
    <row r="54" spans="3:212" ht="30" customHeight="1" thickBot="1">
      <c r="C54" s="835"/>
      <c r="D54" s="836"/>
      <c r="E54" s="836"/>
      <c r="F54" s="836"/>
      <c r="G54" s="836"/>
      <c r="H54" s="836"/>
      <c r="I54" s="836"/>
      <c r="J54" s="836"/>
      <c r="K54" s="836"/>
      <c r="L54" s="837"/>
      <c r="M54" s="835"/>
      <c r="N54" s="836"/>
      <c r="O54" s="836"/>
      <c r="P54" s="836"/>
      <c r="Q54" s="836"/>
      <c r="R54" s="836"/>
      <c r="S54" s="836"/>
      <c r="T54" s="836"/>
      <c r="U54" s="836"/>
      <c r="V54" s="837"/>
      <c r="W54" s="835"/>
      <c r="X54" s="836"/>
      <c r="Y54" s="836"/>
      <c r="Z54" s="836"/>
      <c r="AA54" s="836"/>
      <c r="AB54" s="836"/>
      <c r="AC54" s="836"/>
      <c r="AD54" s="836"/>
      <c r="AE54" s="836"/>
      <c r="AF54" s="837"/>
      <c r="AG54" s="835"/>
      <c r="AH54" s="836"/>
      <c r="AI54" s="836"/>
      <c r="AJ54" s="836"/>
      <c r="AK54" s="836"/>
      <c r="AL54" s="836"/>
      <c r="AM54" s="836"/>
      <c r="AN54" s="836"/>
      <c r="AO54" s="836"/>
      <c r="AP54" s="837"/>
      <c r="AQ54" s="835"/>
      <c r="AR54" s="836"/>
      <c r="AS54" s="836"/>
      <c r="AT54" s="836"/>
      <c r="AU54" s="836"/>
      <c r="AV54" s="836"/>
      <c r="AW54" s="836"/>
      <c r="AX54" s="836"/>
      <c r="AY54" s="836"/>
      <c r="AZ54" s="837"/>
      <c r="BA54" s="835"/>
      <c r="BB54" s="836"/>
      <c r="BC54" s="836"/>
      <c r="BD54" s="836"/>
      <c r="BE54" s="836"/>
      <c r="BF54" s="836"/>
      <c r="BG54" s="836"/>
      <c r="BH54" s="836"/>
      <c r="BI54" s="836"/>
      <c r="BJ54" s="837"/>
      <c r="BK54" s="835"/>
      <c r="BL54" s="836"/>
      <c r="BM54" s="836"/>
      <c r="BN54" s="836"/>
      <c r="BO54" s="836"/>
      <c r="BP54" s="836"/>
      <c r="BQ54" s="836"/>
      <c r="BR54" s="836"/>
      <c r="BS54" s="836"/>
      <c r="BT54" s="837"/>
      <c r="BU54" s="835"/>
      <c r="BV54" s="836"/>
      <c r="BW54" s="836"/>
      <c r="BX54" s="836"/>
      <c r="BY54" s="836"/>
      <c r="BZ54" s="836"/>
      <c r="CA54" s="836"/>
      <c r="CB54" s="836"/>
      <c r="CC54" s="836"/>
      <c r="CD54" s="837"/>
      <c r="CE54" s="835"/>
      <c r="CF54" s="836"/>
      <c r="CG54" s="836"/>
      <c r="CH54" s="836"/>
      <c r="CI54" s="836"/>
      <c r="CJ54" s="836"/>
      <c r="CK54" s="836"/>
      <c r="CL54" s="836"/>
      <c r="CM54" s="836"/>
      <c r="CN54" s="837"/>
      <c r="CO54" s="835"/>
      <c r="CP54" s="836"/>
      <c r="CQ54" s="836"/>
      <c r="CR54" s="836"/>
      <c r="CS54" s="836"/>
      <c r="CT54" s="836"/>
      <c r="CU54" s="836"/>
      <c r="CV54" s="836"/>
      <c r="CW54" s="836"/>
      <c r="CX54" s="837"/>
      <c r="CY54" s="835"/>
      <c r="CZ54" s="836"/>
      <c r="DA54" s="836"/>
      <c r="DB54" s="836"/>
      <c r="DC54" s="836"/>
      <c r="DD54" s="836"/>
      <c r="DE54" s="836"/>
      <c r="DF54" s="836"/>
      <c r="DG54" s="836"/>
      <c r="DH54" s="837"/>
      <c r="DI54" s="835"/>
      <c r="DJ54" s="836"/>
      <c r="DK54" s="836"/>
      <c r="DL54" s="836"/>
      <c r="DM54" s="836"/>
      <c r="DN54" s="836"/>
      <c r="DO54" s="836"/>
      <c r="DP54" s="836"/>
      <c r="DQ54" s="836"/>
      <c r="DR54" s="837"/>
      <c r="DS54" s="835"/>
      <c r="DT54" s="836"/>
      <c r="DU54" s="836"/>
      <c r="DV54" s="836"/>
      <c r="DW54" s="836"/>
      <c r="DX54" s="836"/>
      <c r="DY54" s="836"/>
      <c r="DZ54" s="836"/>
      <c r="EA54" s="836"/>
      <c r="EB54" s="837"/>
      <c r="EC54" s="835"/>
      <c r="ED54" s="836"/>
      <c r="EE54" s="836"/>
      <c r="EF54" s="836"/>
      <c r="EG54" s="836"/>
      <c r="EH54" s="836"/>
      <c r="EI54" s="836"/>
      <c r="EJ54" s="836"/>
      <c r="EK54" s="836"/>
      <c r="EL54" s="837"/>
      <c r="EM54" s="835"/>
      <c r="EN54" s="836"/>
      <c r="EO54" s="836"/>
      <c r="EP54" s="836"/>
      <c r="EQ54" s="836"/>
      <c r="ER54" s="836"/>
      <c r="ES54" s="836"/>
      <c r="ET54" s="836"/>
      <c r="EU54" s="836"/>
      <c r="EV54" s="837"/>
      <c r="EW54" s="835"/>
      <c r="EX54" s="836"/>
      <c r="EY54" s="836"/>
      <c r="EZ54" s="836"/>
      <c r="FA54" s="836"/>
      <c r="FB54" s="836"/>
      <c r="FC54" s="836"/>
      <c r="FD54" s="836"/>
      <c r="FE54" s="836"/>
      <c r="FF54" s="837"/>
      <c r="FG54" s="835"/>
      <c r="FH54" s="836"/>
      <c r="FI54" s="836"/>
      <c r="FJ54" s="836"/>
      <c r="FK54" s="836"/>
      <c r="FL54" s="836"/>
      <c r="FM54" s="836"/>
      <c r="FN54" s="836"/>
      <c r="FO54" s="836"/>
      <c r="FP54" s="837"/>
      <c r="FQ54" s="835"/>
      <c r="FR54" s="836"/>
      <c r="FS54" s="836"/>
      <c r="FT54" s="836"/>
      <c r="FU54" s="836"/>
      <c r="FV54" s="836"/>
      <c r="FW54" s="836"/>
      <c r="FX54" s="836"/>
      <c r="FY54" s="836"/>
      <c r="FZ54" s="837"/>
      <c r="GA54" s="835"/>
      <c r="GB54" s="836"/>
      <c r="GC54" s="836"/>
      <c r="GD54" s="836"/>
      <c r="GE54" s="836"/>
      <c r="GF54" s="836"/>
      <c r="GG54" s="836"/>
      <c r="GH54" s="836"/>
      <c r="GI54" s="836"/>
      <c r="GJ54" s="837"/>
      <c r="GK54" s="835"/>
      <c r="GL54" s="836"/>
      <c r="GM54" s="836"/>
      <c r="GN54" s="836"/>
      <c r="GO54" s="836"/>
      <c r="GP54" s="836"/>
      <c r="GQ54" s="836"/>
      <c r="GR54" s="836"/>
      <c r="GS54" s="836"/>
      <c r="GT54" s="837"/>
      <c r="GU54" s="835"/>
      <c r="GV54" s="836"/>
      <c r="GW54" s="836"/>
      <c r="GX54" s="836"/>
      <c r="GY54" s="836"/>
      <c r="GZ54" s="836"/>
      <c r="HA54" s="836"/>
      <c r="HB54" s="836"/>
      <c r="HC54" s="836"/>
      <c r="HD54" s="837"/>
    </row>
  </sheetData>
  <sheetProtection sheet="1" objects="1" scenarios="1"/>
  <customSheetViews>
    <customSheetView guid="{801CCF84-17C4-4B0D-9367-AFC96EC2FF57}" showPageBreaks="1" printArea="1">
      <pane xSplit="2" ySplit="13" topLeftCell="C14" activePane="bottomRight" state="frozen"/>
      <selection pane="bottomRight" activeCell="C5" sqref="C5:L5"/>
      <rowBreaks count="1" manualBreakCount="1">
        <brk id="43" max="16383" man="1"/>
      </rowBreaks>
      <colBreaks count="10" manualBreakCount="10">
        <brk id="22" max="66" man="1"/>
        <brk id="42" max="1048575" man="1"/>
        <brk id="62" max="1048575" man="1"/>
        <brk id="82" max="1048575" man="1"/>
        <brk id="102" max="1048575" man="1"/>
        <brk id="122" max="1048575" man="1"/>
        <brk id="142" max="66" man="1"/>
        <brk id="162" max="66" man="1"/>
        <brk id="182" max="66" man="1"/>
        <brk id="202" max="66" man="1"/>
      </colBreaks>
      <pageMargins left="0.2" right="0.2" top="0.3" bottom="0.35" header="0.25" footer="0"/>
      <printOptions horizontalCentered="1"/>
      <pageSetup paperSize="5" scale="75" orientation="landscape" r:id="rId1"/>
      <headerFooter alignWithMargins="0">
        <oddFooter>&amp;L&amp;8&amp;K000000SAPTBG Funds Individual&amp;R&amp;8&amp;K000000&amp;P</oddFooter>
      </headerFooter>
    </customSheetView>
  </customSheetViews>
  <mergeCells count="124">
    <mergeCell ref="GU45:HD45"/>
    <mergeCell ref="GU46:HD54"/>
    <mergeCell ref="FQ45:FZ45"/>
    <mergeCell ref="FQ46:FZ54"/>
    <mergeCell ref="GA45:GJ45"/>
    <mergeCell ref="GA46:GJ54"/>
    <mergeCell ref="GK45:GT45"/>
    <mergeCell ref="GK46:GT54"/>
    <mergeCell ref="EM45:EV45"/>
    <mergeCell ref="EM46:EV54"/>
    <mergeCell ref="EW45:FF45"/>
    <mergeCell ref="EW46:FF54"/>
    <mergeCell ref="FG45:FP45"/>
    <mergeCell ref="FG46:FP54"/>
    <mergeCell ref="DI45:DR45"/>
    <mergeCell ref="DI46:DR54"/>
    <mergeCell ref="DS45:EB45"/>
    <mergeCell ref="DS46:EB54"/>
    <mergeCell ref="EC45:EL45"/>
    <mergeCell ref="EC46:EL54"/>
    <mergeCell ref="CE45:CN45"/>
    <mergeCell ref="CE46:CN54"/>
    <mergeCell ref="CO45:CX45"/>
    <mergeCell ref="CO46:CX54"/>
    <mergeCell ref="CY45:DH45"/>
    <mergeCell ref="CY46:DH54"/>
    <mergeCell ref="BA45:BJ45"/>
    <mergeCell ref="BA46:BJ54"/>
    <mergeCell ref="BK45:BT45"/>
    <mergeCell ref="BK46:BT54"/>
    <mergeCell ref="BU45:CD45"/>
    <mergeCell ref="BU46:CD54"/>
    <mergeCell ref="W45:AF45"/>
    <mergeCell ref="W46:AF54"/>
    <mergeCell ref="AG45:AP45"/>
    <mergeCell ref="AG46:AP54"/>
    <mergeCell ref="AQ45:AZ45"/>
    <mergeCell ref="AQ46:AZ54"/>
    <mergeCell ref="C45:L45"/>
    <mergeCell ref="C46:L54"/>
    <mergeCell ref="M45:V45"/>
    <mergeCell ref="M46:V54"/>
    <mergeCell ref="GU7:HD7"/>
    <mergeCell ref="EW7:FF7"/>
    <mergeCell ref="FG7:FP7"/>
    <mergeCell ref="FQ7:FZ7"/>
    <mergeCell ref="GA7:GJ7"/>
    <mergeCell ref="GK7:GT7"/>
    <mergeCell ref="CY7:DH7"/>
    <mergeCell ref="DI7:DR7"/>
    <mergeCell ref="DS7:EB7"/>
    <mergeCell ref="EC7:EL7"/>
    <mergeCell ref="EM7:EV7"/>
    <mergeCell ref="BA7:BJ7"/>
    <mergeCell ref="BK7:BT7"/>
    <mergeCell ref="BU7:CD7"/>
    <mergeCell ref="CE7:CN7"/>
    <mergeCell ref="CO7:CX7"/>
    <mergeCell ref="C7:L7"/>
    <mergeCell ref="M7:V7"/>
    <mergeCell ref="W7:AF7"/>
    <mergeCell ref="AG7:AP7"/>
    <mergeCell ref="AQ7:AZ7"/>
    <mergeCell ref="A44:HI44"/>
    <mergeCell ref="C2:L2"/>
    <mergeCell ref="M2:V2"/>
    <mergeCell ref="EC2:EL2"/>
    <mergeCell ref="EM2:EV2"/>
    <mergeCell ref="EW2:FF2"/>
    <mergeCell ref="FG2:FP2"/>
    <mergeCell ref="FQ2:FZ2"/>
    <mergeCell ref="GA2:GJ2"/>
    <mergeCell ref="GK2:GT2"/>
    <mergeCell ref="W2:AF2"/>
    <mergeCell ref="AG2:AP2"/>
    <mergeCell ref="AQ2:AZ2"/>
    <mergeCell ref="BA2:BJ2"/>
    <mergeCell ref="BK2:BT2"/>
    <mergeCell ref="BU2:CD2"/>
    <mergeCell ref="CE2:CN2"/>
    <mergeCell ref="CO2:CX2"/>
    <mergeCell ref="CY2:DH2"/>
    <mergeCell ref="GU2:HD2"/>
    <mergeCell ref="C5:L5"/>
    <mergeCell ref="M5:V5"/>
    <mergeCell ref="W5:AF5"/>
    <mergeCell ref="AG5:AP5"/>
    <mergeCell ref="AQ5:AZ5"/>
    <mergeCell ref="BA5:BJ5"/>
    <mergeCell ref="BK5:BT5"/>
    <mergeCell ref="BU5:CD5"/>
    <mergeCell ref="CE5:CN5"/>
    <mergeCell ref="CO5:CX5"/>
    <mergeCell ref="CY5:DH5"/>
    <mergeCell ref="DI5:DR5"/>
    <mergeCell ref="DI2:DR2"/>
    <mergeCell ref="DS2:EB2"/>
    <mergeCell ref="DS5:EB5"/>
    <mergeCell ref="EC5:EL5"/>
    <mergeCell ref="EM5:EV5"/>
    <mergeCell ref="GU1:HD1"/>
    <mergeCell ref="GU4:HD4"/>
    <mergeCell ref="EW1:FF1"/>
    <mergeCell ref="FQ5:FZ5"/>
    <mergeCell ref="GA5:GJ5"/>
    <mergeCell ref="GK5:GT5"/>
    <mergeCell ref="GU5:HD5"/>
    <mergeCell ref="EW5:FF5"/>
    <mergeCell ref="FG5:FP5"/>
    <mergeCell ref="CO6:CX6"/>
    <mergeCell ref="CY6:DH6"/>
    <mergeCell ref="DI6:DR6"/>
    <mergeCell ref="DS6:EB6"/>
    <mergeCell ref="EC6:EL6"/>
    <mergeCell ref="EM6:EV6"/>
    <mergeCell ref="C6:L6"/>
    <mergeCell ref="M6:V6"/>
    <mergeCell ref="W6:AF6"/>
    <mergeCell ref="AG6:AP6"/>
    <mergeCell ref="AQ6:AZ6"/>
    <mergeCell ref="BA6:BJ6"/>
    <mergeCell ref="BK6:BT6"/>
    <mergeCell ref="BU6:CD6"/>
    <mergeCell ref="CE6:CN6"/>
  </mergeCells>
  <conditionalFormatting sqref="C17:H17 C35:L36 D14:L18 C18:L18 N14:V16 C15:M16 X14:AF16 W15:W16 M17:AP18 AH14:AP16 AG15:AG16">
    <cfRule type="expression" dxfId="5766" priority="1371" stopIfTrue="1">
      <formula>AND(C$14&lt;&gt;"",C14="")</formula>
    </cfRule>
    <cfRule type="cellIs" dxfId="5765" priority="1373" stopIfTrue="1" operator="equal">
      <formula>"N/A"</formula>
    </cfRule>
  </conditionalFormatting>
  <conditionalFormatting sqref="C35:L36 C14:L18">
    <cfRule type="cellIs" dxfId="5764" priority="1372" stopIfTrue="1" operator="equal">
      <formula>"Not Met"</formula>
    </cfRule>
  </conditionalFormatting>
  <conditionalFormatting sqref="C14:L14">
    <cfRule type="expression" dxfId="5763" priority="1370" stopIfTrue="1">
      <formula>OR(C14="",C14="N/A")</formula>
    </cfRule>
  </conditionalFormatting>
  <conditionalFormatting sqref="C29:L29">
    <cfRule type="expression" dxfId="5762" priority="1366" stopIfTrue="1">
      <formula>AND(C$14&lt;&gt;"",C29="")</formula>
    </cfRule>
    <cfRule type="cellIs" dxfId="5761" priority="1368" stopIfTrue="1" operator="equal">
      <formula>"N/A"</formula>
    </cfRule>
  </conditionalFormatting>
  <conditionalFormatting sqref="C29:L29">
    <cfRule type="cellIs" dxfId="5760" priority="1367" stopIfTrue="1" operator="equal">
      <formula>"Not Met"</formula>
    </cfRule>
  </conditionalFormatting>
  <conditionalFormatting sqref="D30:L34">
    <cfRule type="expression" dxfId="5759" priority="1360" stopIfTrue="1">
      <formula>AND(D$14&lt;&gt;"",D30="")</formula>
    </cfRule>
    <cfRule type="cellIs" dxfId="5758" priority="1362" stopIfTrue="1" operator="equal">
      <formula>"N/A"</formula>
    </cfRule>
  </conditionalFormatting>
  <conditionalFormatting sqref="D30:L34">
    <cfRule type="cellIs" dxfId="5757" priority="1361" stopIfTrue="1" operator="equal">
      <formula>"Not Met"</formula>
    </cfRule>
  </conditionalFormatting>
  <conditionalFormatting sqref="D21:L27">
    <cfRule type="expression" dxfId="5756" priority="1357" stopIfTrue="1">
      <formula>AND(D$14&lt;&gt;"",D21="")</formula>
    </cfRule>
    <cfRule type="cellIs" dxfId="5755" priority="1359" stopIfTrue="1" operator="equal">
      <formula>"N/A"</formula>
    </cfRule>
  </conditionalFormatting>
  <conditionalFormatting sqref="D21:L27">
    <cfRule type="cellIs" dxfId="5754" priority="1358" stopIfTrue="1" operator="equal">
      <formula>"Not Met"</formula>
    </cfRule>
  </conditionalFormatting>
  <conditionalFormatting sqref="D19:L20">
    <cfRule type="expression" dxfId="5753" priority="1354" stopIfTrue="1">
      <formula>AND(D$14&lt;&gt;"",D19="")</formula>
    </cfRule>
    <cfRule type="cellIs" dxfId="5752" priority="1356" stopIfTrue="1" operator="equal">
      <formula>"N/A"</formula>
    </cfRule>
  </conditionalFormatting>
  <conditionalFormatting sqref="D19:L20">
    <cfRule type="cellIs" dxfId="5751" priority="1355" stopIfTrue="1" operator="equal">
      <formula>"Not Met"</formula>
    </cfRule>
  </conditionalFormatting>
  <conditionalFormatting sqref="C1:L5 C7 C8:L27 C29:L44 C55:L1048576">
    <cfRule type="cellIs" dxfId="5750" priority="706" operator="equal">
      <formula>"N/A"</formula>
    </cfRule>
    <cfRule type="cellIs" dxfId="5749" priority="708" operator="equal">
      <formula>"NO"</formula>
    </cfRule>
    <cfRule type="cellIs" dxfId="5748" priority="709" operator="equal">
      <formula>"NOT MET"</formula>
    </cfRule>
    <cfRule type="cellIs" dxfId="5747" priority="710" operator="equal">
      <formula>"MET"</formula>
    </cfRule>
  </conditionalFormatting>
  <conditionalFormatting sqref="C15:L15">
    <cfRule type="expression" dxfId="5746" priority="703" stopIfTrue="1">
      <formula>AND(C$14&lt;&gt;"",C15="")</formula>
    </cfRule>
    <cfRule type="cellIs" dxfId="5745" priority="705" stopIfTrue="1" operator="equal">
      <formula>"N/A"</formula>
    </cfRule>
  </conditionalFormatting>
  <conditionalFormatting sqref="C15:L15">
    <cfRule type="cellIs" dxfId="5744" priority="704" stopIfTrue="1" operator="equal">
      <formula>"Not Met"</formula>
    </cfRule>
  </conditionalFormatting>
  <conditionalFormatting sqref="C16:L16">
    <cfRule type="expression" dxfId="5743" priority="700" stopIfTrue="1">
      <formula>AND(C$14&lt;&gt;"",C16="")</formula>
    </cfRule>
    <cfRule type="cellIs" dxfId="5742" priority="702" stopIfTrue="1" operator="equal">
      <formula>"N/A"</formula>
    </cfRule>
  </conditionalFormatting>
  <conditionalFormatting sqref="C16:L16">
    <cfRule type="cellIs" dxfId="5741" priority="701" stopIfTrue="1" operator="equal">
      <formula>"Not Met"</formula>
    </cfRule>
  </conditionalFormatting>
  <conditionalFormatting sqref="C17:L17">
    <cfRule type="expression" dxfId="5740" priority="697" stopIfTrue="1">
      <formula>AND(C$14&lt;&gt;"",C17="")</formula>
    </cfRule>
    <cfRule type="cellIs" dxfId="5739" priority="699" stopIfTrue="1" operator="equal">
      <formula>"N/A"</formula>
    </cfRule>
  </conditionalFormatting>
  <conditionalFormatting sqref="C17:L17">
    <cfRule type="cellIs" dxfId="5738" priority="698" stopIfTrue="1" operator="equal">
      <formula>"Not Met"</formula>
    </cfRule>
  </conditionalFormatting>
  <conditionalFormatting sqref="C29:L29">
    <cfRule type="expression" dxfId="5737" priority="691" stopIfTrue="1">
      <formula>AND(C$14&lt;&gt;"",C29="")</formula>
    </cfRule>
    <cfRule type="cellIs" dxfId="5736" priority="693" stopIfTrue="1" operator="equal">
      <formula>"N/A"</formula>
    </cfRule>
  </conditionalFormatting>
  <conditionalFormatting sqref="C29:L29">
    <cfRule type="cellIs" dxfId="5735" priority="692" stopIfTrue="1" operator="equal">
      <formula>"Not Met"</formula>
    </cfRule>
  </conditionalFormatting>
  <conditionalFormatting sqref="C35:L35">
    <cfRule type="expression" dxfId="5734" priority="688" stopIfTrue="1">
      <formula>AND(C$14&lt;&gt;"",C35="")</formula>
    </cfRule>
    <cfRule type="cellIs" dxfId="5733" priority="690" stopIfTrue="1" operator="equal">
      <formula>"N/A"</formula>
    </cfRule>
  </conditionalFormatting>
  <conditionalFormatting sqref="C35:L35">
    <cfRule type="cellIs" dxfId="5732" priority="689" stopIfTrue="1" operator="equal">
      <formula>"Not Met"</formula>
    </cfRule>
  </conditionalFormatting>
  <conditionalFormatting sqref="C36:L36">
    <cfRule type="expression" dxfId="5731" priority="685" stopIfTrue="1">
      <formula>AND(C$14&lt;&gt;"",C36="")</formula>
    </cfRule>
    <cfRule type="cellIs" dxfId="5730" priority="687" stopIfTrue="1" operator="equal">
      <formula>"N/A"</formula>
    </cfRule>
  </conditionalFormatting>
  <conditionalFormatting sqref="C36:L36">
    <cfRule type="cellIs" dxfId="5729" priority="686" stopIfTrue="1" operator="equal">
      <formula>"Not Met"</formula>
    </cfRule>
  </conditionalFormatting>
  <conditionalFormatting sqref="B18">
    <cfRule type="cellIs" dxfId="5728" priority="683" operator="equal">
      <formula>"MET"</formula>
    </cfRule>
    <cfRule type="cellIs" dxfId="5727" priority="684" operator="equal">
      <formula>"NO"</formula>
    </cfRule>
  </conditionalFormatting>
  <conditionalFormatting sqref="B29">
    <cfRule type="cellIs" dxfId="5726" priority="681" operator="equal">
      <formula>"MET"</formula>
    </cfRule>
    <cfRule type="cellIs" dxfId="5725" priority="682" operator="equal">
      <formula>"NO"</formula>
    </cfRule>
  </conditionalFormatting>
  <conditionalFormatting sqref="B14">
    <cfRule type="cellIs" dxfId="5724" priority="679" operator="equal">
      <formula>"MET"</formula>
    </cfRule>
    <cfRule type="cellIs" dxfId="5723" priority="680" operator="equal">
      <formula>"NO"</formula>
    </cfRule>
  </conditionalFormatting>
  <conditionalFormatting sqref="D14:D18 D29 D35:D36">
    <cfRule type="expression" dxfId="5722" priority="678">
      <formula>AND(D14&lt;&gt;"Met",D14&lt;&gt;"Not Met",D14&lt;&gt;"N/A",COUNTIF($D$14:$D$36,"=Yes")+COUNTIF($D$14:$D$36,"=No")+COUNTIF($D$14:$D$36,"=N/A")+COUNTIF($D$14:$D$36,"=Met")+COUNTIF($D$14:$D$36,"=Not Met")&gt;0)</formula>
    </cfRule>
  </conditionalFormatting>
  <conditionalFormatting sqref="C14:C18 C29 C35:C36">
    <cfRule type="expression" dxfId="5721" priority="677">
      <formula>AND(C14&lt;&gt;"Met",C14&lt;&gt;"Not Met",C14&lt;&gt;"N/A",COUNTIF($C$14:$C$36,"=Yes")+COUNTIF($C$14:$C$36,"=No")+COUNTIF($C$14:$C$36,"=N/A")+COUNTIF($C$14:$C$36,"=Met")+COUNTIF($C$14:$C$36,"=Not Met")&gt;0)</formula>
    </cfRule>
  </conditionalFormatting>
  <conditionalFormatting sqref="E14:E18 E29 E35:E36">
    <cfRule type="expression" dxfId="5720" priority="676">
      <formula>AND(E14&lt;&gt;"Met",E14&lt;&gt;"Not Met",E14&lt;&gt;"N/A",COUNTIF($E$14:$E$36,"=Yes")+COUNTIF($E$14:$E$36,"=No")+COUNTIF($E$14:$E$36,"=N/A")+COUNTIF($E$14:$E$36,"=Met")+COUNTIF($E$14:$E$36,"=Not Met")&gt;0)</formula>
    </cfRule>
  </conditionalFormatting>
  <conditionalFormatting sqref="F14:F18 F29 F35:F36">
    <cfRule type="expression" dxfId="5719" priority="675">
      <formula>AND(F14&lt;&gt;"Met",F14&lt;&gt;"Not Met",F14&lt;&gt;"N/A",COUNTIF($F$14:$F$36,"=Yes")+COUNTIF($F$14:$F$36,"=No")+COUNTIF($F$14:$F$36,"=N/A")+COUNTIF($F$14:$F$36,"=Met")+COUNTIF($F$14:$F$36,"=Not Met")&gt;0)</formula>
    </cfRule>
  </conditionalFormatting>
  <conditionalFormatting sqref="G14:G18 G29 G35:G36">
    <cfRule type="expression" dxfId="5718" priority="674">
      <formula>AND(G14&lt;&gt;"Met",G14&lt;&gt;"Not Met",G14&lt;&gt;"N/A",COUNTIF($G$14:$G$36,"=Yes")+COUNTIF($G$14:$G$36,"=No")+COUNTIF($G$14:$G$36,"=N/A")+COUNTIF($G$14:$G$36,"=Met")+COUNTIF($G$14:$G$36,"=Not Met")&gt;0)</formula>
    </cfRule>
  </conditionalFormatting>
  <conditionalFormatting sqref="H14:H18 H29 H35:H36">
    <cfRule type="expression" dxfId="5717" priority="673">
      <formula>AND(H14&lt;&gt;"Met",H14&lt;&gt;"Not Met",H14&lt;&gt;"N/A",COUNTIF($H$14:$H$36,"=Yes")+COUNTIF($H$14:$H$36,"=No")+COUNTIF($H$14:$H$36,"=N/A")+COUNTIF($H$14:$H$36,"=Met")+COUNTIF($H$14:$H$36,"=Not Met")&gt;0)</formula>
    </cfRule>
  </conditionalFormatting>
  <conditionalFormatting sqref="I14:I18 I29 I35:I36">
    <cfRule type="expression" dxfId="5716" priority="671">
      <formula>AND(I14&lt;&gt;"Met",I14&lt;&gt;"Not Met",I14&lt;&gt;"N/A",COUNTIF($I$14:$I$36,"=Yes")+COUNTIF($I$14:$I$36,"=No")+COUNTIF($I$14:$I$36,"=N/A")+COUNTIF($I$14:$I$36,"=Met")+COUNTIF($I$14:$I$36,"=Not Met")&gt;0)</formula>
    </cfRule>
  </conditionalFormatting>
  <conditionalFormatting sqref="J14:J18 J29 J35:J36">
    <cfRule type="expression" dxfId="5715" priority="670">
      <formula>AND(J14&lt;&gt;"Met",J14&lt;&gt;"Not Met",J14&lt;&gt;"N/A",COUNTIF($J$14:$J$36,"=Yes")+COUNTIF($J$14:$J$36,"=No")+COUNTIF($J$14:$J$36,"=N/A")+COUNTIF($J$14:$J$36,"=Met")+COUNTIF($J$14:$J$36,"=Not Met")&gt;0)</formula>
    </cfRule>
  </conditionalFormatting>
  <conditionalFormatting sqref="K14:K18 K29 K35:K36">
    <cfRule type="expression" dxfId="5714" priority="669">
      <formula>AND(K14&lt;&gt;"Met",K14&lt;&gt;"Not Met",K14&lt;&gt;"N/A",COUNTIF($K$14:$K$36,"=Yes")+COUNTIF($K$14:$K$36,"=No")+COUNTIF($K$14:$K$36,"=N/A")+COUNTIF($K$14:$K$36,"=Met")+COUNTIF($K$14:$K$36,"=Not Met")&gt;0)</formula>
    </cfRule>
  </conditionalFormatting>
  <conditionalFormatting sqref="L14:L18 L29 L35:L36">
    <cfRule type="expression" dxfId="5713" priority="668">
      <formula>AND(L14&lt;&gt;"Met",L14&lt;&gt;"Not Met",L14&lt;&gt;"N/A",COUNTIF($L$14:$L$36,"=Yes")+COUNTIF($L$14:$L$36,"=No")+COUNTIF($L$14:$L$36,"=N/A")+COUNTIF($L$14:$L$36,"=Met")+COUNTIF($L$14:$L$36,"=Not Met")&gt;0)</formula>
    </cfRule>
  </conditionalFormatting>
  <conditionalFormatting sqref="M37:V44 M1:V5 M8:V9 M7 M11:V13 M55:V1048576">
    <cfRule type="cellIs" dxfId="5712" priority="588" operator="equal">
      <formula>"N/A"</formula>
    </cfRule>
    <cfRule type="cellIs" dxfId="5711" priority="589" operator="equal">
      <formula>"NO"</formula>
    </cfRule>
    <cfRule type="cellIs" dxfId="5710" priority="590" operator="equal">
      <formula>"NOT MET"</formula>
    </cfRule>
    <cfRule type="cellIs" dxfId="5709" priority="591" operator="equal">
      <formula>"MET"</formula>
    </cfRule>
  </conditionalFormatting>
  <conditionalFormatting sqref="W1:AF5 W37:AF44 W8:AF9 W11:AF13 W55:AF1048576">
    <cfRule type="cellIs" dxfId="5708" priority="546" operator="equal">
      <formula>"N/A"</formula>
    </cfRule>
    <cfRule type="cellIs" dxfId="5707" priority="547" operator="equal">
      <formula>"NO"</formula>
    </cfRule>
    <cfRule type="cellIs" dxfId="5706" priority="548" operator="equal">
      <formula>"NOT MET"</formula>
    </cfRule>
    <cfRule type="cellIs" dxfId="5705" priority="549" operator="equal">
      <formula>"MET"</formula>
    </cfRule>
  </conditionalFormatting>
  <conditionalFormatting sqref="AG1:AP5 AG37:AP44 AG8:AP9 AG11:AP13 AG55:AP1048576">
    <cfRule type="cellIs" dxfId="5704" priority="536" operator="equal">
      <formula>"N/A"</formula>
    </cfRule>
    <cfRule type="cellIs" dxfId="5703" priority="537" operator="equal">
      <formula>"NO"</formula>
    </cfRule>
    <cfRule type="cellIs" dxfId="5702" priority="538" operator="equal">
      <formula>"NOT MET"</formula>
    </cfRule>
    <cfRule type="cellIs" dxfId="5701" priority="539" operator="equal">
      <formula>"MET"</formula>
    </cfRule>
  </conditionalFormatting>
  <conditionalFormatting sqref="AQ1:AZ5 AQ37:AZ44 AQ8:AZ9 AQ11:AZ13 AQ55:AZ1048576">
    <cfRule type="cellIs" dxfId="5700" priority="526" operator="equal">
      <formula>"N/A"</formula>
    </cfRule>
    <cfRule type="cellIs" dxfId="5699" priority="527" operator="equal">
      <formula>"NO"</formula>
    </cfRule>
    <cfRule type="cellIs" dxfId="5698" priority="528" operator="equal">
      <formula>"NOT MET"</formula>
    </cfRule>
    <cfRule type="cellIs" dxfId="5697" priority="529" operator="equal">
      <formula>"MET"</formula>
    </cfRule>
  </conditionalFormatting>
  <conditionalFormatting sqref="AQ14:AZ14">
    <cfRule type="expression" dxfId="5696" priority="525">
      <formula>OR(AQ14="",AQ14="N/A")</formula>
    </cfRule>
  </conditionalFormatting>
  <conditionalFormatting sqref="AQ14:AZ18 AQ29:HD29 AQ35:HD36">
    <cfRule type="expression" dxfId="5695" priority="524">
      <formula>AND(AQ$14&lt;&gt;"",AQ14="")</formula>
    </cfRule>
  </conditionalFormatting>
  <conditionalFormatting sqref="AQ14:AZ27 AQ29:AZ36">
    <cfRule type="cellIs" dxfId="5694" priority="520" operator="equal">
      <formula>"N/A"</formula>
    </cfRule>
    <cfRule type="cellIs" dxfId="5693" priority="521" operator="equal">
      <formula>"NO"</formula>
    </cfRule>
    <cfRule type="cellIs" dxfId="5692" priority="522" operator="equal">
      <formula>"NOT MET"</formula>
    </cfRule>
    <cfRule type="cellIs" dxfId="5691" priority="523" operator="equal">
      <formula>"MET"</formula>
    </cfRule>
  </conditionalFormatting>
  <conditionalFormatting sqref="BA1:BJ5 BA37:BJ44 BA8:BJ9 BA11:BJ13 BA55:BJ1048576">
    <cfRule type="cellIs" dxfId="5690" priority="516" operator="equal">
      <formula>"N/A"</formula>
    </cfRule>
    <cfRule type="cellIs" dxfId="5689" priority="517" operator="equal">
      <formula>"NO"</formula>
    </cfRule>
    <cfRule type="cellIs" dxfId="5688" priority="518" operator="equal">
      <formula>"NOT MET"</formula>
    </cfRule>
    <cfRule type="cellIs" dxfId="5687" priority="519" operator="equal">
      <formula>"MET"</formula>
    </cfRule>
  </conditionalFormatting>
  <conditionalFormatting sqref="BA14:BJ14">
    <cfRule type="expression" dxfId="5686" priority="515">
      <formula>OR(BA14="",BA14="N/A")</formula>
    </cfRule>
  </conditionalFormatting>
  <conditionalFormatting sqref="BA14:BJ18">
    <cfRule type="expression" dxfId="5685" priority="514">
      <formula>AND(BA$14&lt;&gt;"",BA14="")</formula>
    </cfRule>
  </conditionalFormatting>
  <conditionalFormatting sqref="BA14:BJ27 BA29:BJ36">
    <cfRule type="cellIs" dxfId="5684" priority="510" operator="equal">
      <formula>"N/A"</formula>
    </cfRule>
    <cfRule type="cellIs" dxfId="5683" priority="511" operator="equal">
      <formula>"NO"</formula>
    </cfRule>
    <cfRule type="cellIs" dxfId="5682" priority="512" operator="equal">
      <formula>"NOT MET"</formula>
    </cfRule>
    <cfRule type="cellIs" dxfId="5681" priority="513" operator="equal">
      <formula>"MET"</formula>
    </cfRule>
  </conditionalFormatting>
  <conditionalFormatting sqref="BK1:BT5 BK37:BT44 BK8:BT9 BK11:BT13 BK55:BT1048576">
    <cfRule type="cellIs" dxfId="5680" priority="506" operator="equal">
      <formula>"N/A"</formula>
    </cfRule>
    <cfRule type="cellIs" dxfId="5679" priority="507" operator="equal">
      <formula>"NO"</formula>
    </cfRule>
    <cfRule type="cellIs" dxfId="5678" priority="508" operator="equal">
      <formula>"NOT MET"</formula>
    </cfRule>
    <cfRule type="cellIs" dxfId="5677" priority="509" operator="equal">
      <formula>"MET"</formula>
    </cfRule>
  </conditionalFormatting>
  <conditionalFormatting sqref="BK14:BT14">
    <cfRule type="expression" dxfId="5676" priority="505">
      <formula>OR(BK14="",BK14="N/A")</formula>
    </cfRule>
  </conditionalFormatting>
  <conditionalFormatting sqref="BK14:BT18">
    <cfRule type="expression" dxfId="5675" priority="504">
      <formula>AND(BK$14&lt;&gt;"",BK14="")</formula>
    </cfRule>
  </conditionalFormatting>
  <conditionalFormatting sqref="BK14:BT27 BK29:BT36">
    <cfRule type="cellIs" dxfId="5674" priority="500" operator="equal">
      <formula>"N/A"</formula>
    </cfRule>
    <cfRule type="cellIs" dxfId="5673" priority="501" operator="equal">
      <formula>"NO"</formula>
    </cfRule>
    <cfRule type="cellIs" dxfId="5672" priority="502" operator="equal">
      <formula>"NOT MET"</formula>
    </cfRule>
    <cfRule type="cellIs" dxfId="5671" priority="503" operator="equal">
      <formula>"MET"</formula>
    </cfRule>
  </conditionalFormatting>
  <conditionalFormatting sqref="BU1:CD5 BU37:CD44 BU8:CD9 BU11:CD13 BU55:CD1048576">
    <cfRule type="cellIs" dxfId="5670" priority="496" operator="equal">
      <formula>"N/A"</formula>
    </cfRule>
    <cfRule type="cellIs" dxfId="5669" priority="497" operator="equal">
      <formula>"NO"</formula>
    </cfRule>
    <cfRule type="cellIs" dxfId="5668" priority="498" operator="equal">
      <formula>"NOT MET"</formula>
    </cfRule>
    <cfRule type="cellIs" dxfId="5667" priority="499" operator="equal">
      <formula>"MET"</formula>
    </cfRule>
  </conditionalFormatting>
  <conditionalFormatting sqref="BU14:CD14">
    <cfRule type="expression" dxfId="5666" priority="495">
      <formula>OR(BU14="",BU14="N/A")</formula>
    </cfRule>
  </conditionalFormatting>
  <conditionalFormatting sqref="BU14:CD18">
    <cfRule type="expression" dxfId="5665" priority="494">
      <formula>AND(BU$14&lt;&gt;"",BU14="")</formula>
    </cfRule>
  </conditionalFormatting>
  <conditionalFormatting sqref="BU14:CD27 BU29:CD36">
    <cfRule type="cellIs" dxfId="5664" priority="490" operator="equal">
      <formula>"N/A"</formula>
    </cfRule>
    <cfRule type="cellIs" dxfId="5663" priority="491" operator="equal">
      <formula>"NO"</formula>
    </cfRule>
    <cfRule type="cellIs" dxfId="5662" priority="492" operator="equal">
      <formula>"NOT MET"</formula>
    </cfRule>
    <cfRule type="cellIs" dxfId="5661" priority="493" operator="equal">
      <formula>"MET"</formula>
    </cfRule>
  </conditionalFormatting>
  <conditionalFormatting sqref="CE1:CN5 CE37:CN44 CE8:CN9 CE11:CN13 CE55:CN1048576">
    <cfRule type="cellIs" dxfId="5660" priority="486" operator="equal">
      <formula>"N/A"</formula>
    </cfRule>
    <cfRule type="cellIs" dxfId="5659" priority="487" operator="equal">
      <formula>"NO"</formula>
    </cfRule>
    <cfRule type="cellIs" dxfId="5658" priority="488" operator="equal">
      <formula>"NOT MET"</formula>
    </cfRule>
    <cfRule type="cellIs" dxfId="5657" priority="489" operator="equal">
      <formula>"MET"</formula>
    </cfRule>
  </conditionalFormatting>
  <conditionalFormatting sqref="CE14:CN14">
    <cfRule type="expression" dxfId="5656" priority="485">
      <formula>OR(CE14="",CE14="N/A")</formula>
    </cfRule>
  </conditionalFormatting>
  <conditionalFormatting sqref="CE14:CN18">
    <cfRule type="expression" dxfId="5655" priority="484">
      <formula>AND(CE$14&lt;&gt;"",CE14="")</formula>
    </cfRule>
  </conditionalFormatting>
  <conditionalFormatting sqref="CE14:CN27 CE29:CN36">
    <cfRule type="cellIs" dxfId="5654" priority="480" operator="equal">
      <formula>"N/A"</formula>
    </cfRule>
    <cfRule type="cellIs" dxfId="5653" priority="481" operator="equal">
      <formula>"NO"</formula>
    </cfRule>
    <cfRule type="cellIs" dxfId="5652" priority="482" operator="equal">
      <formula>"NOT MET"</formula>
    </cfRule>
    <cfRule type="cellIs" dxfId="5651" priority="483" operator="equal">
      <formula>"MET"</formula>
    </cfRule>
  </conditionalFormatting>
  <conditionalFormatting sqref="CO1:CX5 CO37:CX44 CO8:CX9 CO11:CX13 CO55:CX1048576">
    <cfRule type="cellIs" dxfId="5650" priority="476" operator="equal">
      <formula>"N/A"</formula>
    </cfRule>
    <cfRule type="cellIs" dxfId="5649" priority="477" operator="equal">
      <formula>"NO"</formula>
    </cfRule>
    <cfRule type="cellIs" dxfId="5648" priority="478" operator="equal">
      <formula>"NOT MET"</formula>
    </cfRule>
    <cfRule type="cellIs" dxfId="5647" priority="479" operator="equal">
      <formula>"MET"</formula>
    </cfRule>
  </conditionalFormatting>
  <conditionalFormatting sqref="CO14:CX14">
    <cfRule type="expression" dxfId="5646" priority="475">
      <formula>OR(CO14="",CO14="N/A")</formula>
    </cfRule>
  </conditionalFormatting>
  <conditionalFormatting sqref="CO14:CX18">
    <cfRule type="expression" dxfId="5645" priority="474">
      <formula>AND(CO$14&lt;&gt;"",CO14="")</formula>
    </cfRule>
  </conditionalFormatting>
  <conditionalFormatting sqref="CO14:CX27 CO29:CX36">
    <cfRule type="cellIs" dxfId="5644" priority="470" operator="equal">
      <formula>"N/A"</formula>
    </cfRule>
    <cfRule type="cellIs" dxfId="5643" priority="471" operator="equal">
      <formula>"NO"</formula>
    </cfRule>
    <cfRule type="cellIs" dxfId="5642" priority="472" operator="equal">
      <formula>"NOT MET"</formula>
    </cfRule>
    <cfRule type="cellIs" dxfId="5641" priority="473" operator="equal">
      <formula>"MET"</formula>
    </cfRule>
  </conditionalFormatting>
  <conditionalFormatting sqref="CY1:DH5 CY37:DH44 CY8:DH9 CY11:DH13 CY55:DH1048576">
    <cfRule type="cellIs" dxfId="5640" priority="466" operator="equal">
      <formula>"N/A"</formula>
    </cfRule>
    <cfRule type="cellIs" dxfId="5639" priority="467" operator="equal">
      <formula>"NO"</formula>
    </cfRule>
    <cfRule type="cellIs" dxfId="5638" priority="468" operator="equal">
      <formula>"NOT MET"</formula>
    </cfRule>
    <cfRule type="cellIs" dxfId="5637" priority="469" operator="equal">
      <formula>"MET"</formula>
    </cfRule>
  </conditionalFormatting>
  <conditionalFormatting sqref="CY14:DH14">
    <cfRule type="expression" dxfId="5636" priority="465">
      <formula>OR(CY14="",CY14="N/A")</formula>
    </cfRule>
  </conditionalFormatting>
  <conditionalFormatting sqref="CY14:DH18">
    <cfRule type="expression" dxfId="5635" priority="464">
      <formula>AND(CY$14&lt;&gt;"",CY14="")</formula>
    </cfRule>
  </conditionalFormatting>
  <conditionalFormatting sqref="CY14:DH27 CY29:DH36">
    <cfRule type="cellIs" dxfId="5634" priority="460" operator="equal">
      <formula>"N/A"</formula>
    </cfRule>
    <cfRule type="cellIs" dxfId="5633" priority="461" operator="equal">
      <formula>"NO"</formula>
    </cfRule>
    <cfRule type="cellIs" dxfId="5632" priority="462" operator="equal">
      <formula>"NOT MET"</formula>
    </cfRule>
    <cfRule type="cellIs" dxfId="5631" priority="463" operator="equal">
      <formula>"MET"</formula>
    </cfRule>
  </conditionalFormatting>
  <conditionalFormatting sqref="DI1:DR5 DI37:DR44 DI8:DR9 DI11:DR13 DI55:DR1048576">
    <cfRule type="cellIs" dxfId="5630" priority="456" operator="equal">
      <formula>"N/A"</formula>
    </cfRule>
    <cfRule type="cellIs" dxfId="5629" priority="457" operator="equal">
      <formula>"NO"</formula>
    </cfRule>
    <cfRule type="cellIs" dxfId="5628" priority="458" operator="equal">
      <formula>"NOT MET"</formula>
    </cfRule>
    <cfRule type="cellIs" dxfId="5627" priority="459" operator="equal">
      <formula>"MET"</formula>
    </cfRule>
  </conditionalFormatting>
  <conditionalFormatting sqref="DI14:DR14">
    <cfRule type="expression" dxfId="5626" priority="455">
      <formula>OR(DI14="",DI14="N/A")</formula>
    </cfRule>
  </conditionalFormatting>
  <conditionalFormatting sqref="DI14:DR18">
    <cfRule type="expression" dxfId="5625" priority="454">
      <formula>AND(DI$14&lt;&gt;"",DI14="")</formula>
    </cfRule>
  </conditionalFormatting>
  <conditionalFormatting sqref="DI14:DR27 DI29:DR36">
    <cfRule type="cellIs" dxfId="5624" priority="450" operator="equal">
      <formula>"N/A"</formula>
    </cfRule>
    <cfRule type="cellIs" dxfId="5623" priority="451" operator="equal">
      <formula>"NO"</formula>
    </cfRule>
    <cfRule type="cellIs" dxfId="5622" priority="452" operator="equal">
      <formula>"NOT MET"</formula>
    </cfRule>
    <cfRule type="cellIs" dxfId="5621" priority="453" operator="equal">
      <formula>"MET"</formula>
    </cfRule>
  </conditionalFormatting>
  <conditionalFormatting sqref="DS1:EB5 DS37:EB44 DS8:EB9 DS11:EB13 DS55:EB1048576">
    <cfRule type="cellIs" dxfId="5620" priority="446" operator="equal">
      <formula>"N/A"</formula>
    </cfRule>
    <cfRule type="cellIs" dxfId="5619" priority="447" operator="equal">
      <formula>"NO"</formula>
    </cfRule>
    <cfRule type="cellIs" dxfId="5618" priority="448" operator="equal">
      <formula>"NOT MET"</formula>
    </cfRule>
    <cfRule type="cellIs" dxfId="5617" priority="449" operator="equal">
      <formula>"MET"</formula>
    </cfRule>
  </conditionalFormatting>
  <conditionalFormatting sqref="DS14:EB14">
    <cfRule type="expression" dxfId="5616" priority="445">
      <formula>OR(DS14="",DS14="N/A")</formula>
    </cfRule>
  </conditionalFormatting>
  <conditionalFormatting sqref="DS14:EB18">
    <cfRule type="expression" dxfId="5615" priority="444">
      <formula>AND(DS$14&lt;&gt;"",DS14="")</formula>
    </cfRule>
  </conditionalFormatting>
  <conditionalFormatting sqref="DS14:EB27 DS29:EB36">
    <cfRule type="cellIs" dxfId="5614" priority="440" operator="equal">
      <formula>"N/A"</formula>
    </cfRule>
    <cfRule type="cellIs" dxfId="5613" priority="441" operator="equal">
      <formula>"NO"</formula>
    </cfRule>
    <cfRule type="cellIs" dxfId="5612" priority="442" operator="equal">
      <formula>"NOT MET"</formula>
    </cfRule>
    <cfRule type="cellIs" dxfId="5611" priority="443" operator="equal">
      <formula>"MET"</formula>
    </cfRule>
  </conditionalFormatting>
  <conditionalFormatting sqref="EC1:EL5 EC37:EL44 EC8:EL9 EC11:EL13 EC55:EL1048576">
    <cfRule type="cellIs" dxfId="5610" priority="436" operator="equal">
      <formula>"N/A"</formula>
    </cfRule>
    <cfRule type="cellIs" dxfId="5609" priority="437" operator="equal">
      <formula>"NO"</formula>
    </cfRule>
    <cfRule type="cellIs" dxfId="5608" priority="438" operator="equal">
      <formula>"NOT MET"</formula>
    </cfRule>
    <cfRule type="cellIs" dxfId="5607" priority="439" operator="equal">
      <formula>"MET"</formula>
    </cfRule>
  </conditionalFormatting>
  <conditionalFormatting sqref="EC14:EL14">
    <cfRule type="expression" dxfId="5606" priority="435">
      <formula>OR(EC14="",EC14="N/A")</formula>
    </cfRule>
  </conditionalFormatting>
  <conditionalFormatting sqref="EC14:EL18">
    <cfRule type="expression" dxfId="5605" priority="434">
      <formula>AND(EC$14&lt;&gt;"",EC14="")</formula>
    </cfRule>
  </conditionalFormatting>
  <conditionalFormatting sqref="EC14:EL27 EC29:EL36">
    <cfRule type="cellIs" dxfId="5604" priority="430" operator="equal">
      <formula>"N/A"</formula>
    </cfRule>
    <cfRule type="cellIs" dxfId="5603" priority="431" operator="equal">
      <formula>"NO"</formula>
    </cfRule>
    <cfRule type="cellIs" dxfId="5602" priority="432" operator="equal">
      <formula>"NOT MET"</formula>
    </cfRule>
    <cfRule type="cellIs" dxfId="5601" priority="433" operator="equal">
      <formula>"MET"</formula>
    </cfRule>
  </conditionalFormatting>
  <conditionalFormatting sqref="EM1:EV5 EM37:EV44 EM8:EV9 EM11:EV13 EM55:EV1048576">
    <cfRule type="cellIs" dxfId="5600" priority="426" operator="equal">
      <formula>"N/A"</formula>
    </cfRule>
    <cfRule type="cellIs" dxfId="5599" priority="427" operator="equal">
      <formula>"NO"</formula>
    </cfRule>
    <cfRule type="cellIs" dxfId="5598" priority="428" operator="equal">
      <formula>"NOT MET"</formula>
    </cfRule>
    <cfRule type="cellIs" dxfId="5597" priority="429" operator="equal">
      <formula>"MET"</formula>
    </cfRule>
  </conditionalFormatting>
  <conditionalFormatting sqref="EM14:EV14">
    <cfRule type="expression" dxfId="5596" priority="425">
      <formula>OR(EM14="",EM14="N/A")</formula>
    </cfRule>
  </conditionalFormatting>
  <conditionalFormatting sqref="EM14:EV18">
    <cfRule type="expression" dxfId="5595" priority="424">
      <formula>AND(EM$14&lt;&gt;"",EM14="")</formula>
    </cfRule>
  </conditionalFormatting>
  <conditionalFormatting sqref="EM14:EV27 EM29:EV36">
    <cfRule type="cellIs" dxfId="5594" priority="420" operator="equal">
      <formula>"N/A"</formula>
    </cfRule>
    <cfRule type="cellIs" dxfId="5593" priority="421" operator="equal">
      <formula>"NO"</formula>
    </cfRule>
    <cfRule type="cellIs" dxfId="5592" priority="422" operator="equal">
      <formula>"NOT MET"</formula>
    </cfRule>
    <cfRule type="cellIs" dxfId="5591" priority="423" operator="equal">
      <formula>"MET"</formula>
    </cfRule>
  </conditionalFormatting>
  <conditionalFormatting sqref="EW2:FF5 EW37:FF44 EW1 EW8:FF9 EW11:FF13 EW55:FF1048576">
    <cfRule type="cellIs" dxfId="5590" priority="416" operator="equal">
      <formula>"N/A"</formula>
    </cfRule>
    <cfRule type="cellIs" dxfId="5589" priority="417" operator="equal">
      <formula>"NO"</formula>
    </cfRule>
    <cfRule type="cellIs" dxfId="5588" priority="418" operator="equal">
      <formula>"NOT MET"</formula>
    </cfRule>
    <cfRule type="cellIs" dxfId="5587" priority="419" operator="equal">
      <formula>"MET"</formula>
    </cfRule>
  </conditionalFormatting>
  <conditionalFormatting sqref="EW14:FF14">
    <cfRule type="expression" dxfId="5586" priority="415">
      <formula>OR(EW14="",EW14="N/A")</formula>
    </cfRule>
  </conditionalFormatting>
  <conditionalFormatting sqref="EW14:FF18">
    <cfRule type="expression" dxfId="5585" priority="414">
      <formula>AND(EW$14&lt;&gt;"",EW14="")</formula>
    </cfRule>
  </conditionalFormatting>
  <conditionalFormatting sqref="EW14:FF27 EW29:FF36">
    <cfRule type="cellIs" dxfId="5584" priority="410" operator="equal">
      <formula>"N/A"</formula>
    </cfRule>
    <cfRule type="cellIs" dxfId="5583" priority="411" operator="equal">
      <formula>"NO"</formula>
    </cfRule>
    <cfRule type="cellIs" dxfId="5582" priority="412" operator="equal">
      <formula>"NOT MET"</formula>
    </cfRule>
    <cfRule type="cellIs" dxfId="5581" priority="413" operator="equal">
      <formula>"MET"</formula>
    </cfRule>
  </conditionalFormatting>
  <conditionalFormatting sqref="FG1:FP5 FG37:FP44 FG8:FP9 FG11:FP13 FG55:FP1048576">
    <cfRule type="cellIs" dxfId="5580" priority="406" operator="equal">
      <formula>"N/A"</formula>
    </cfRule>
    <cfRule type="cellIs" dxfId="5579" priority="407" operator="equal">
      <formula>"NO"</formula>
    </cfRule>
    <cfRule type="cellIs" dxfId="5578" priority="408" operator="equal">
      <formula>"NOT MET"</formula>
    </cfRule>
    <cfRule type="cellIs" dxfId="5577" priority="409" operator="equal">
      <formula>"MET"</formula>
    </cfRule>
  </conditionalFormatting>
  <conditionalFormatting sqref="FG14:FP14">
    <cfRule type="expression" dxfId="5576" priority="405">
      <formula>OR(FG14="",FG14="N/A")</formula>
    </cfRule>
  </conditionalFormatting>
  <conditionalFormatting sqref="FG14:FP18">
    <cfRule type="expression" dxfId="5575" priority="404">
      <formula>AND(FG$14&lt;&gt;"",FG14="")</formula>
    </cfRule>
  </conditionalFormatting>
  <conditionalFormatting sqref="FG14:FP27 FG29:FP36">
    <cfRule type="cellIs" dxfId="5574" priority="400" operator="equal">
      <formula>"N/A"</formula>
    </cfRule>
    <cfRule type="cellIs" dxfId="5573" priority="401" operator="equal">
      <formula>"NO"</formula>
    </cfRule>
    <cfRule type="cellIs" dxfId="5572" priority="402" operator="equal">
      <formula>"NOT MET"</formula>
    </cfRule>
    <cfRule type="cellIs" dxfId="5571" priority="403" operator="equal">
      <formula>"MET"</formula>
    </cfRule>
  </conditionalFormatting>
  <conditionalFormatting sqref="FQ1:FZ5 FQ37:FZ44 FQ8:FZ9 FQ11:FZ13 FQ55:FZ1048576">
    <cfRule type="cellIs" dxfId="5570" priority="396" operator="equal">
      <formula>"N/A"</formula>
    </cfRule>
    <cfRule type="cellIs" dxfId="5569" priority="397" operator="equal">
      <formula>"NO"</formula>
    </cfRule>
    <cfRule type="cellIs" dxfId="5568" priority="398" operator="equal">
      <formula>"NOT MET"</formula>
    </cfRule>
    <cfRule type="cellIs" dxfId="5567" priority="399" operator="equal">
      <formula>"MET"</formula>
    </cfRule>
  </conditionalFormatting>
  <conditionalFormatting sqref="FQ14:FZ14">
    <cfRule type="expression" dxfId="5566" priority="395">
      <formula>OR(FQ14="",FQ14="N/A")</formula>
    </cfRule>
  </conditionalFormatting>
  <conditionalFormatting sqref="FQ14:FZ18">
    <cfRule type="expression" dxfId="5565" priority="394">
      <formula>AND(FQ$14&lt;&gt;"",FQ14="")</formula>
    </cfRule>
  </conditionalFormatting>
  <conditionalFormatting sqref="FQ14:FZ27 FQ29:FZ36">
    <cfRule type="cellIs" dxfId="5564" priority="390" operator="equal">
      <formula>"N/A"</formula>
    </cfRule>
    <cfRule type="cellIs" dxfId="5563" priority="391" operator="equal">
      <formula>"NO"</formula>
    </cfRule>
    <cfRule type="cellIs" dxfId="5562" priority="392" operator="equal">
      <formula>"NOT MET"</formula>
    </cfRule>
    <cfRule type="cellIs" dxfId="5561" priority="393" operator="equal">
      <formula>"MET"</formula>
    </cfRule>
  </conditionalFormatting>
  <conditionalFormatting sqref="GA1:GJ5 GA37:GJ44 GA8:GJ9 GA11:GJ13 GA55:GJ1048576">
    <cfRule type="cellIs" dxfId="5560" priority="386" operator="equal">
      <formula>"N/A"</formula>
    </cfRule>
    <cfRule type="cellIs" dxfId="5559" priority="387" operator="equal">
      <formula>"NO"</formula>
    </cfRule>
    <cfRule type="cellIs" dxfId="5558" priority="388" operator="equal">
      <formula>"NOT MET"</formula>
    </cfRule>
    <cfRule type="cellIs" dxfId="5557" priority="389" operator="equal">
      <formula>"MET"</formula>
    </cfRule>
  </conditionalFormatting>
  <conditionalFormatting sqref="GA14:GJ14">
    <cfRule type="expression" dxfId="5556" priority="385">
      <formula>OR(GA14="",GA14="N/A")</formula>
    </cfRule>
  </conditionalFormatting>
  <conditionalFormatting sqref="GA14:GJ18">
    <cfRule type="expression" dxfId="5555" priority="384">
      <formula>AND(GA$14&lt;&gt;"",GA14="")</formula>
    </cfRule>
  </conditionalFormatting>
  <conditionalFormatting sqref="GA14:GJ27 GA29:GJ36">
    <cfRule type="cellIs" dxfId="5554" priority="380" operator="equal">
      <formula>"N/A"</formula>
    </cfRule>
    <cfRule type="cellIs" dxfId="5553" priority="381" operator="equal">
      <formula>"NO"</formula>
    </cfRule>
    <cfRule type="cellIs" dxfId="5552" priority="382" operator="equal">
      <formula>"NOT MET"</formula>
    </cfRule>
    <cfRule type="cellIs" dxfId="5551" priority="383" operator="equal">
      <formula>"MET"</formula>
    </cfRule>
  </conditionalFormatting>
  <conditionalFormatting sqref="GK1:GT5 GK37:GT44 GK8:GT9 GK11:GT13 GK55:GT1048576">
    <cfRule type="cellIs" dxfId="5550" priority="376" operator="equal">
      <formula>"N/A"</formula>
    </cfRule>
    <cfRule type="cellIs" dxfId="5549" priority="377" operator="equal">
      <formula>"NO"</formula>
    </cfRule>
    <cfRule type="cellIs" dxfId="5548" priority="378" operator="equal">
      <formula>"NOT MET"</formula>
    </cfRule>
    <cfRule type="cellIs" dxfId="5547" priority="379" operator="equal">
      <formula>"MET"</formula>
    </cfRule>
  </conditionalFormatting>
  <conditionalFormatting sqref="GK14:GT14">
    <cfRule type="expression" dxfId="5546" priority="375">
      <formula>OR(GK14="",GK14="N/A")</formula>
    </cfRule>
  </conditionalFormatting>
  <conditionalFormatting sqref="GK14:GT18">
    <cfRule type="expression" dxfId="5545" priority="374">
      <formula>AND(GK$14&lt;&gt;"",GK14="")</formula>
    </cfRule>
  </conditionalFormatting>
  <conditionalFormatting sqref="GK29:GT36 GK14:GT27">
    <cfRule type="cellIs" dxfId="5544" priority="370" operator="equal">
      <formula>"N/A"</formula>
    </cfRule>
    <cfRule type="cellIs" dxfId="5543" priority="371" operator="equal">
      <formula>"NO"</formula>
    </cfRule>
    <cfRule type="cellIs" dxfId="5542" priority="372" operator="equal">
      <formula>"NOT MET"</formula>
    </cfRule>
    <cfRule type="cellIs" dxfId="5541" priority="373" operator="equal">
      <formula>"MET"</formula>
    </cfRule>
  </conditionalFormatting>
  <conditionalFormatting sqref="GU2:HD3 GU37:HD44 GU1 GU5:HD5 GU4 GU8:HD9 GU11:HD13 GU55:HD1048576">
    <cfRule type="cellIs" dxfId="5540" priority="366" operator="equal">
      <formula>"N/A"</formula>
    </cfRule>
    <cfRule type="cellIs" dxfId="5539" priority="367" operator="equal">
      <formula>"NO"</formula>
    </cfRule>
    <cfRule type="cellIs" dxfId="5538" priority="368" operator="equal">
      <formula>"NOT MET"</formula>
    </cfRule>
    <cfRule type="cellIs" dxfId="5537" priority="369" operator="equal">
      <formula>"MET"</formula>
    </cfRule>
  </conditionalFormatting>
  <conditionalFormatting sqref="GU14:HD14">
    <cfRule type="expression" dxfId="5536" priority="365">
      <formula>OR(GU14="",GU14="N/A")</formula>
    </cfRule>
  </conditionalFormatting>
  <conditionalFormatting sqref="GU14:HD18">
    <cfRule type="expression" dxfId="5535" priority="364">
      <formula>AND(GU$14&lt;&gt;"",GU14="")</formula>
    </cfRule>
  </conditionalFormatting>
  <conditionalFormatting sqref="GU14:HD27 GU29:HD36">
    <cfRule type="cellIs" dxfId="5534" priority="360" operator="equal">
      <formula>"N/A"</formula>
    </cfRule>
    <cfRule type="cellIs" dxfId="5533" priority="361" operator="equal">
      <formula>"NO"</formula>
    </cfRule>
    <cfRule type="cellIs" dxfId="5532" priority="362" operator="equal">
      <formula>"NOT MET"</formula>
    </cfRule>
    <cfRule type="cellIs" dxfId="5531" priority="363" operator="equal">
      <formula>"MET"</formula>
    </cfRule>
  </conditionalFormatting>
  <conditionalFormatting sqref="M35:V36">
    <cfRule type="expression" dxfId="5530" priority="357" stopIfTrue="1">
      <formula>AND(M$14&lt;&gt;"",M35="")</formula>
    </cfRule>
    <cfRule type="cellIs" dxfId="5529" priority="359" stopIfTrue="1" operator="equal">
      <formula>"N/A"</formula>
    </cfRule>
  </conditionalFormatting>
  <conditionalFormatting sqref="M35:V36 M14:V18">
    <cfRule type="cellIs" dxfId="5528" priority="358" stopIfTrue="1" operator="equal">
      <formula>"Not Met"</formula>
    </cfRule>
  </conditionalFormatting>
  <conditionalFormatting sqref="M14:V14">
    <cfRule type="expression" dxfId="5527" priority="356" stopIfTrue="1">
      <formula>OR(M14="",M14="N/A")</formula>
    </cfRule>
  </conditionalFormatting>
  <conditionalFormatting sqref="M29:V29">
    <cfRule type="expression" dxfId="5526" priority="353" stopIfTrue="1">
      <formula>AND(M$14&lt;&gt;"",M29="")</formula>
    </cfRule>
    <cfRule type="cellIs" dxfId="5525" priority="355" stopIfTrue="1" operator="equal">
      <formula>"N/A"</formula>
    </cfRule>
  </conditionalFormatting>
  <conditionalFormatting sqref="M29:V29">
    <cfRule type="cellIs" dxfId="5524" priority="354" stopIfTrue="1" operator="equal">
      <formula>"Not Met"</formula>
    </cfRule>
  </conditionalFormatting>
  <conditionalFormatting sqref="N30:V34">
    <cfRule type="expression" dxfId="5523" priority="350" stopIfTrue="1">
      <formula>AND(N$14&lt;&gt;"",N30="")</formula>
    </cfRule>
    <cfRule type="cellIs" dxfId="5522" priority="352" stopIfTrue="1" operator="equal">
      <formula>"N/A"</formula>
    </cfRule>
  </conditionalFormatting>
  <conditionalFormatting sqref="N30:V34">
    <cfRule type="cellIs" dxfId="5521" priority="351" stopIfTrue="1" operator="equal">
      <formula>"Not Met"</formula>
    </cfRule>
  </conditionalFormatting>
  <conditionalFormatting sqref="N21:V27">
    <cfRule type="expression" dxfId="5520" priority="347" stopIfTrue="1">
      <formula>AND(N$14&lt;&gt;"",N21="")</formula>
    </cfRule>
    <cfRule type="cellIs" dxfId="5519" priority="349" stopIfTrue="1" operator="equal">
      <formula>"N/A"</formula>
    </cfRule>
  </conditionalFormatting>
  <conditionalFormatting sqref="N21:V27">
    <cfRule type="cellIs" dxfId="5518" priority="348" stopIfTrue="1" operator="equal">
      <formula>"Not Met"</formula>
    </cfRule>
  </conditionalFormatting>
  <conditionalFormatting sqref="N19:V20">
    <cfRule type="expression" dxfId="5517" priority="344" stopIfTrue="1">
      <formula>AND(N$14&lt;&gt;"",N19="")</formula>
    </cfRule>
    <cfRule type="cellIs" dxfId="5516" priority="346" stopIfTrue="1" operator="equal">
      <formula>"N/A"</formula>
    </cfRule>
  </conditionalFormatting>
  <conditionalFormatting sqref="N19:V20">
    <cfRule type="cellIs" dxfId="5515" priority="345" stopIfTrue="1" operator="equal">
      <formula>"Not Met"</formula>
    </cfRule>
  </conditionalFormatting>
  <conditionalFormatting sqref="M14:V27 M29:V36">
    <cfRule type="cellIs" dxfId="5514" priority="340" operator="equal">
      <formula>"N/A"</formula>
    </cfRule>
    <cfRule type="cellIs" dxfId="5513" priority="341" operator="equal">
      <formula>"NO"</formula>
    </cfRule>
    <cfRule type="cellIs" dxfId="5512" priority="342" operator="equal">
      <formula>"NOT MET"</formula>
    </cfRule>
    <cfRule type="cellIs" dxfId="5511" priority="343" operator="equal">
      <formula>"MET"</formula>
    </cfRule>
  </conditionalFormatting>
  <conditionalFormatting sqref="M15:V15">
    <cfRule type="expression" dxfId="5510" priority="337" stopIfTrue="1">
      <formula>AND(M$14&lt;&gt;"",M15="")</formula>
    </cfRule>
    <cfRule type="cellIs" dxfId="5509" priority="339" stopIfTrue="1" operator="equal">
      <formula>"N/A"</formula>
    </cfRule>
  </conditionalFormatting>
  <conditionalFormatting sqref="M15:V15">
    <cfRule type="cellIs" dxfId="5508" priority="338" stopIfTrue="1" operator="equal">
      <formula>"Not Met"</formula>
    </cfRule>
  </conditionalFormatting>
  <conditionalFormatting sqref="M16:V16">
    <cfRule type="expression" dxfId="5507" priority="334" stopIfTrue="1">
      <formula>AND(M$14&lt;&gt;"",M16="")</formula>
    </cfRule>
    <cfRule type="cellIs" dxfId="5506" priority="336" stopIfTrue="1" operator="equal">
      <formula>"N/A"</formula>
    </cfRule>
  </conditionalFormatting>
  <conditionalFormatting sqref="M16:V16">
    <cfRule type="cellIs" dxfId="5505" priority="335" stopIfTrue="1" operator="equal">
      <formula>"Not Met"</formula>
    </cfRule>
  </conditionalFormatting>
  <conditionalFormatting sqref="M17:V17">
    <cfRule type="expression" dxfId="5504" priority="331" stopIfTrue="1">
      <formula>AND(M$14&lt;&gt;"",M17="")</formula>
    </cfRule>
    <cfRule type="cellIs" dxfId="5503" priority="333" stopIfTrue="1" operator="equal">
      <formula>"N/A"</formula>
    </cfRule>
  </conditionalFormatting>
  <conditionalFormatting sqref="M17:V17">
    <cfRule type="cellIs" dxfId="5502" priority="332" stopIfTrue="1" operator="equal">
      <formula>"Not Met"</formula>
    </cfRule>
  </conditionalFormatting>
  <conditionalFormatting sqref="AG16:AP16">
    <cfRule type="expression" dxfId="5501" priority="232" stopIfTrue="1">
      <formula>AND(AG$14&lt;&gt;"",AG16="")</formula>
    </cfRule>
    <cfRule type="cellIs" dxfId="5500" priority="234" stopIfTrue="1" operator="equal">
      <formula>"N/A"</formula>
    </cfRule>
  </conditionalFormatting>
  <conditionalFormatting sqref="AG16:AP16">
    <cfRule type="cellIs" dxfId="5499" priority="233" stopIfTrue="1" operator="equal">
      <formula>"Not Met"</formula>
    </cfRule>
  </conditionalFormatting>
  <conditionalFormatting sqref="M29:V29">
    <cfRule type="expression" dxfId="5498" priority="325" stopIfTrue="1">
      <formula>AND(M$14&lt;&gt;"",M29="")</formula>
    </cfRule>
    <cfRule type="cellIs" dxfId="5497" priority="327" stopIfTrue="1" operator="equal">
      <formula>"N/A"</formula>
    </cfRule>
  </conditionalFormatting>
  <conditionalFormatting sqref="M29:V29">
    <cfRule type="cellIs" dxfId="5496" priority="326" stopIfTrue="1" operator="equal">
      <formula>"Not Met"</formula>
    </cfRule>
  </conditionalFormatting>
  <conditionalFormatting sqref="M35:V35">
    <cfRule type="expression" dxfId="5495" priority="322" stopIfTrue="1">
      <formula>AND(M$14&lt;&gt;"",M35="")</formula>
    </cfRule>
    <cfRule type="cellIs" dxfId="5494" priority="324" stopIfTrue="1" operator="equal">
      <formula>"N/A"</formula>
    </cfRule>
  </conditionalFormatting>
  <conditionalFormatting sqref="M35:V35">
    <cfRule type="cellIs" dxfId="5493" priority="323" stopIfTrue="1" operator="equal">
      <formula>"Not Met"</formula>
    </cfRule>
  </conditionalFormatting>
  <conditionalFormatting sqref="M36:V36">
    <cfRule type="expression" dxfId="5492" priority="319" stopIfTrue="1">
      <formula>AND(M$14&lt;&gt;"",M36="")</formula>
    </cfRule>
    <cfRule type="cellIs" dxfId="5491" priority="321" stopIfTrue="1" operator="equal">
      <formula>"N/A"</formula>
    </cfRule>
  </conditionalFormatting>
  <conditionalFormatting sqref="M36:V36">
    <cfRule type="cellIs" dxfId="5490" priority="320" stopIfTrue="1" operator="equal">
      <formula>"Not Met"</formula>
    </cfRule>
  </conditionalFormatting>
  <conditionalFormatting sqref="N14:N18 N29 N35:N36">
    <cfRule type="expression" dxfId="5489" priority="318">
      <formula>AND(N14&lt;&gt;"Met",N14&lt;&gt;"Not Met",N14&lt;&gt;"N/A",COUNTIF($N$14:$N$36,"=Yes")+COUNTIF($N$14:$N$36,"=No")+COUNTIF($N$14:$N$36,"=N/A")+COUNTIF($N$14:$N$36,"=Met")+COUNTIF($N$14:$N$36,"=Not Met")&gt;0)</formula>
    </cfRule>
  </conditionalFormatting>
  <conditionalFormatting sqref="M14:M18 M29 M35:M36">
    <cfRule type="expression" dxfId="5488" priority="317">
      <formula>AND(M14&lt;&gt;"Met",M14&lt;&gt;"Not Met",M14&lt;&gt;"N/A",COUNTIF($M$14:$M$36,"=Yes")+COUNTIF($M$14:$M$36,"=No")+COUNTIF($M$14:$M$36,"=N/A")+COUNTIF($M$14:$M$36,"=Met")+COUNTIF($M$14:$M$36,"=Not Met")&gt;0)</formula>
    </cfRule>
  </conditionalFormatting>
  <conditionalFormatting sqref="O14:O18 O29 O35:O36">
    <cfRule type="expression" dxfId="5487" priority="316">
      <formula>AND(O14&lt;&gt;"Met",O14&lt;&gt;"Not Met",O14&lt;&gt;"N/A",COUNTIF($O$14:$O$36,"=Yes")+COUNTIF($O$14:$O$36,"=No")+COUNTIF($O$14:$O$36,"=N/A")+COUNTIF($O$14:$O$36,"=Met")+COUNTIF($O$14:$O$36,"=Not Met")&gt;0)</formula>
    </cfRule>
  </conditionalFormatting>
  <conditionalFormatting sqref="P14:P18 P29 P35:P36">
    <cfRule type="expression" dxfId="5486" priority="315">
      <formula>AND(P14&lt;&gt;"Met",P14&lt;&gt;"Not Met",P14&lt;&gt;"N/A",COUNTIF($P$14:$P$36,"=Yes")+COUNTIF($P$14:$P$36,"=No")+COUNTIF($P$14:$P$36,"=N/A")+COUNTIF($P$14:$P$36,"=Met")+COUNTIF($P$14:$P$36,"=Not Met")&gt;0)</formula>
    </cfRule>
  </conditionalFormatting>
  <conditionalFormatting sqref="Q14:Q18 Q29 Q35:Q36">
    <cfRule type="expression" dxfId="5485" priority="314">
      <formula>AND(Q14&lt;&gt;"Met",Q14&lt;&gt;"Not Met",Q14&lt;&gt;"N/A",COUNTIF($Q$14:$Q$36,"=Yes")+COUNTIF($Q$14:$Q$36,"=No")+COUNTIF($Q$14:$Q$36,"=N/A")+COUNTIF($Q$14:$Q$36,"=Met")+COUNTIF($Q$14:$Q$36,"=Not Met")&gt;0)</formula>
    </cfRule>
  </conditionalFormatting>
  <conditionalFormatting sqref="R14:R18 R29 R35:R36">
    <cfRule type="expression" dxfId="5484" priority="313">
      <formula>AND(R14&lt;&gt;"Met",R14&lt;&gt;"Not Met",R14&lt;&gt;"N/A",COUNTIF($R$14:$R$36,"=Yes")+COUNTIF($R$14:$R$36,"=No")+COUNTIF($R$14:$R$36,"=N/A")+COUNTIF($R$14:$R$36,"=Met")+COUNTIF($R$14:$R$36,"=Not Met")&gt;0)</formula>
    </cfRule>
  </conditionalFormatting>
  <conditionalFormatting sqref="S14:S18 S29 S35:S36">
    <cfRule type="expression" dxfId="5483" priority="312">
      <formula>AND(S14&lt;&gt;"Met",S14&lt;&gt;"Not Met",S14&lt;&gt;"N/A",COUNTIF($S$14:$S$36,"=Yes")+COUNTIF($S$14:$S$36,"=No")+COUNTIF($S$14:$S$36,"=N/A")+COUNTIF($S$14:$S$36,"=Met")+COUNTIF($S$14:$S$36,"=Not Met")&gt;0)</formula>
    </cfRule>
  </conditionalFormatting>
  <conditionalFormatting sqref="T14:T18 T29 T35:T36">
    <cfRule type="expression" dxfId="5482" priority="311">
      <formula>AND(T14&lt;&gt;"Met",T14&lt;&gt;"Not Met",T14&lt;&gt;"N/A",COUNTIF($T$14:$T$36,"=Yes")+COUNTIF($T$14:$T$36,"=No")+COUNTIF($T$14:$T$36,"=N/A")+COUNTIF($T$14:$T$36,"=Met")+COUNTIF($T$14:$T$36,"=Not Met")&gt;0)</formula>
    </cfRule>
  </conditionalFormatting>
  <conditionalFormatting sqref="U14:U18 U29 U35:U36">
    <cfRule type="expression" dxfId="5481" priority="310">
      <formula>AND(U14&lt;&gt;"Met",U14&lt;&gt;"Not Met",U14&lt;&gt;"N/A",COUNTIF($U$14:$U$36,"=Yes")+COUNTIF($U$14:$U$36,"=No")+COUNTIF($U$14:$U$36,"=N/A")+COUNTIF($U$14:$U$36,"=Met")+COUNTIF($U$14:$U$36,"=Not Met")&gt;0)</formula>
    </cfRule>
  </conditionalFormatting>
  <conditionalFormatting sqref="V14:V18 V29 V35:V36">
    <cfRule type="expression" dxfId="5480" priority="309">
      <formula>AND(V14&lt;&gt;"Met",V14&lt;&gt;"Not Met",V14&lt;&gt;"N/A",COUNTIF($V$14:$V$36,"=Yes")+COUNTIF($V$14:$V$36,"=No")+COUNTIF($V$14:$V$36,"=N/A")+COUNTIF($V$14:$V$36,"=Met")+COUNTIF($V$14:$V$36,"=Not Met")&gt;0)</formula>
    </cfRule>
  </conditionalFormatting>
  <conditionalFormatting sqref="W35:AF36">
    <cfRule type="expression" dxfId="5479" priority="306" stopIfTrue="1">
      <formula>AND(W$14&lt;&gt;"",W35="")</formula>
    </cfRule>
    <cfRule type="cellIs" dxfId="5478" priority="308" stopIfTrue="1" operator="equal">
      <formula>"N/A"</formula>
    </cfRule>
  </conditionalFormatting>
  <conditionalFormatting sqref="W35:AF36 W14:AF18">
    <cfRule type="cellIs" dxfId="5477" priority="307" stopIfTrue="1" operator="equal">
      <formula>"Not Met"</formula>
    </cfRule>
  </conditionalFormatting>
  <conditionalFormatting sqref="W14:AF14">
    <cfRule type="expression" dxfId="5476" priority="305" stopIfTrue="1">
      <formula>OR(W14="",W14="N/A")</formula>
    </cfRule>
  </conditionalFormatting>
  <conditionalFormatting sqref="W29:AF29">
    <cfRule type="expression" dxfId="5475" priority="302" stopIfTrue="1">
      <formula>AND(W$14&lt;&gt;"",W29="")</formula>
    </cfRule>
    <cfRule type="cellIs" dxfId="5474" priority="304" stopIfTrue="1" operator="equal">
      <formula>"N/A"</formula>
    </cfRule>
  </conditionalFormatting>
  <conditionalFormatting sqref="W29:AF29">
    <cfRule type="cellIs" dxfId="5473" priority="303" stopIfTrue="1" operator="equal">
      <formula>"Not Met"</formula>
    </cfRule>
  </conditionalFormatting>
  <conditionalFormatting sqref="X30:AF34">
    <cfRule type="expression" dxfId="5472" priority="299" stopIfTrue="1">
      <formula>AND(X$14&lt;&gt;"",X30="")</formula>
    </cfRule>
    <cfRule type="cellIs" dxfId="5471" priority="301" stopIfTrue="1" operator="equal">
      <formula>"N/A"</formula>
    </cfRule>
  </conditionalFormatting>
  <conditionalFormatting sqref="X30:AF34">
    <cfRule type="cellIs" dxfId="5470" priority="300" stopIfTrue="1" operator="equal">
      <formula>"Not Met"</formula>
    </cfRule>
  </conditionalFormatting>
  <conditionalFormatting sqref="X21:AF27">
    <cfRule type="expression" dxfId="5469" priority="296" stopIfTrue="1">
      <formula>AND(X$14&lt;&gt;"",X21="")</formula>
    </cfRule>
    <cfRule type="cellIs" dxfId="5468" priority="298" stopIfTrue="1" operator="equal">
      <formula>"N/A"</formula>
    </cfRule>
  </conditionalFormatting>
  <conditionalFormatting sqref="X21:AF27">
    <cfRule type="cellIs" dxfId="5467" priority="297" stopIfTrue="1" operator="equal">
      <formula>"Not Met"</formula>
    </cfRule>
  </conditionalFormatting>
  <conditionalFormatting sqref="X19:AF20">
    <cfRule type="expression" dxfId="5466" priority="293" stopIfTrue="1">
      <formula>AND(X$14&lt;&gt;"",X19="")</formula>
    </cfRule>
    <cfRule type="cellIs" dxfId="5465" priority="295" stopIfTrue="1" operator="equal">
      <formula>"N/A"</formula>
    </cfRule>
  </conditionalFormatting>
  <conditionalFormatting sqref="X19:AF20">
    <cfRule type="cellIs" dxfId="5464" priority="294" stopIfTrue="1" operator="equal">
      <formula>"Not Met"</formula>
    </cfRule>
  </conditionalFormatting>
  <conditionalFormatting sqref="W14:AF27 W29:AF36">
    <cfRule type="cellIs" dxfId="5463" priority="289" operator="equal">
      <formula>"N/A"</formula>
    </cfRule>
    <cfRule type="cellIs" dxfId="5462" priority="290" operator="equal">
      <formula>"NO"</formula>
    </cfRule>
    <cfRule type="cellIs" dxfId="5461" priority="291" operator="equal">
      <formula>"NOT MET"</formula>
    </cfRule>
    <cfRule type="cellIs" dxfId="5460" priority="292" operator="equal">
      <formula>"MET"</formula>
    </cfRule>
  </conditionalFormatting>
  <conditionalFormatting sqref="W15:AF15">
    <cfRule type="expression" dxfId="5459" priority="286" stopIfTrue="1">
      <formula>AND(W$14&lt;&gt;"",W15="")</formula>
    </cfRule>
    <cfRule type="cellIs" dxfId="5458" priority="288" stopIfTrue="1" operator="equal">
      <formula>"N/A"</formula>
    </cfRule>
  </conditionalFormatting>
  <conditionalFormatting sqref="W15:AF15">
    <cfRule type="cellIs" dxfId="5457" priority="287" stopIfTrue="1" operator="equal">
      <formula>"Not Met"</formula>
    </cfRule>
  </conditionalFormatting>
  <conditionalFormatting sqref="W16:AF16">
    <cfRule type="expression" dxfId="5456" priority="283" stopIfTrue="1">
      <formula>AND(W$14&lt;&gt;"",W16="")</formula>
    </cfRule>
    <cfRule type="cellIs" dxfId="5455" priority="285" stopIfTrue="1" operator="equal">
      <formula>"N/A"</formula>
    </cfRule>
  </conditionalFormatting>
  <conditionalFormatting sqref="W16:AF16">
    <cfRule type="cellIs" dxfId="5454" priority="284" stopIfTrue="1" operator="equal">
      <formula>"Not Met"</formula>
    </cfRule>
  </conditionalFormatting>
  <conditionalFormatting sqref="W17:AF17">
    <cfRule type="expression" dxfId="5453" priority="280" stopIfTrue="1">
      <formula>AND(W$14&lt;&gt;"",W17="")</formula>
    </cfRule>
    <cfRule type="cellIs" dxfId="5452" priority="282" stopIfTrue="1" operator="equal">
      <formula>"N/A"</formula>
    </cfRule>
  </conditionalFormatting>
  <conditionalFormatting sqref="W17:AF17">
    <cfRule type="cellIs" dxfId="5451" priority="281" stopIfTrue="1" operator="equal">
      <formula>"Not Met"</formula>
    </cfRule>
  </conditionalFormatting>
  <conditionalFormatting sqref="W29:AF29">
    <cfRule type="expression" dxfId="5450" priority="274" stopIfTrue="1">
      <formula>AND(W$14&lt;&gt;"",W29="")</formula>
    </cfRule>
    <cfRule type="cellIs" dxfId="5449" priority="276" stopIfTrue="1" operator="equal">
      <formula>"N/A"</formula>
    </cfRule>
  </conditionalFormatting>
  <conditionalFormatting sqref="W29:AF29">
    <cfRule type="cellIs" dxfId="5448" priority="275" stopIfTrue="1" operator="equal">
      <formula>"Not Met"</formula>
    </cfRule>
  </conditionalFormatting>
  <conditionalFormatting sqref="W35:AF35">
    <cfRule type="expression" dxfId="5447" priority="271" stopIfTrue="1">
      <formula>AND(W$14&lt;&gt;"",W35="")</formula>
    </cfRule>
    <cfRule type="cellIs" dxfId="5446" priority="273" stopIfTrue="1" operator="equal">
      <formula>"N/A"</formula>
    </cfRule>
  </conditionalFormatting>
  <conditionalFormatting sqref="W35:AF35">
    <cfRule type="cellIs" dxfId="5445" priority="272" stopIfTrue="1" operator="equal">
      <formula>"Not Met"</formula>
    </cfRule>
  </conditionalFormatting>
  <conditionalFormatting sqref="W36:AF36">
    <cfRule type="expression" dxfId="5444" priority="268" stopIfTrue="1">
      <formula>AND(W$14&lt;&gt;"",W36="")</formula>
    </cfRule>
    <cfRule type="cellIs" dxfId="5443" priority="270" stopIfTrue="1" operator="equal">
      <formula>"N/A"</formula>
    </cfRule>
  </conditionalFormatting>
  <conditionalFormatting sqref="W36:AF36">
    <cfRule type="cellIs" dxfId="5442" priority="269" stopIfTrue="1" operator="equal">
      <formula>"Not Met"</formula>
    </cfRule>
  </conditionalFormatting>
  <conditionalFormatting sqref="X14:X18 X29 X35:X36">
    <cfRule type="expression" dxfId="5441" priority="267">
      <formula>AND(X14&lt;&gt;"Met",X14&lt;&gt;"Not Met",X14&lt;&gt;"N/A",COUNTIF($X$14:$X$36,"=Yes")+COUNTIF($X$14:$X$36,"=No")+COUNTIF($X$14:$X$36,"=N/A")+COUNTIF($X$14:$X$36,"=Met")+COUNTIF($X$14:$X$36,"=Not Met")&gt;0)</formula>
    </cfRule>
  </conditionalFormatting>
  <conditionalFormatting sqref="W14:W18 W29 W35:W36">
    <cfRule type="expression" dxfId="5440" priority="266">
      <formula>AND(W14&lt;&gt;"Met",W14&lt;&gt;"Not Met",W14&lt;&gt;"N/A",COUNTIF($W$14:$W$36,"=Yes")+COUNTIF($W$14:$W$36,"=No")+COUNTIF($W$14:$W$36,"=N/A")+COUNTIF($W$14:$W$36,"=Met")+COUNTIF($W$14:$W$36,"=Not Met")&gt;0)</formula>
    </cfRule>
  </conditionalFormatting>
  <conditionalFormatting sqref="Y14:Y18 Y29 Y35:Y36">
    <cfRule type="expression" dxfId="5439" priority="265">
      <formula>AND(Y14&lt;&gt;"Met",Y14&lt;&gt;"Not Met",Y14&lt;&gt;"N/A",COUNTIF($Y$14:$Y$36,"=Yes")+COUNTIF($Y$14:$Y$36,"=No")+COUNTIF($Y$14:$Y$36,"=N/A")+COUNTIF($Y$14:$Y$36,"=Met")+COUNTIF($Y$14:$Y$36,"=Not Met")&gt;0)</formula>
    </cfRule>
  </conditionalFormatting>
  <conditionalFormatting sqref="Z14:Z18 Z29 Z35:Z36">
    <cfRule type="expression" dxfId="5438" priority="264">
      <formula>AND(Z14&lt;&gt;"Met",Z14&lt;&gt;"Not Met",Z14&lt;&gt;"N/A",COUNTIF($Z$14:$Z$36,"=Yes")+COUNTIF($Z$14:$Z$36,"=No")+COUNTIF($Z$14:$Z$36,"=N/A")+COUNTIF($Z$14:$Z$36,"=Met")+COUNTIF($Z$14:$Z$36,"=Not Met")&gt;0)</formula>
    </cfRule>
  </conditionalFormatting>
  <conditionalFormatting sqref="AA14:AA18 AA29 AA35:AA36">
    <cfRule type="expression" dxfId="5437" priority="263">
      <formula>AND(AA14&lt;&gt;"Met",AA14&lt;&gt;"Not Met",AA14&lt;&gt;"N/A",COUNTIF($AA$14:$AA$36,"=Yes")+COUNTIF($AA$14:$AA$36,"=No")+COUNTIF($AA$14:$AA$36,"=N/A")+COUNTIF($AA$14:$AA$36,"=Met")+COUNTIF($AA$14:$AA$36,"=Not Met")&gt;0)</formula>
    </cfRule>
  </conditionalFormatting>
  <conditionalFormatting sqref="AB14:AB18 AB29 AB35:AB36">
    <cfRule type="expression" dxfId="5436" priority="262">
      <formula>AND(AB14&lt;&gt;"Met",AB14&lt;&gt;"Not Met",AB14&lt;&gt;"N/A",COUNTIF($AB$14:$AB$36,"=Yes")+COUNTIF($AB$14:$AB$36,"=No")+COUNTIF($AB$14:$AB$36,"=N/A")+COUNTIF($AB$14:$AB$36,"=Met")+COUNTIF($AB$14:$AB$36,"=Not Met")&gt;0)</formula>
    </cfRule>
  </conditionalFormatting>
  <conditionalFormatting sqref="AC14:AC18 AC29 AC35:AC36">
    <cfRule type="expression" dxfId="5435" priority="261">
      <formula>AND(AC14&lt;&gt;"Met",AC14&lt;&gt;"Not Met",AC14&lt;&gt;"N/A",COUNTIF($S$14:$S$36,"=Yes")+COUNTIF($AC$14:$AC$36,"=No")+COUNTIF($AC$14:$AC$36,"=N/A")+COUNTIF($AC$14:$AC$36,"=Met")+COUNTIF($AC$14:$AC$36,"=Not Met")&gt;0)</formula>
    </cfRule>
  </conditionalFormatting>
  <conditionalFormatting sqref="AD14:AD18 AD29 AD35:AD36">
    <cfRule type="expression" dxfId="5434" priority="260">
      <formula>AND(AD14&lt;&gt;"Met",AD14&lt;&gt;"Not Met",AD14&lt;&gt;"N/A",COUNTIF($AD$14:$AD$36,"=Yes")+COUNTIF($AD$14:$AD$36,"=No")+COUNTIF($AD$14:$AD$36,"=N/A")+COUNTIF($AD$14:$AD$36,"=Met")+COUNTIF($AD$14:$AD$36,"=Not Met")&gt;0)</formula>
    </cfRule>
  </conditionalFormatting>
  <conditionalFormatting sqref="AE14:AE18 AE29 AE35:AE36">
    <cfRule type="expression" dxfId="5433" priority="259">
      <formula>AND(AE14&lt;&gt;"Met",AE14&lt;&gt;"Not Met",AE14&lt;&gt;"N/A",COUNTIF($AE$14:$AE$36,"=Yes")+COUNTIF($AE$14:$AE$36,"=No")+COUNTIF($AE$14:$AE$36,"=N/A")+COUNTIF($AE$14:$AE$36,"=Met")+COUNTIF($AE$14:$AE$36,"=Not Met")&gt;0)</formula>
    </cfRule>
  </conditionalFormatting>
  <conditionalFormatting sqref="AF14:AF18 AF29 AF35:AF36">
    <cfRule type="expression" dxfId="5432" priority="258">
      <formula>AND(AF14&lt;&gt;"Met",AF14&lt;&gt;"Not Met",AF14&lt;&gt;"N/A",COUNTIF($AF$14:$AF$36,"=Yes")+COUNTIF($AF$14:$AF$36,"=No")+COUNTIF($AF$14:$AF$36,"=N/A")+COUNTIF($AF$14:$AF$36,"=Met")+COUNTIF($AF$14:$AF$36,"=Not Met")&gt;0)</formula>
    </cfRule>
  </conditionalFormatting>
  <conditionalFormatting sqref="AG35:AP36">
    <cfRule type="expression" dxfId="5431" priority="255" stopIfTrue="1">
      <formula>AND(AG$14&lt;&gt;"",AG35="")</formula>
    </cfRule>
    <cfRule type="cellIs" dxfId="5430" priority="257" stopIfTrue="1" operator="equal">
      <formula>"N/A"</formula>
    </cfRule>
  </conditionalFormatting>
  <conditionalFormatting sqref="AG35:AP36 AG14:AP18">
    <cfRule type="cellIs" dxfId="5429" priority="256" stopIfTrue="1" operator="equal">
      <formula>"Not Met"</formula>
    </cfRule>
  </conditionalFormatting>
  <conditionalFormatting sqref="AG14:AP14">
    <cfRule type="expression" dxfId="5428" priority="254" stopIfTrue="1">
      <formula>OR(AG14="",AG14="N/A")</formula>
    </cfRule>
  </conditionalFormatting>
  <conditionalFormatting sqref="AG29:AP29">
    <cfRule type="expression" dxfId="5427" priority="251" stopIfTrue="1">
      <formula>AND(AG$14&lt;&gt;"",AG29="")</formula>
    </cfRule>
    <cfRule type="cellIs" dxfId="5426" priority="253" stopIfTrue="1" operator="equal">
      <formula>"N/A"</formula>
    </cfRule>
  </conditionalFormatting>
  <conditionalFormatting sqref="AG29:AP29">
    <cfRule type="cellIs" dxfId="5425" priority="252" stopIfTrue="1" operator="equal">
      <formula>"Not Met"</formula>
    </cfRule>
  </conditionalFormatting>
  <conditionalFormatting sqref="AH30:AP34">
    <cfRule type="expression" dxfId="5424" priority="248" stopIfTrue="1">
      <formula>AND(AH$14&lt;&gt;"",AH30="")</formula>
    </cfRule>
    <cfRule type="cellIs" dxfId="5423" priority="250" stopIfTrue="1" operator="equal">
      <formula>"N/A"</formula>
    </cfRule>
  </conditionalFormatting>
  <conditionalFormatting sqref="AH30:AP34">
    <cfRule type="cellIs" dxfId="5422" priority="249" stopIfTrue="1" operator="equal">
      <formula>"Not Met"</formula>
    </cfRule>
  </conditionalFormatting>
  <conditionalFormatting sqref="AH21:AP27">
    <cfRule type="expression" dxfId="5421" priority="245" stopIfTrue="1">
      <formula>AND(AH$14&lt;&gt;"",AH21="")</formula>
    </cfRule>
    <cfRule type="cellIs" dxfId="5420" priority="247" stopIfTrue="1" operator="equal">
      <formula>"N/A"</formula>
    </cfRule>
  </conditionalFormatting>
  <conditionalFormatting sqref="AH21:AP27">
    <cfRule type="cellIs" dxfId="5419" priority="246" stopIfTrue="1" operator="equal">
      <formula>"Not Met"</formula>
    </cfRule>
  </conditionalFormatting>
  <conditionalFormatting sqref="AH19:AP20">
    <cfRule type="expression" dxfId="5418" priority="242" stopIfTrue="1">
      <formula>AND(AH$14&lt;&gt;"",AH19="")</formula>
    </cfRule>
    <cfRule type="cellIs" dxfId="5417" priority="244" stopIfTrue="1" operator="equal">
      <formula>"N/A"</formula>
    </cfRule>
  </conditionalFormatting>
  <conditionalFormatting sqref="AH19:AP20">
    <cfRule type="cellIs" dxfId="5416" priority="243" stopIfTrue="1" operator="equal">
      <formula>"Not Met"</formula>
    </cfRule>
  </conditionalFormatting>
  <conditionalFormatting sqref="AG14:AP27 AG29:AP36">
    <cfRule type="cellIs" dxfId="5415" priority="238" operator="equal">
      <formula>"N/A"</formula>
    </cfRule>
    <cfRule type="cellIs" dxfId="5414" priority="239" operator="equal">
      <formula>"NO"</formula>
    </cfRule>
    <cfRule type="cellIs" dxfId="5413" priority="240" operator="equal">
      <formula>"NOT MET"</formula>
    </cfRule>
    <cfRule type="cellIs" dxfId="5412" priority="241" operator="equal">
      <formula>"MET"</formula>
    </cfRule>
  </conditionalFormatting>
  <conditionalFormatting sqref="AG15:AP15">
    <cfRule type="expression" dxfId="5411" priority="235" stopIfTrue="1">
      <formula>AND(AG$14&lt;&gt;"",AG15="")</formula>
    </cfRule>
    <cfRule type="cellIs" dxfId="5410" priority="237" stopIfTrue="1" operator="equal">
      <formula>"N/A"</formula>
    </cfRule>
  </conditionalFormatting>
  <conditionalFormatting sqref="AG15:AP15">
    <cfRule type="cellIs" dxfId="5409" priority="236" stopIfTrue="1" operator="equal">
      <formula>"Not Met"</formula>
    </cfRule>
  </conditionalFormatting>
  <conditionalFormatting sqref="AG17:AP17">
    <cfRule type="expression" dxfId="5408" priority="229" stopIfTrue="1">
      <formula>AND(AG$14&lt;&gt;"",AG17="")</formula>
    </cfRule>
    <cfRule type="cellIs" dxfId="5407" priority="231" stopIfTrue="1" operator="equal">
      <formula>"N/A"</formula>
    </cfRule>
  </conditionalFormatting>
  <conditionalFormatting sqref="AG17:AP17">
    <cfRule type="cellIs" dxfId="5406" priority="230" stopIfTrue="1" operator="equal">
      <formula>"Not Met"</formula>
    </cfRule>
  </conditionalFormatting>
  <conditionalFormatting sqref="AG29:AP29">
    <cfRule type="expression" dxfId="5405" priority="223" stopIfTrue="1">
      <formula>AND(AG$14&lt;&gt;"",AG29="")</formula>
    </cfRule>
    <cfRule type="cellIs" dxfId="5404" priority="225" stopIfTrue="1" operator="equal">
      <formula>"N/A"</formula>
    </cfRule>
  </conditionalFormatting>
  <conditionalFormatting sqref="AG29:AP29">
    <cfRule type="cellIs" dxfId="5403" priority="224" stopIfTrue="1" operator="equal">
      <formula>"Not Met"</formula>
    </cfRule>
  </conditionalFormatting>
  <conditionalFormatting sqref="AG35:AP35">
    <cfRule type="expression" dxfId="5402" priority="220" stopIfTrue="1">
      <formula>AND(AG$14&lt;&gt;"",AG35="")</formula>
    </cfRule>
    <cfRule type="cellIs" dxfId="5401" priority="222" stopIfTrue="1" operator="equal">
      <formula>"N/A"</formula>
    </cfRule>
  </conditionalFormatting>
  <conditionalFormatting sqref="AG35:AP35">
    <cfRule type="cellIs" dxfId="5400" priority="221" stopIfTrue="1" operator="equal">
      <formula>"Not Met"</formula>
    </cfRule>
  </conditionalFormatting>
  <conditionalFormatting sqref="AG36:AP36">
    <cfRule type="expression" dxfId="5399" priority="217" stopIfTrue="1">
      <formula>AND(AG$14&lt;&gt;"",AG36="")</formula>
    </cfRule>
    <cfRule type="cellIs" dxfId="5398" priority="219" stopIfTrue="1" operator="equal">
      <formula>"N/A"</formula>
    </cfRule>
  </conditionalFormatting>
  <conditionalFormatting sqref="AG36:AP36">
    <cfRule type="cellIs" dxfId="5397" priority="218" stopIfTrue="1" operator="equal">
      <formula>"Not Met"</formula>
    </cfRule>
  </conditionalFormatting>
  <conditionalFormatting sqref="AH14:AH18 AH29 AH35:AH36">
    <cfRule type="expression" dxfId="5396" priority="216">
      <formula>AND(AH14&lt;&gt;"Met",AH14&lt;&gt;"Not Met",AH14&lt;&gt;"N/A",COUNTIF($AH$14:$AH$36,"=Yes")+COUNTIF($AH$14:$AH$36,"=No")+COUNTIF($AH$14:$AH$36,"=N/A")+COUNTIF($AH$14:$AH$36,"=Met")+COUNTIF($AH$14:$AH$36,"=Not Met")&gt;0)</formula>
    </cfRule>
  </conditionalFormatting>
  <conditionalFormatting sqref="AG14:AG18 AG29 AG35:AG36">
    <cfRule type="expression" dxfId="5395" priority="215">
      <formula>AND(AG14&lt;&gt;"Met",AG14&lt;&gt;"Not Met",AG14&lt;&gt;"N/A",COUNTIF($AG$14:$AG$36,"=Yes")+COUNTIF($AG$14:$AG$36,"=No")+COUNTIF($AG$14:$AG$36,"=N/A")+COUNTIF($AG$14:$AG$36,"=Met")+COUNTIF($AG$14:$AG$36,"=Not Met")&gt;0)</formula>
    </cfRule>
  </conditionalFormatting>
  <conditionalFormatting sqref="AI14:AI18 AI29 AI35:AI36">
    <cfRule type="expression" dxfId="5394" priority="214">
      <formula>AND(AI14&lt;&gt;"Met",AI14&lt;&gt;"Not Met",AI14&lt;&gt;"N/A",COUNTIF($AI$14:$AI$36,"=Yes")+COUNTIF($AI$14:$AI$36,"=No")+COUNTIF($AI$14:$AI$36,"=N/A")+COUNTIF($AI$14:$AI$36,"=Met")+COUNTIF($AI$14:$AI$36,"=Not Met")&gt;0)</formula>
    </cfRule>
  </conditionalFormatting>
  <conditionalFormatting sqref="AJ14:AJ18 AJ29 AJ35:AJ36">
    <cfRule type="expression" dxfId="5393" priority="213">
      <formula>AND(AJ14&lt;&gt;"Met",AJ14&lt;&gt;"Not Met",AJ14&lt;&gt;"N/A",COUNTIF($AJ$14:$AJ$36,"=Yes")+COUNTIF($AJ$14:$AJ$36,"=No")+COUNTIF($AJ$14:$AJ$36,"=N/A")+COUNTIF($AJ$14:$AJ$36,"=Met")+COUNTIF($AJ$14:$AJ$36,"=Not Met")&gt;0)</formula>
    </cfRule>
  </conditionalFormatting>
  <conditionalFormatting sqref="AK14:AK18 AK29 AK35:AK36">
    <cfRule type="expression" dxfId="5392" priority="212">
      <formula>AND(AK14&lt;&gt;"Met",AK14&lt;&gt;"Not Met",AK14&lt;&gt;"N/A",COUNTIF($AK$14:$AK$36,"=Yes")+COUNTIF($AK$14:$AK$36,"=No")+COUNTIF($AK$14:$AK$36,"=N/A")+COUNTIF($AK$14:$AK$36,"=Met")+COUNTIF($AK$14:$AK$36,"=Not Met")&gt;0)</formula>
    </cfRule>
  </conditionalFormatting>
  <conditionalFormatting sqref="AL14:AL18 AL29 AL35:AL36">
    <cfRule type="expression" dxfId="5391" priority="211">
      <formula>AND(AL14&lt;&gt;"Met",AL14&lt;&gt;"Not Met",AL14&lt;&gt;"N/A",COUNTIF($AL$14:$AL$36,"=Yes")+COUNTIF($AL$14:$AL$36,"=No")+COUNTIF($AL$14:$AL$36,"=N/A")+COUNTIF($AL$14:$AL$36,"=Met")+COUNTIF($AL$14:$AL$36,"=Not Met")&gt;0)</formula>
    </cfRule>
  </conditionalFormatting>
  <conditionalFormatting sqref="AM14:AM18 AM29 AM35:AM36">
    <cfRule type="expression" dxfId="5390" priority="210">
      <formula>AND(AM14&lt;&gt;"Met",AM14&lt;&gt;"Not Met",AM14&lt;&gt;"N/A",COUNTIF($AM$14:$AM$36,"=Yes")+COUNTIF($AM$14:$AM$36,"=No")+COUNTIF($AM$14:$AM$36,"=N/A")+COUNTIF($AM$14:$AM$36,"=Met")+COUNTIF($AM$14:$AM$36,"=Not Met")&gt;0)</formula>
    </cfRule>
  </conditionalFormatting>
  <conditionalFormatting sqref="AN14:AN18 AN29 AN35:AN36">
    <cfRule type="expression" dxfId="5389" priority="209">
      <formula>AND(AN14&lt;&gt;"Met",AN14&lt;&gt;"Not Met",AN14&lt;&gt;"N/A",COUNTIF($AN$14:$AN$36,"=Yes")+COUNTIF($AN$14:$AN$36,"=No")+COUNTIF($AN$14:$AN$36,"=N/A")+COUNTIF($AN$14:$AN$36,"=Met")+COUNTIF($AN$14:$AN$36,"=Not Met")&gt;0)</formula>
    </cfRule>
  </conditionalFormatting>
  <conditionalFormatting sqref="AO14:AO18 AO29 AO35:AO36">
    <cfRule type="expression" dxfId="5388" priority="208">
      <formula>AND(AO14&lt;&gt;"Met",AO14&lt;&gt;"Not Met",AO14&lt;&gt;"N/A",COUNTIF($AO$14:$AO$36,"=Yes")+COUNTIF($AO$14:$AO$36,"=No")+COUNTIF($AO$14:$AO$36,"=N/A")+COUNTIF($AO$14:$AO$36,"=Met")+COUNTIF($AO$14:$AO$36,"=Not Met")&gt;0)</formula>
    </cfRule>
  </conditionalFormatting>
  <conditionalFormatting sqref="AP14:AP18 AP29 AP35:AP36">
    <cfRule type="expression" dxfId="5387" priority="207">
      <formula>AND(AP14&lt;&gt;"Met",AP14&lt;&gt;"Not Met",AP14&lt;&gt;"N/A",COUNTIF($AP$14:$AP$36,"=Yes")+COUNTIF($AP$14:$AP$36,"=No")+COUNTIF($AP$14:$AP$36,"=N/A")+COUNTIF($AP$14:$AP$36,"=Met")+COUNTIF($AP$14:$AP$36,"=Not Met")&gt;0)</formula>
    </cfRule>
  </conditionalFormatting>
  <conditionalFormatting sqref="C6">
    <cfRule type="cellIs" dxfId="5386" priority="205" operator="equal">
      <formula>"NO"</formula>
    </cfRule>
    <cfRule type="cellIs" dxfId="5385" priority="206" operator="equal">
      <formula>"MET"</formula>
    </cfRule>
  </conditionalFormatting>
  <conditionalFormatting sqref="M6">
    <cfRule type="cellIs" dxfId="5384" priority="203" operator="equal">
      <formula>"NO"</formula>
    </cfRule>
    <cfRule type="cellIs" dxfId="5383" priority="204" operator="equal">
      <formula>"MET"</formula>
    </cfRule>
  </conditionalFormatting>
  <conditionalFormatting sqref="W6">
    <cfRule type="cellIs" dxfId="5382" priority="201" operator="equal">
      <formula>"NO"</formula>
    </cfRule>
    <cfRule type="cellIs" dxfId="5381" priority="202" operator="equal">
      <formula>"MET"</formula>
    </cfRule>
  </conditionalFormatting>
  <conditionalFormatting sqref="AG6">
    <cfRule type="cellIs" dxfId="5380" priority="199" operator="equal">
      <formula>"NO"</formula>
    </cfRule>
    <cfRule type="cellIs" dxfId="5379" priority="200" operator="equal">
      <formula>"MET"</formula>
    </cfRule>
  </conditionalFormatting>
  <conditionalFormatting sqref="AQ6">
    <cfRule type="cellIs" dxfId="5378" priority="197" operator="equal">
      <formula>"NO"</formula>
    </cfRule>
    <cfRule type="cellIs" dxfId="5377" priority="198" operator="equal">
      <formula>"MET"</formula>
    </cfRule>
  </conditionalFormatting>
  <conditionalFormatting sqref="BA6">
    <cfRule type="cellIs" dxfId="5376" priority="195" operator="equal">
      <formula>"NO"</formula>
    </cfRule>
    <cfRule type="cellIs" dxfId="5375" priority="196" operator="equal">
      <formula>"MET"</formula>
    </cfRule>
  </conditionalFormatting>
  <conditionalFormatting sqref="BK6">
    <cfRule type="cellIs" dxfId="5374" priority="193" operator="equal">
      <formula>"NO"</formula>
    </cfRule>
    <cfRule type="cellIs" dxfId="5373" priority="194" operator="equal">
      <formula>"MET"</formula>
    </cfRule>
  </conditionalFormatting>
  <conditionalFormatting sqref="BU6">
    <cfRule type="cellIs" dxfId="5372" priority="191" operator="equal">
      <formula>"NO"</formula>
    </cfRule>
    <cfRule type="cellIs" dxfId="5371" priority="192" operator="equal">
      <formula>"MET"</formula>
    </cfRule>
  </conditionalFormatting>
  <conditionalFormatting sqref="CE6">
    <cfRule type="cellIs" dxfId="5370" priority="189" operator="equal">
      <formula>"NO"</formula>
    </cfRule>
    <cfRule type="cellIs" dxfId="5369" priority="190" operator="equal">
      <formula>"MET"</formula>
    </cfRule>
  </conditionalFormatting>
  <conditionalFormatting sqref="CO6">
    <cfRule type="cellIs" dxfId="5368" priority="187" operator="equal">
      <formula>"NO"</formula>
    </cfRule>
    <cfRule type="cellIs" dxfId="5367" priority="188" operator="equal">
      <formula>"MET"</formula>
    </cfRule>
  </conditionalFormatting>
  <conditionalFormatting sqref="CY6">
    <cfRule type="cellIs" dxfId="5366" priority="185" operator="equal">
      <formula>"NO"</formula>
    </cfRule>
    <cfRule type="cellIs" dxfId="5365" priority="186" operator="equal">
      <formula>"MET"</formula>
    </cfRule>
  </conditionalFormatting>
  <conditionalFormatting sqref="DI6">
    <cfRule type="cellIs" dxfId="5364" priority="183" operator="equal">
      <formula>"NO"</formula>
    </cfRule>
    <cfRule type="cellIs" dxfId="5363" priority="184" operator="equal">
      <formula>"MET"</formula>
    </cfRule>
  </conditionalFormatting>
  <conditionalFormatting sqref="DS6">
    <cfRule type="cellIs" dxfId="5362" priority="181" operator="equal">
      <formula>"NO"</formula>
    </cfRule>
    <cfRule type="cellIs" dxfId="5361" priority="182" operator="equal">
      <formula>"MET"</formula>
    </cfRule>
  </conditionalFormatting>
  <conditionalFormatting sqref="EC6">
    <cfRule type="cellIs" dxfId="5360" priority="179" operator="equal">
      <formula>"NO"</formula>
    </cfRule>
    <cfRule type="cellIs" dxfId="5359" priority="180" operator="equal">
      <formula>"MET"</formula>
    </cfRule>
  </conditionalFormatting>
  <conditionalFormatting sqref="EM6">
    <cfRule type="cellIs" dxfId="5358" priority="177" operator="equal">
      <formula>"NO"</formula>
    </cfRule>
    <cfRule type="cellIs" dxfId="5357" priority="178" operator="equal">
      <formula>"MET"</formula>
    </cfRule>
  </conditionalFormatting>
  <conditionalFormatting sqref="W7">
    <cfRule type="cellIs" dxfId="5356" priority="173" operator="equal">
      <formula>"N/A"</formula>
    </cfRule>
    <cfRule type="cellIs" dxfId="5355" priority="174" operator="equal">
      <formula>"NO"</formula>
    </cfRule>
    <cfRule type="cellIs" dxfId="5354" priority="175" operator="equal">
      <formula>"NOT MET"</formula>
    </cfRule>
    <cfRule type="cellIs" dxfId="5353" priority="176" operator="equal">
      <formula>"MET"</formula>
    </cfRule>
  </conditionalFormatting>
  <conditionalFormatting sqref="AG7">
    <cfRule type="cellIs" dxfId="5352" priority="169" operator="equal">
      <formula>"N/A"</formula>
    </cfRule>
    <cfRule type="cellIs" dxfId="5351" priority="170" operator="equal">
      <formula>"NO"</formula>
    </cfRule>
    <cfRule type="cellIs" dxfId="5350" priority="171" operator="equal">
      <formula>"NOT MET"</formula>
    </cfRule>
    <cfRule type="cellIs" dxfId="5349" priority="172" operator="equal">
      <formula>"MET"</formula>
    </cfRule>
  </conditionalFormatting>
  <conditionalFormatting sqref="AQ7">
    <cfRule type="cellIs" dxfId="5348" priority="165" operator="equal">
      <formula>"N/A"</formula>
    </cfRule>
    <cfRule type="cellIs" dxfId="5347" priority="166" operator="equal">
      <formula>"NO"</formula>
    </cfRule>
    <cfRule type="cellIs" dxfId="5346" priority="167" operator="equal">
      <formula>"NOT MET"</formula>
    </cfRule>
    <cfRule type="cellIs" dxfId="5345" priority="168" operator="equal">
      <formula>"MET"</formula>
    </cfRule>
  </conditionalFormatting>
  <conditionalFormatting sqref="BA7">
    <cfRule type="cellIs" dxfId="5344" priority="161" operator="equal">
      <formula>"N/A"</formula>
    </cfRule>
    <cfRule type="cellIs" dxfId="5343" priority="162" operator="equal">
      <formula>"NO"</formula>
    </cfRule>
    <cfRule type="cellIs" dxfId="5342" priority="163" operator="equal">
      <formula>"NOT MET"</formula>
    </cfRule>
    <cfRule type="cellIs" dxfId="5341" priority="164" operator="equal">
      <formula>"MET"</formula>
    </cfRule>
  </conditionalFormatting>
  <conditionalFormatting sqref="BK7">
    <cfRule type="cellIs" dxfId="5340" priority="157" operator="equal">
      <formula>"N/A"</formula>
    </cfRule>
    <cfRule type="cellIs" dxfId="5339" priority="158" operator="equal">
      <formula>"NO"</formula>
    </cfRule>
    <cfRule type="cellIs" dxfId="5338" priority="159" operator="equal">
      <formula>"NOT MET"</formula>
    </cfRule>
    <cfRule type="cellIs" dxfId="5337" priority="160" operator="equal">
      <formula>"MET"</formula>
    </cfRule>
  </conditionalFormatting>
  <conditionalFormatting sqref="BU7">
    <cfRule type="cellIs" dxfId="5336" priority="153" operator="equal">
      <formula>"N/A"</formula>
    </cfRule>
    <cfRule type="cellIs" dxfId="5335" priority="154" operator="equal">
      <formula>"NO"</formula>
    </cfRule>
    <cfRule type="cellIs" dxfId="5334" priority="155" operator="equal">
      <formula>"NOT MET"</formula>
    </cfRule>
    <cfRule type="cellIs" dxfId="5333" priority="156" operator="equal">
      <formula>"MET"</formula>
    </cfRule>
  </conditionalFormatting>
  <conditionalFormatting sqref="CE7">
    <cfRule type="cellIs" dxfId="5332" priority="149" operator="equal">
      <formula>"N/A"</formula>
    </cfRule>
    <cfRule type="cellIs" dxfId="5331" priority="150" operator="equal">
      <formula>"NO"</formula>
    </cfRule>
    <cfRule type="cellIs" dxfId="5330" priority="151" operator="equal">
      <formula>"NOT MET"</formula>
    </cfRule>
    <cfRule type="cellIs" dxfId="5329" priority="152" operator="equal">
      <formula>"MET"</formula>
    </cfRule>
  </conditionalFormatting>
  <conditionalFormatting sqref="CO7">
    <cfRule type="cellIs" dxfId="5328" priority="145" operator="equal">
      <formula>"N/A"</formula>
    </cfRule>
    <cfRule type="cellIs" dxfId="5327" priority="146" operator="equal">
      <formula>"NO"</formula>
    </cfRule>
    <cfRule type="cellIs" dxfId="5326" priority="147" operator="equal">
      <formula>"NOT MET"</formula>
    </cfRule>
    <cfRule type="cellIs" dxfId="5325" priority="148" operator="equal">
      <formula>"MET"</formula>
    </cfRule>
  </conditionalFormatting>
  <conditionalFormatting sqref="CY7">
    <cfRule type="cellIs" dxfId="5324" priority="141" operator="equal">
      <formula>"N/A"</formula>
    </cfRule>
    <cfRule type="cellIs" dxfId="5323" priority="142" operator="equal">
      <formula>"NO"</formula>
    </cfRule>
    <cfRule type="cellIs" dxfId="5322" priority="143" operator="equal">
      <formula>"NOT MET"</formula>
    </cfRule>
    <cfRule type="cellIs" dxfId="5321" priority="144" operator="equal">
      <formula>"MET"</formula>
    </cfRule>
  </conditionalFormatting>
  <conditionalFormatting sqref="DI7">
    <cfRule type="cellIs" dxfId="5320" priority="137" operator="equal">
      <formula>"N/A"</formula>
    </cfRule>
    <cfRule type="cellIs" dxfId="5319" priority="138" operator="equal">
      <formula>"NO"</formula>
    </cfRule>
    <cfRule type="cellIs" dxfId="5318" priority="139" operator="equal">
      <formula>"NOT MET"</formula>
    </cfRule>
    <cfRule type="cellIs" dxfId="5317" priority="140" operator="equal">
      <formula>"MET"</formula>
    </cfRule>
  </conditionalFormatting>
  <conditionalFormatting sqref="DS7">
    <cfRule type="cellIs" dxfId="5316" priority="133" operator="equal">
      <formula>"N/A"</formula>
    </cfRule>
    <cfRule type="cellIs" dxfId="5315" priority="134" operator="equal">
      <formula>"NO"</formula>
    </cfRule>
    <cfRule type="cellIs" dxfId="5314" priority="135" operator="equal">
      <formula>"NOT MET"</formula>
    </cfRule>
    <cfRule type="cellIs" dxfId="5313" priority="136" operator="equal">
      <formula>"MET"</formula>
    </cfRule>
  </conditionalFormatting>
  <conditionalFormatting sqref="EC7">
    <cfRule type="cellIs" dxfId="5312" priority="129" operator="equal">
      <formula>"N/A"</formula>
    </cfRule>
    <cfRule type="cellIs" dxfId="5311" priority="130" operator="equal">
      <formula>"NO"</formula>
    </cfRule>
    <cfRule type="cellIs" dxfId="5310" priority="131" operator="equal">
      <formula>"NOT MET"</formula>
    </cfRule>
    <cfRule type="cellIs" dxfId="5309" priority="132" operator="equal">
      <formula>"MET"</formula>
    </cfRule>
  </conditionalFormatting>
  <conditionalFormatting sqref="EM7">
    <cfRule type="cellIs" dxfId="5308" priority="125" operator="equal">
      <formula>"N/A"</formula>
    </cfRule>
    <cfRule type="cellIs" dxfId="5307" priority="126" operator="equal">
      <formula>"NO"</formula>
    </cfRule>
    <cfRule type="cellIs" dxfId="5306" priority="127" operator="equal">
      <formula>"NOT MET"</formula>
    </cfRule>
    <cfRule type="cellIs" dxfId="5305" priority="128" operator="equal">
      <formula>"MET"</formula>
    </cfRule>
  </conditionalFormatting>
  <conditionalFormatting sqref="EW7">
    <cfRule type="cellIs" dxfId="5304" priority="121" operator="equal">
      <formula>"N/A"</formula>
    </cfRule>
    <cfRule type="cellIs" dxfId="5303" priority="122" operator="equal">
      <formula>"NO"</formula>
    </cfRule>
    <cfRule type="cellIs" dxfId="5302" priority="123" operator="equal">
      <formula>"NOT MET"</formula>
    </cfRule>
    <cfRule type="cellIs" dxfId="5301" priority="124" operator="equal">
      <formula>"MET"</formula>
    </cfRule>
  </conditionalFormatting>
  <conditionalFormatting sqref="FG7">
    <cfRule type="cellIs" dxfId="5300" priority="117" operator="equal">
      <formula>"N/A"</formula>
    </cfRule>
    <cfRule type="cellIs" dxfId="5299" priority="118" operator="equal">
      <formula>"NO"</formula>
    </cfRule>
    <cfRule type="cellIs" dxfId="5298" priority="119" operator="equal">
      <formula>"NOT MET"</formula>
    </cfRule>
    <cfRule type="cellIs" dxfId="5297" priority="120" operator="equal">
      <formula>"MET"</formula>
    </cfRule>
  </conditionalFormatting>
  <conditionalFormatting sqref="FQ7">
    <cfRule type="cellIs" dxfId="5296" priority="113" operator="equal">
      <formula>"N/A"</formula>
    </cfRule>
    <cfRule type="cellIs" dxfId="5295" priority="114" operator="equal">
      <formula>"NO"</formula>
    </cfRule>
    <cfRule type="cellIs" dxfId="5294" priority="115" operator="equal">
      <formula>"NOT MET"</formula>
    </cfRule>
    <cfRule type="cellIs" dxfId="5293" priority="116" operator="equal">
      <formula>"MET"</formula>
    </cfRule>
  </conditionalFormatting>
  <conditionalFormatting sqref="GA7">
    <cfRule type="cellIs" dxfId="5292" priority="109" operator="equal">
      <formula>"N/A"</formula>
    </cfRule>
    <cfRule type="cellIs" dxfId="5291" priority="110" operator="equal">
      <formula>"NO"</formula>
    </cfRule>
    <cfRule type="cellIs" dxfId="5290" priority="111" operator="equal">
      <formula>"NOT MET"</formula>
    </cfRule>
    <cfRule type="cellIs" dxfId="5289" priority="112" operator="equal">
      <formula>"MET"</formula>
    </cfRule>
  </conditionalFormatting>
  <conditionalFormatting sqref="GK7">
    <cfRule type="cellIs" dxfId="5288" priority="105" operator="equal">
      <formula>"N/A"</formula>
    </cfRule>
    <cfRule type="cellIs" dxfId="5287" priority="106" operator="equal">
      <formula>"NO"</formula>
    </cfRule>
    <cfRule type="cellIs" dxfId="5286" priority="107" operator="equal">
      <formula>"NOT MET"</formula>
    </cfRule>
    <cfRule type="cellIs" dxfId="5285" priority="108" operator="equal">
      <formula>"MET"</formula>
    </cfRule>
  </conditionalFormatting>
  <conditionalFormatting sqref="GU7">
    <cfRule type="cellIs" dxfId="5284" priority="101" operator="equal">
      <formula>"N/A"</formula>
    </cfRule>
    <cfRule type="cellIs" dxfId="5283" priority="102" operator="equal">
      <formula>"NO"</formula>
    </cfRule>
    <cfRule type="cellIs" dxfId="5282" priority="103" operator="equal">
      <formula>"NOT MET"</formula>
    </cfRule>
    <cfRule type="cellIs" dxfId="5281" priority="104" operator="equal">
      <formula>"MET"</formula>
    </cfRule>
  </conditionalFormatting>
  <conditionalFormatting sqref="M10:HD10">
    <cfRule type="cellIs" dxfId="5280" priority="97" operator="equal">
      <formula>"N/A"</formula>
    </cfRule>
    <cfRule type="cellIs" dxfId="5279" priority="98" operator="equal">
      <formula>"NO"</formula>
    </cfRule>
    <cfRule type="cellIs" dxfId="5278" priority="99" operator="equal">
      <formula>"NOT MET"</formula>
    </cfRule>
    <cfRule type="cellIs" dxfId="5277" priority="100" operator="equal">
      <formula>"MET"</formula>
    </cfRule>
  </conditionalFormatting>
  <conditionalFormatting sqref="D28:L28">
    <cfRule type="expression" dxfId="5276" priority="94" stopIfTrue="1">
      <formula>AND(D$14&lt;&gt;"",D28="")</formula>
    </cfRule>
    <cfRule type="cellIs" dxfId="5275" priority="96" stopIfTrue="1" operator="equal">
      <formula>"N/A"</formula>
    </cfRule>
  </conditionalFormatting>
  <conditionalFormatting sqref="D28:L28">
    <cfRule type="cellIs" dxfId="5274" priority="95" stopIfTrue="1" operator="equal">
      <formula>"Not Met"</formula>
    </cfRule>
  </conditionalFormatting>
  <conditionalFormatting sqref="C28:L28">
    <cfRule type="cellIs" dxfId="5273" priority="90" operator="equal">
      <formula>"N/A"</formula>
    </cfRule>
    <cfRule type="cellIs" dxfId="5272" priority="91" operator="equal">
      <formula>"NO"</formula>
    </cfRule>
    <cfRule type="cellIs" dxfId="5271" priority="92" operator="equal">
      <formula>"NOT MET"</formula>
    </cfRule>
    <cfRule type="cellIs" dxfId="5270" priority="93" operator="equal">
      <formula>"MET"</formula>
    </cfRule>
  </conditionalFormatting>
  <conditionalFormatting sqref="AQ28:AZ28">
    <cfRule type="cellIs" dxfId="5269" priority="86" operator="equal">
      <formula>"N/A"</formula>
    </cfRule>
    <cfRule type="cellIs" dxfId="5268" priority="87" operator="equal">
      <formula>"NO"</formula>
    </cfRule>
    <cfRule type="cellIs" dxfId="5267" priority="88" operator="equal">
      <formula>"NOT MET"</formula>
    </cfRule>
    <cfRule type="cellIs" dxfId="5266" priority="89" operator="equal">
      <formula>"MET"</formula>
    </cfRule>
  </conditionalFormatting>
  <conditionalFormatting sqref="BA28:BJ28">
    <cfRule type="cellIs" dxfId="5265" priority="82" operator="equal">
      <formula>"N/A"</formula>
    </cfRule>
    <cfRule type="cellIs" dxfId="5264" priority="83" operator="equal">
      <formula>"NO"</formula>
    </cfRule>
    <cfRule type="cellIs" dxfId="5263" priority="84" operator="equal">
      <formula>"NOT MET"</formula>
    </cfRule>
    <cfRule type="cellIs" dxfId="5262" priority="85" operator="equal">
      <formula>"MET"</formula>
    </cfRule>
  </conditionalFormatting>
  <conditionalFormatting sqref="BK28:BT28">
    <cfRule type="cellIs" dxfId="5261" priority="78" operator="equal">
      <formula>"N/A"</formula>
    </cfRule>
    <cfRule type="cellIs" dxfId="5260" priority="79" operator="equal">
      <formula>"NO"</formula>
    </cfRule>
    <cfRule type="cellIs" dxfId="5259" priority="80" operator="equal">
      <formula>"NOT MET"</formula>
    </cfRule>
    <cfRule type="cellIs" dxfId="5258" priority="81" operator="equal">
      <formula>"MET"</formula>
    </cfRule>
  </conditionalFormatting>
  <conditionalFormatting sqref="BU28:CD28">
    <cfRule type="cellIs" dxfId="5257" priority="74" operator="equal">
      <formula>"N/A"</formula>
    </cfRule>
    <cfRule type="cellIs" dxfId="5256" priority="75" operator="equal">
      <formula>"NO"</formula>
    </cfRule>
    <cfRule type="cellIs" dxfId="5255" priority="76" operator="equal">
      <formula>"NOT MET"</formula>
    </cfRule>
    <cfRule type="cellIs" dxfId="5254" priority="77" operator="equal">
      <formula>"MET"</formula>
    </cfRule>
  </conditionalFormatting>
  <conditionalFormatting sqref="CE28:CN28">
    <cfRule type="cellIs" dxfId="5253" priority="70" operator="equal">
      <formula>"N/A"</formula>
    </cfRule>
    <cfRule type="cellIs" dxfId="5252" priority="71" operator="equal">
      <formula>"NO"</formula>
    </cfRule>
    <cfRule type="cellIs" dxfId="5251" priority="72" operator="equal">
      <formula>"NOT MET"</formula>
    </cfRule>
    <cfRule type="cellIs" dxfId="5250" priority="73" operator="equal">
      <formula>"MET"</formula>
    </cfRule>
  </conditionalFormatting>
  <conditionalFormatting sqref="CO28:CX28">
    <cfRule type="cellIs" dxfId="5249" priority="66" operator="equal">
      <formula>"N/A"</formula>
    </cfRule>
    <cfRule type="cellIs" dxfId="5248" priority="67" operator="equal">
      <formula>"NO"</formula>
    </cfRule>
    <cfRule type="cellIs" dxfId="5247" priority="68" operator="equal">
      <formula>"NOT MET"</formula>
    </cfRule>
    <cfRule type="cellIs" dxfId="5246" priority="69" operator="equal">
      <formula>"MET"</formula>
    </cfRule>
  </conditionalFormatting>
  <conditionalFormatting sqref="CY28:DH28">
    <cfRule type="cellIs" dxfId="5245" priority="62" operator="equal">
      <formula>"N/A"</formula>
    </cfRule>
    <cfRule type="cellIs" dxfId="5244" priority="63" operator="equal">
      <formula>"NO"</formula>
    </cfRule>
    <cfRule type="cellIs" dxfId="5243" priority="64" operator="equal">
      <formula>"NOT MET"</formula>
    </cfRule>
    <cfRule type="cellIs" dxfId="5242" priority="65" operator="equal">
      <formula>"MET"</formula>
    </cfRule>
  </conditionalFormatting>
  <conditionalFormatting sqref="DI28:DR28">
    <cfRule type="cellIs" dxfId="5241" priority="58" operator="equal">
      <formula>"N/A"</formula>
    </cfRule>
    <cfRule type="cellIs" dxfId="5240" priority="59" operator="equal">
      <formula>"NO"</formula>
    </cfRule>
    <cfRule type="cellIs" dxfId="5239" priority="60" operator="equal">
      <formula>"NOT MET"</formula>
    </cfRule>
    <cfRule type="cellIs" dxfId="5238" priority="61" operator="equal">
      <formula>"MET"</formula>
    </cfRule>
  </conditionalFormatting>
  <conditionalFormatting sqref="DS28:EB28">
    <cfRule type="cellIs" dxfId="5237" priority="54" operator="equal">
      <formula>"N/A"</formula>
    </cfRule>
    <cfRule type="cellIs" dxfId="5236" priority="55" operator="equal">
      <formula>"NO"</formula>
    </cfRule>
    <cfRule type="cellIs" dxfId="5235" priority="56" operator="equal">
      <formula>"NOT MET"</formula>
    </cfRule>
    <cfRule type="cellIs" dxfId="5234" priority="57" operator="equal">
      <formula>"MET"</formula>
    </cfRule>
  </conditionalFormatting>
  <conditionalFormatting sqref="EC28:EL28">
    <cfRule type="cellIs" dxfId="5233" priority="50" operator="equal">
      <formula>"N/A"</formula>
    </cfRule>
    <cfRule type="cellIs" dxfId="5232" priority="51" operator="equal">
      <formula>"NO"</formula>
    </cfRule>
    <cfRule type="cellIs" dxfId="5231" priority="52" operator="equal">
      <formula>"NOT MET"</formula>
    </cfRule>
    <cfRule type="cellIs" dxfId="5230" priority="53" operator="equal">
      <formula>"MET"</formula>
    </cfRule>
  </conditionalFormatting>
  <conditionalFormatting sqref="EM28:EV28">
    <cfRule type="cellIs" dxfId="5229" priority="46" operator="equal">
      <formula>"N/A"</formula>
    </cfRule>
    <cfRule type="cellIs" dxfId="5228" priority="47" operator="equal">
      <formula>"NO"</formula>
    </cfRule>
    <cfRule type="cellIs" dxfId="5227" priority="48" operator="equal">
      <formula>"NOT MET"</formula>
    </cfRule>
    <cfRule type="cellIs" dxfId="5226" priority="49" operator="equal">
      <formula>"MET"</formula>
    </cfRule>
  </conditionalFormatting>
  <conditionalFormatting sqref="EW28:FF28">
    <cfRule type="cellIs" dxfId="5225" priority="42" operator="equal">
      <formula>"N/A"</formula>
    </cfRule>
    <cfRule type="cellIs" dxfId="5224" priority="43" operator="equal">
      <formula>"NO"</formula>
    </cfRule>
    <cfRule type="cellIs" dxfId="5223" priority="44" operator="equal">
      <formula>"NOT MET"</formula>
    </cfRule>
    <cfRule type="cellIs" dxfId="5222" priority="45" operator="equal">
      <formula>"MET"</formula>
    </cfRule>
  </conditionalFormatting>
  <conditionalFormatting sqref="FG28:FP28">
    <cfRule type="cellIs" dxfId="5221" priority="38" operator="equal">
      <formula>"N/A"</formula>
    </cfRule>
    <cfRule type="cellIs" dxfId="5220" priority="39" operator="equal">
      <formula>"NO"</formula>
    </cfRule>
    <cfRule type="cellIs" dxfId="5219" priority="40" operator="equal">
      <formula>"NOT MET"</formula>
    </cfRule>
    <cfRule type="cellIs" dxfId="5218" priority="41" operator="equal">
      <formula>"MET"</formula>
    </cfRule>
  </conditionalFormatting>
  <conditionalFormatting sqref="FQ28:FZ28">
    <cfRule type="cellIs" dxfId="5217" priority="34" operator="equal">
      <formula>"N/A"</formula>
    </cfRule>
    <cfRule type="cellIs" dxfId="5216" priority="35" operator="equal">
      <formula>"NO"</formula>
    </cfRule>
    <cfRule type="cellIs" dxfId="5215" priority="36" operator="equal">
      <formula>"NOT MET"</formula>
    </cfRule>
    <cfRule type="cellIs" dxfId="5214" priority="37" operator="equal">
      <formula>"MET"</formula>
    </cfRule>
  </conditionalFormatting>
  <conditionalFormatting sqref="GA28:GJ28">
    <cfRule type="cellIs" dxfId="5213" priority="30" operator="equal">
      <formula>"N/A"</formula>
    </cfRule>
    <cfRule type="cellIs" dxfId="5212" priority="31" operator="equal">
      <formula>"NO"</formula>
    </cfRule>
    <cfRule type="cellIs" dxfId="5211" priority="32" operator="equal">
      <formula>"NOT MET"</formula>
    </cfRule>
    <cfRule type="cellIs" dxfId="5210" priority="33" operator="equal">
      <formula>"MET"</formula>
    </cfRule>
  </conditionalFormatting>
  <conditionalFormatting sqref="GK28:GT28">
    <cfRule type="cellIs" dxfId="5209" priority="26" operator="equal">
      <formula>"N/A"</formula>
    </cfRule>
    <cfRule type="cellIs" dxfId="5208" priority="27" operator="equal">
      <formula>"NO"</formula>
    </cfRule>
    <cfRule type="cellIs" dxfId="5207" priority="28" operator="equal">
      <formula>"NOT MET"</formula>
    </cfRule>
    <cfRule type="cellIs" dxfId="5206" priority="29" operator="equal">
      <formula>"MET"</formula>
    </cfRule>
  </conditionalFormatting>
  <conditionalFormatting sqref="GU28:HD28">
    <cfRule type="cellIs" dxfId="5205" priority="22" operator="equal">
      <formula>"N/A"</formula>
    </cfRule>
    <cfRule type="cellIs" dxfId="5204" priority="23" operator="equal">
      <formula>"NO"</formula>
    </cfRule>
    <cfRule type="cellIs" dxfId="5203" priority="24" operator="equal">
      <formula>"NOT MET"</formula>
    </cfRule>
    <cfRule type="cellIs" dxfId="5202" priority="25" operator="equal">
      <formula>"MET"</formula>
    </cfRule>
  </conditionalFormatting>
  <conditionalFormatting sqref="N28:V28">
    <cfRule type="expression" dxfId="5201" priority="19" stopIfTrue="1">
      <formula>AND(N$14&lt;&gt;"",N28="")</formula>
    </cfRule>
    <cfRule type="cellIs" dxfId="5200" priority="21" stopIfTrue="1" operator="equal">
      <formula>"N/A"</formula>
    </cfRule>
  </conditionalFormatting>
  <conditionalFormatting sqref="N28:V28">
    <cfRule type="cellIs" dxfId="5199" priority="20" stopIfTrue="1" operator="equal">
      <formula>"Not Met"</formula>
    </cfRule>
  </conditionalFormatting>
  <conditionalFormatting sqref="M28:V28">
    <cfRule type="cellIs" dxfId="5198" priority="15" operator="equal">
      <formula>"N/A"</formula>
    </cfRule>
    <cfRule type="cellIs" dxfId="5197" priority="16" operator="equal">
      <formula>"NO"</formula>
    </cfRule>
    <cfRule type="cellIs" dxfId="5196" priority="17" operator="equal">
      <formula>"NOT MET"</formula>
    </cfRule>
    <cfRule type="cellIs" dxfId="5195" priority="18" operator="equal">
      <formula>"MET"</formula>
    </cfRule>
  </conditionalFormatting>
  <conditionalFormatting sqref="X28:AF28">
    <cfRule type="expression" dxfId="5194" priority="12" stopIfTrue="1">
      <formula>AND(X$14&lt;&gt;"",X28="")</formula>
    </cfRule>
    <cfRule type="cellIs" dxfId="5193" priority="14" stopIfTrue="1" operator="equal">
      <formula>"N/A"</formula>
    </cfRule>
  </conditionalFormatting>
  <conditionalFormatting sqref="X28:AF28">
    <cfRule type="cellIs" dxfId="5192" priority="13" stopIfTrue="1" operator="equal">
      <formula>"Not Met"</formula>
    </cfRule>
  </conditionalFormatting>
  <conditionalFormatting sqref="W28:AF28">
    <cfRule type="cellIs" dxfId="5191" priority="8" operator="equal">
      <formula>"N/A"</formula>
    </cfRule>
    <cfRule type="cellIs" dxfId="5190" priority="9" operator="equal">
      <formula>"NO"</formula>
    </cfRule>
    <cfRule type="cellIs" dxfId="5189" priority="10" operator="equal">
      <formula>"NOT MET"</formula>
    </cfRule>
    <cfRule type="cellIs" dxfId="5188" priority="11" operator="equal">
      <formula>"MET"</formula>
    </cfRule>
  </conditionalFormatting>
  <conditionalFormatting sqref="AH28:AP28">
    <cfRule type="expression" dxfId="5187" priority="5" stopIfTrue="1">
      <formula>AND(AH$14&lt;&gt;"",AH28="")</formula>
    </cfRule>
    <cfRule type="cellIs" dxfId="5186" priority="7" stopIfTrue="1" operator="equal">
      <formula>"N/A"</formula>
    </cfRule>
  </conditionalFormatting>
  <conditionalFormatting sqref="AH28:AP28">
    <cfRule type="cellIs" dxfId="5185" priority="6" stopIfTrue="1" operator="equal">
      <formula>"Not Met"</formula>
    </cfRule>
  </conditionalFormatting>
  <conditionalFormatting sqref="AG28:AP28">
    <cfRule type="cellIs" dxfId="5184" priority="1" operator="equal">
      <formula>"N/A"</formula>
    </cfRule>
    <cfRule type="cellIs" dxfId="5183" priority="2" operator="equal">
      <formula>"NO"</formula>
    </cfRule>
    <cfRule type="cellIs" dxfId="5182" priority="3" operator="equal">
      <formula>"NOT MET"</formula>
    </cfRule>
    <cfRule type="cellIs" dxfId="5181" priority="4" operator="equal">
      <formula>"MET"</formula>
    </cfRule>
  </conditionalFormatting>
  <dataValidations count="2">
    <dataValidation type="list" allowBlank="1" showInputMessage="1" showErrorMessage="1" sqref="C15:HD17 C35:HD36" xr:uid="{00000000-0002-0000-0600-000000000000}">
      <formula1>"Met, Not Met, N/A"</formula1>
    </dataValidation>
    <dataValidation type="list" allowBlank="1" showInputMessage="1" showErrorMessage="1" sqref="C30:HD34 C19:HD28" xr:uid="{00000000-0002-0000-0600-000001000000}">
      <formula1>YES</formula1>
    </dataValidation>
  </dataValidations>
  <printOptions horizontalCentered="1"/>
  <pageMargins left="0.2" right="0.2" top="0.3" bottom="0.35" header="0.25" footer="0"/>
  <pageSetup paperSize="5" scale="75" orientation="landscape" r:id="rId2"/>
  <headerFooter alignWithMargins="0">
    <oddFooter>&amp;L&amp;8&amp;K000000SAPTBG Funds Individual&amp;R&amp;8&amp;K000000&amp;P</oddFooter>
  </headerFooter>
  <rowBreaks count="1" manualBreakCount="1">
    <brk id="43" max="16383" man="1"/>
  </rowBreaks>
  <colBreaks count="10" manualBreakCount="10">
    <brk id="22" max="66" man="1"/>
    <brk id="42" max="1048575" man="1"/>
    <brk id="62" max="1048575" man="1"/>
    <brk id="82" max="1048575" man="1"/>
    <brk id="102" max="1048575" man="1"/>
    <brk id="122" max="1048575" man="1"/>
    <brk id="142" max="66" man="1"/>
    <brk id="162" max="66" man="1"/>
    <brk id="182" max="66" man="1"/>
    <brk id="202" max="66"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tabColor theme="8" tint="-0.249977111117893"/>
  </sheetPr>
  <dimension ref="A1:GT28"/>
  <sheetViews>
    <sheetView zoomScaleNormal="100" zoomScaleSheetLayoutView="50" workbookViewId="0">
      <pane xSplit="2" ySplit="9" topLeftCell="C10" activePane="bottomRight" state="frozen"/>
      <selection activeCell="D27" sqref="D27"/>
      <selection pane="topRight" activeCell="D27" sqref="D27"/>
      <selection pane="bottomLeft" activeCell="D27" sqref="D27"/>
      <selection pane="bottomRight" activeCell="C5" sqref="C5:L5"/>
    </sheetView>
  </sheetViews>
  <sheetFormatPr defaultColWidth="8.85546875" defaultRowHeight="12.75"/>
  <cols>
    <col min="1" max="1" width="3.28515625" style="125" customWidth="1"/>
    <col min="2" max="2" width="75.7109375" style="61" customWidth="1"/>
    <col min="3" max="152" width="7.7109375" style="62" customWidth="1"/>
    <col min="153" max="157" width="7.7109375" style="63" customWidth="1"/>
    <col min="158" max="16384" width="8.85546875" style="3"/>
  </cols>
  <sheetData>
    <row r="1" spans="1:202" ht="18" customHeight="1">
      <c r="A1" s="90"/>
      <c r="B1" s="91"/>
      <c r="C1" s="223" t="s">
        <v>400</v>
      </c>
      <c r="D1" s="222"/>
      <c r="E1" s="222"/>
      <c r="F1" s="222"/>
      <c r="G1" s="222"/>
      <c r="H1" s="222"/>
      <c r="I1" s="222"/>
      <c r="J1" s="222"/>
      <c r="K1" s="222"/>
      <c r="L1" s="272"/>
      <c r="M1" s="223" t="s">
        <v>400</v>
      </c>
      <c r="N1" s="222"/>
      <c r="O1" s="222"/>
      <c r="P1" s="222"/>
      <c r="Q1" s="222"/>
      <c r="R1" s="222"/>
      <c r="S1" s="222"/>
      <c r="T1" s="222"/>
      <c r="U1" s="222"/>
      <c r="V1" s="272"/>
      <c r="W1" s="223" t="s">
        <v>400</v>
      </c>
      <c r="X1" s="222"/>
      <c r="Y1" s="222"/>
      <c r="Z1" s="222"/>
      <c r="AA1" s="222"/>
      <c r="AB1" s="222"/>
      <c r="AC1" s="222"/>
      <c r="AD1" s="222"/>
      <c r="AE1" s="222"/>
      <c r="AF1" s="272"/>
      <c r="AG1" s="223" t="s">
        <v>400</v>
      </c>
      <c r="AH1" s="222"/>
      <c r="AI1" s="222"/>
      <c r="AJ1" s="222"/>
      <c r="AK1" s="222"/>
      <c r="AL1" s="222"/>
      <c r="AM1" s="222"/>
      <c r="AN1" s="222"/>
      <c r="AO1" s="222"/>
      <c r="AP1" s="272"/>
      <c r="AQ1" s="223" t="s">
        <v>400</v>
      </c>
      <c r="AR1" s="222"/>
      <c r="AS1" s="222"/>
      <c r="AT1" s="222"/>
      <c r="AU1" s="222"/>
      <c r="AV1" s="222"/>
      <c r="AW1" s="222"/>
      <c r="AX1" s="222"/>
      <c r="AY1" s="222"/>
      <c r="AZ1" s="272"/>
      <c r="BA1" s="223" t="s">
        <v>400</v>
      </c>
      <c r="BB1" s="222"/>
      <c r="BC1" s="222"/>
      <c r="BD1" s="222"/>
      <c r="BE1" s="222"/>
      <c r="BF1" s="222"/>
      <c r="BG1" s="222"/>
      <c r="BH1" s="222"/>
      <c r="BI1" s="222"/>
      <c r="BJ1" s="272"/>
      <c r="BK1" s="223" t="s">
        <v>400</v>
      </c>
      <c r="BL1" s="222"/>
      <c r="BM1" s="222"/>
      <c r="BN1" s="222"/>
      <c r="BO1" s="222"/>
      <c r="BP1" s="222"/>
      <c r="BQ1" s="222"/>
      <c r="BR1" s="222"/>
      <c r="BS1" s="222"/>
      <c r="BT1" s="272"/>
      <c r="BU1" s="223" t="s">
        <v>400</v>
      </c>
      <c r="BV1" s="222"/>
      <c r="BW1" s="222"/>
      <c r="BX1" s="222"/>
      <c r="BY1" s="222"/>
      <c r="BZ1" s="222"/>
      <c r="CA1" s="222"/>
      <c r="CB1" s="222"/>
      <c r="CC1" s="222"/>
      <c r="CD1" s="272"/>
      <c r="CE1" s="223" t="s">
        <v>400</v>
      </c>
      <c r="CF1" s="222"/>
      <c r="CG1" s="222"/>
      <c r="CH1" s="222"/>
      <c r="CI1" s="222"/>
      <c r="CJ1" s="222"/>
      <c r="CK1" s="222"/>
      <c r="CL1" s="222"/>
      <c r="CM1" s="222"/>
      <c r="CN1" s="272"/>
      <c r="CO1" s="223" t="s">
        <v>400</v>
      </c>
      <c r="CP1" s="222"/>
      <c r="CQ1" s="222"/>
      <c r="CR1" s="222"/>
      <c r="CS1" s="222"/>
      <c r="CT1" s="222"/>
      <c r="CU1" s="222"/>
      <c r="CV1" s="222"/>
      <c r="CW1" s="222"/>
      <c r="CX1" s="272"/>
      <c r="CY1" s="223" t="s">
        <v>400</v>
      </c>
      <c r="CZ1" s="222"/>
      <c r="DA1" s="222"/>
      <c r="DB1" s="222"/>
      <c r="DC1" s="222"/>
      <c r="DD1" s="222"/>
      <c r="DE1" s="222"/>
      <c r="DF1" s="222"/>
      <c r="DG1" s="222"/>
      <c r="DH1" s="272"/>
      <c r="DI1" s="223" t="s">
        <v>400</v>
      </c>
      <c r="DJ1" s="222"/>
      <c r="DK1" s="222"/>
      <c r="DL1" s="222"/>
      <c r="DM1" s="222"/>
      <c r="DN1" s="222"/>
      <c r="DO1" s="222"/>
      <c r="DP1" s="222"/>
      <c r="DQ1" s="222"/>
      <c r="DR1" s="272"/>
      <c r="DS1" s="223" t="s">
        <v>400</v>
      </c>
      <c r="DT1" s="222"/>
      <c r="DU1" s="222"/>
      <c r="DV1" s="222"/>
      <c r="DW1" s="222"/>
      <c r="DX1" s="222"/>
      <c r="DY1" s="222"/>
      <c r="DZ1" s="222"/>
      <c r="EA1" s="222"/>
      <c r="EB1" s="272"/>
      <c r="EC1" s="223" t="s">
        <v>400</v>
      </c>
      <c r="ED1" s="222"/>
      <c r="EE1" s="222"/>
      <c r="EF1" s="222"/>
      <c r="EG1" s="222"/>
      <c r="EH1" s="222"/>
      <c r="EI1" s="222"/>
      <c r="EJ1" s="222"/>
      <c r="EK1" s="222"/>
      <c r="EL1" s="272"/>
      <c r="EM1" s="223" t="s">
        <v>400</v>
      </c>
      <c r="EN1" s="222"/>
      <c r="EO1" s="222"/>
      <c r="EP1" s="222"/>
      <c r="EQ1" s="222"/>
      <c r="ER1" s="222"/>
      <c r="ES1" s="222"/>
      <c r="ET1" s="222"/>
      <c r="EU1" s="222"/>
      <c r="EV1" s="272"/>
      <c r="EW1" s="91"/>
      <c r="EX1" s="91"/>
      <c r="EY1" s="91"/>
      <c r="EZ1" s="91"/>
      <c r="FA1" s="185"/>
    </row>
    <row r="2" spans="1:202" ht="18" customHeight="1">
      <c r="A2" s="92"/>
      <c r="B2" s="107" t="s">
        <v>176</v>
      </c>
      <c r="C2" s="873" t="str">
        <f>IF('Workbook Set-up'!$B$4="","[Name of LME-MCO]",'Workbook Set-up'!$B$4)</f>
        <v>[Name of LME-MCO]</v>
      </c>
      <c r="D2" s="874"/>
      <c r="E2" s="874"/>
      <c r="F2" s="874"/>
      <c r="G2" s="874"/>
      <c r="H2" s="874"/>
      <c r="I2" s="874"/>
      <c r="J2" s="874"/>
      <c r="K2" s="874"/>
      <c r="L2" s="875"/>
      <c r="M2" s="873" t="str">
        <f>IF('Workbook Set-up'!$B$4="","[Name of LME-MCO]",'Workbook Set-up'!$B$4)</f>
        <v>[Name of LME-MCO]</v>
      </c>
      <c r="N2" s="874"/>
      <c r="O2" s="874"/>
      <c r="P2" s="874"/>
      <c r="Q2" s="874"/>
      <c r="R2" s="874"/>
      <c r="S2" s="874"/>
      <c r="T2" s="874"/>
      <c r="U2" s="874"/>
      <c r="V2" s="875"/>
      <c r="W2" s="873" t="str">
        <f>IF('Workbook Set-up'!$B$4="","[Name of LME-MCO]",'Workbook Set-up'!$B$4)</f>
        <v>[Name of LME-MCO]</v>
      </c>
      <c r="X2" s="874"/>
      <c r="Y2" s="874"/>
      <c r="Z2" s="874"/>
      <c r="AA2" s="874"/>
      <c r="AB2" s="874"/>
      <c r="AC2" s="874"/>
      <c r="AD2" s="874"/>
      <c r="AE2" s="874"/>
      <c r="AF2" s="875"/>
      <c r="AG2" s="873" t="str">
        <f>IF('Workbook Set-up'!$B$4="","[Name of LME-MCO]",'Workbook Set-up'!$B$4)</f>
        <v>[Name of LME-MCO]</v>
      </c>
      <c r="AH2" s="874"/>
      <c r="AI2" s="874"/>
      <c r="AJ2" s="874"/>
      <c r="AK2" s="874"/>
      <c r="AL2" s="874"/>
      <c r="AM2" s="874"/>
      <c r="AN2" s="874"/>
      <c r="AO2" s="874"/>
      <c r="AP2" s="875"/>
      <c r="AQ2" s="873" t="str">
        <f>IF('Workbook Set-up'!$B$4="","[Name of LME-MCO]",'Workbook Set-up'!$B$4)</f>
        <v>[Name of LME-MCO]</v>
      </c>
      <c r="AR2" s="874"/>
      <c r="AS2" s="874"/>
      <c r="AT2" s="874"/>
      <c r="AU2" s="874"/>
      <c r="AV2" s="874"/>
      <c r="AW2" s="874"/>
      <c r="AX2" s="874"/>
      <c r="AY2" s="874"/>
      <c r="AZ2" s="875"/>
      <c r="BA2" s="873" t="str">
        <f>IF('Workbook Set-up'!$B$4="","[Name of LME-MCO]",'Workbook Set-up'!$B$4)</f>
        <v>[Name of LME-MCO]</v>
      </c>
      <c r="BB2" s="874"/>
      <c r="BC2" s="874"/>
      <c r="BD2" s="874"/>
      <c r="BE2" s="874"/>
      <c r="BF2" s="874"/>
      <c r="BG2" s="874"/>
      <c r="BH2" s="874"/>
      <c r="BI2" s="874"/>
      <c r="BJ2" s="875"/>
      <c r="BK2" s="873" t="str">
        <f>IF('Workbook Set-up'!$B$4="","[Name of LME-MCO]",'Workbook Set-up'!$B$4)</f>
        <v>[Name of LME-MCO]</v>
      </c>
      <c r="BL2" s="874"/>
      <c r="BM2" s="874"/>
      <c r="BN2" s="874"/>
      <c r="BO2" s="874"/>
      <c r="BP2" s="874"/>
      <c r="BQ2" s="874"/>
      <c r="BR2" s="874"/>
      <c r="BS2" s="874"/>
      <c r="BT2" s="875"/>
      <c r="BU2" s="873" t="str">
        <f>IF('Workbook Set-up'!$B$4="","[Name of LME-MCO]",'Workbook Set-up'!$B$4)</f>
        <v>[Name of LME-MCO]</v>
      </c>
      <c r="BV2" s="874"/>
      <c r="BW2" s="874"/>
      <c r="BX2" s="874"/>
      <c r="BY2" s="874"/>
      <c r="BZ2" s="874"/>
      <c r="CA2" s="874"/>
      <c r="CB2" s="874"/>
      <c r="CC2" s="874"/>
      <c r="CD2" s="875"/>
      <c r="CE2" s="873" t="str">
        <f>IF('Workbook Set-up'!$B$4="","[Name of LME-MCO]",'Workbook Set-up'!$B$4)</f>
        <v>[Name of LME-MCO]</v>
      </c>
      <c r="CF2" s="874"/>
      <c r="CG2" s="874"/>
      <c r="CH2" s="874"/>
      <c r="CI2" s="874"/>
      <c r="CJ2" s="874"/>
      <c r="CK2" s="874"/>
      <c r="CL2" s="874"/>
      <c r="CM2" s="874"/>
      <c r="CN2" s="875"/>
      <c r="CO2" s="873" t="str">
        <f>IF('Workbook Set-up'!$B$4="","[Name of LME-MCO]",'Workbook Set-up'!$B$4)</f>
        <v>[Name of LME-MCO]</v>
      </c>
      <c r="CP2" s="874"/>
      <c r="CQ2" s="874"/>
      <c r="CR2" s="874"/>
      <c r="CS2" s="874"/>
      <c r="CT2" s="874"/>
      <c r="CU2" s="874"/>
      <c r="CV2" s="874"/>
      <c r="CW2" s="874"/>
      <c r="CX2" s="875"/>
      <c r="CY2" s="873" t="str">
        <f>IF('Workbook Set-up'!$B$4="","[Name of LME-MCO]",'Workbook Set-up'!$B$4)</f>
        <v>[Name of LME-MCO]</v>
      </c>
      <c r="CZ2" s="874"/>
      <c r="DA2" s="874"/>
      <c r="DB2" s="874"/>
      <c r="DC2" s="874"/>
      <c r="DD2" s="874"/>
      <c r="DE2" s="874"/>
      <c r="DF2" s="874"/>
      <c r="DG2" s="874"/>
      <c r="DH2" s="875"/>
      <c r="DI2" s="873" t="str">
        <f>IF('Workbook Set-up'!$B$4="","[Name of LME-MCO]",'Workbook Set-up'!$B$4)</f>
        <v>[Name of LME-MCO]</v>
      </c>
      <c r="DJ2" s="874"/>
      <c r="DK2" s="874"/>
      <c r="DL2" s="874"/>
      <c r="DM2" s="874"/>
      <c r="DN2" s="874"/>
      <c r="DO2" s="874"/>
      <c r="DP2" s="874"/>
      <c r="DQ2" s="874"/>
      <c r="DR2" s="875"/>
      <c r="DS2" s="873" t="str">
        <f>IF('Workbook Set-up'!$B$4="","[Name of LME-MCO]",'Workbook Set-up'!$B$4)</f>
        <v>[Name of LME-MCO]</v>
      </c>
      <c r="DT2" s="874"/>
      <c r="DU2" s="874"/>
      <c r="DV2" s="874"/>
      <c r="DW2" s="874"/>
      <c r="DX2" s="874"/>
      <c r="DY2" s="874"/>
      <c r="DZ2" s="874"/>
      <c r="EA2" s="874"/>
      <c r="EB2" s="875"/>
      <c r="EC2" s="873" t="str">
        <f>IF('Workbook Set-up'!$B$4="","[Name of LME-MCO]",'Workbook Set-up'!$B$4)</f>
        <v>[Name of LME-MCO]</v>
      </c>
      <c r="ED2" s="874"/>
      <c r="EE2" s="874"/>
      <c r="EF2" s="874"/>
      <c r="EG2" s="874"/>
      <c r="EH2" s="874"/>
      <c r="EI2" s="874"/>
      <c r="EJ2" s="874"/>
      <c r="EK2" s="874"/>
      <c r="EL2" s="875"/>
      <c r="EM2" s="873" t="str">
        <f>IF('Workbook Set-up'!$B$4="","[Name of LME-MCO]",'Workbook Set-up'!$B$4)</f>
        <v>[Name of LME-MCO]</v>
      </c>
      <c r="EN2" s="874"/>
      <c r="EO2" s="874"/>
      <c r="EP2" s="874"/>
      <c r="EQ2" s="874"/>
      <c r="ER2" s="874"/>
      <c r="ES2" s="874"/>
      <c r="ET2" s="874"/>
      <c r="EU2" s="874"/>
      <c r="EV2" s="875"/>
      <c r="EW2" s="93"/>
      <c r="EX2" s="93"/>
      <c r="EY2" s="93"/>
      <c r="EZ2" s="93"/>
      <c r="FA2" s="101"/>
    </row>
    <row r="3" spans="1:202" ht="36" customHeight="1">
      <c r="A3" s="92"/>
      <c r="B3" s="107" t="s">
        <v>4</v>
      </c>
      <c r="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02"/>
      <c r="E3" s="202"/>
      <c r="F3" s="202"/>
      <c r="G3" s="202"/>
      <c r="H3" s="202"/>
      <c r="I3" s="202"/>
      <c r="J3" s="202"/>
      <c r="K3" s="202"/>
      <c r="L3" s="203"/>
      <c r="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02"/>
      <c r="O3" s="202"/>
      <c r="P3" s="202"/>
      <c r="Q3" s="202"/>
      <c r="R3" s="202"/>
      <c r="S3" s="202"/>
      <c r="T3" s="202"/>
      <c r="U3" s="202"/>
      <c r="V3" s="203"/>
      <c r="W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02"/>
      <c r="Y3" s="202"/>
      <c r="Z3" s="202"/>
      <c r="AA3" s="202"/>
      <c r="AB3" s="202"/>
      <c r="AC3" s="202"/>
      <c r="AD3" s="202"/>
      <c r="AE3" s="202"/>
      <c r="AF3" s="203"/>
      <c r="AG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02"/>
      <c r="AI3" s="202"/>
      <c r="AJ3" s="202"/>
      <c r="AK3" s="202"/>
      <c r="AL3" s="202"/>
      <c r="AM3" s="202"/>
      <c r="AN3" s="202"/>
      <c r="AO3" s="202"/>
      <c r="AP3" s="203"/>
      <c r="AQ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02"/>
      <c r="AS3" s="202"/>
      <c r="AT3" s="202"/>
      <c r="AU3" s="202"/>
      <c r="AV3" s="202"/>
      <c r="AW3" s="202"/>
      <c r="AX3" s="202"/>
      <c r="AY3" s="202"/>
      <c r="AZ3" s="203"/>
      <c r="BA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02"/>
      <c r="BC3" s="202"/>
      <c r="BD3" s="202"/>
      <c r="BE3" s="202"/>
      <c r="BF3" s="202"/>
      <c r="BG3" s="202"/>
      <c r="BH3" s="202"/>
      <c r="BI3" s="202"/>
      <c r="BJ3" s="203"/>
      <c r="BK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02"/>
      <c r="BM3" s="202"/>
      <c r="BN3" s="202"/>
      <c r="BO3" s="202"/>
      <c r="BP3" s="202"/>
      <c r="BQ3" s="202"/>
      <c r="BR3" s="202"/>
      <c r="BS3" s="202"/>
      <c r="BT3" s="203"/>
      <c r="BU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202"/>
      <c r="BW3" s="202"/>
      <c r="BX3" s="202"/>
      <c r="BY3" s="202"/>
      <c r="BZ3" s="202"/>
      <c r="CA3" s="202"/>
      <c r="CB3" s="202"/>
      <c r="CC3" s="202"/>
      <c r="CD3" s="203"/>
      <c r="CE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202"/>
      <c r="CG3" s="202"/>
      <c r="CH3" s="202"/>
      <c r="CI3" s="202"/>
      <c r="CJ3" s="202"/>
      <c r="CK3" s="202"/>
      <c r="CL3" s="202"/>
      <c r="CM3" s="202"/>
      <c r="CN3" s="203"/>
      <c r="CO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202"/>
      <c r="CQ3" s="202"/>
      <c r="CR3" s="202"/>
      <c r="CS3" s="202"/>
      <c r="CT3" s="202"/>
      <c r="CU3" s="202"/>
      <c r="CV3" s="202"/>
      <c r="CW3" s="202"/>
      <c r="CX3" s="203"/>
      <c r="CY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202"/>
      <c r="DA3" s="202"/>
      <c r="DB3" s="202"/>
      <c r="DC3" s="202"/>
      <c r="DD3" s="202"/>
      <c r="DE3" s="202"/>
      <c r="DF3" s="202"/>
      <c r="DG3" s="202"/>
      <c r="DH3" s="203"/>
      <c r="DI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202"/>
      <c r="DK3" s="202"/>
      <c r="DL3" s="202"/>
      <c r="DM3" s="202"/>
      <c r="DN3" s="202"/>
      <c r="DO3" s="202"/>
      <c r="DP3" s="202"/>
      <c r="DQ3" s="202"/>
      <c r="DR3" s="203"/>
      <c r="DS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202"/>
      <c r="DU3" s="202"/>
      <c r="DV3" s="202"/>
      <c r="DW3" s="202"/>
      <c r="DX3" s="202"/>
      <c r="DY3" s="202"/>
      <c r="DZ3" s="202"/>
      <c r="EA3" s="202"/>
      <c r="EB3" s="203"/>
      <c r="EC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202"/>
      <c r="EE3" s="202"/>
      <c r="EF3" s="202"/>
      <c r="EG3" s="202"/>
      <c r="EH3" s="202"/>
      <c r="EI3" s="202"/>
      <c r="EJ3" s="202"/>
      <c r="EK3" s="202"/>
      <c r="EL3" s="203"/>
      <c r="EM3" s="10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202"/>
      <c r="EO3" s="202"/>
      <c r="EP3" s="202"/>
      <c r="EQ3" s="202"/>
      <c r="ER3" s="202"/>
      <c r="ES3" s="202"/>
      <c r="ET3" s="202"/>
      <c r="EU3" s="202"/>
      <c r="EV3" s="203"/>
      <c r="EW3" s="249"/>
      <c r="EX3" s="249"/>
      <c r="EY3" s="249"/>
      <c r="EZ3" s="249"/>
      <c r="FA3" s="250"/>
    </row>
    <row r="4" spans="1:202" ht="17.25" customHeight="1" thickBot="1">
      <c r="A4" s="95"/>
      <c r="B4" s="108"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97"/>
      <c r="EX4" s="102"/>
      <c r="EY4" s="102"/>
      <c r="EZ4" s="102"/>
      <c r="FA4" s="103"/>
    </row>
    <row r="5" spans="1:202" s="499" customFormat="1" ht="15" customHeight="1">
      <c r="A5" s="546"/>
      <c r="B5" s="488" t="s">
        <v>3</v>
      </c>
      <c r="C5" s="808"/>
      <c r="D5" s="809"/>
      <c r="E5" s="809"/>
      <c r="F5" s="809"/>
      <c r="G5" s="809"/>
      <c r="H5" s="809"/>
      <c r="I5" s="809"/>
      <c r="J5" s="809"/>
      <c r="K5" s="809"/>
      <c r="L5" s="810"/>
      <c r="M5" s="808"/>
      <c r="N5" s="809"/>
      <c r="O5" s="809"/>
      <c r="P5" s="809"/>
      <c r="Q5" s="809"/>
      <c r="R5" s="809"/>
      <c r="S5" s="809"/>
      <c r="T5" s="809"/>
      <c r="U5" s="809"/>
      <c r="V5" s="810"/>
      <c r="W5" s="808"/>
      <c r="X5" s="809"/>
      <c r="Y5" s="809"/>
      <c r="Z5" s="809"/>
      <c r="AA5" s="809"/>
      <c r="AB5" s="809"/>
      <c r="AC5" s="809"/>
      <c r="AD5" s="809"/>
      <c r="AE5" s="809"/>
      <c r="AF5" s="810"/>
      <c r="AG5" s="808"/>
      <c r="AH5" s="809"/>
      <c r="AI5" s="809"/>
      <c r="AJ5" s="809"/>
      <c r="AK5" s="809"/>
      <c r="AL5" s="809"/>
      <c r="AM5" s="809"/>
      <c r="AN5" s="809"/>
      <c r="AO5" s="809"/>
      <c r="AP5" s="810"/>
      <c r="AQ5" s="808"/>
      <c r="AR5" s="809"/>
      <c r="AS5" s="809"/>
      <c r="AT5" s="809"/>
      <c r="AU5" s="809"/>
      <c r="AV5" s="809"/>
      <c r="AW5" s="809"/>
      <c r="AX5" s="809"/>
      <c r="AY5" s="809"/>
      <c r="AZ5" s="810"/>
      <c r="BA5" s="808"/>
      <c r="BB5" s="809"/>
      <c r="BC5" s="809"/>
      <c r="BD5" s="809"/>
      <c r="BE5" s="809"/>
      <c r="BF5" s="809"/>
      <c r="BG5" s="809"/>
      <c r="BH5" s="809"/>
      <c r="BI5" s="809"/>
      <c r="BJ5" s="810"/>
      <c r="BK5" s="808"/>
      <c r="BL5" s="809"/>
      <c r="BM5" s="809"/>
      <c r="BN5" s="809"/>
      <c r="BO5" s="809"/>
      <c r="BP5" s="809"/>
      <c r="BQ5" s="809"/>
      <c r="BR5" s="809"/>
      <c r="BS5" s="809"/>
      <c r="BT5" s="810"/>
      <c r="BU5" s="808"/>
      <c r="BV5" s="809"/>
      <c r="BW5" s="809"/>
      <c r="BX5" s="809"/>
      <c r="BY5" s="809"/>
      <c r="BZ5" s="809"/>
      <c r="CA5" s="809"/>
      <c r="CB5" s="809"/>
      <c r="CC5" s="809"/>
      <c r="CD5" s="810"/>
      <c r="CE5" s="808"/>
      <c r="CF5" s="809"/>
      <c r="CG5" s="809"/>
      <c r="CH5" s="809"/>
      <c r="CI5" s="809"/>
      <c r="CJ5" s="809"/>
      <c r="CK5" s="809"/>
      <c r="CL5" s="809"/>
      <c r="CM5" s="809"/>
      <c r="CN5" s="810"/>
      <c r="CO5" s="808"/>
      <c r="CP5" s="809"/>
      <c r="CQ5" s="809"/>
      <c r="CR5" s="809"/>
      <c r="CS5" s="809"/>
      <c r="CT5" s="809"/>
      <c r="CU5" s="809"/>
      <c r="CV5" s="809"/>
      <c r="CW5" s="809"/>
      <c r="CX5" s="810"/>
      <c r="CY5" s="808"/>
      <c r="CZ5" s="809"/>
      <c r="DA5" s="809"/>
      <c r="DB5" s="809"/>
      <c r="DC5" s="809"/>
      <c r="DD5" s="809"/>
      <c r="DE5" s="809"/>
      <c r="DF5" s="809"/>
      <c r="DG5" s="809"/>
      <c r="DH5" s="810"/>
      <c r="DI5" s="808"/>
      <c r="DJ5" s="809"/>
      <c r="DK5" s="809"/>
      <c r="DL5" s="809"/>
      <c r="DM5" s="809"/>
      <c r="DN5" s="809"/>
      <c r="DO5" s="809"/>
      <c r="DP5" s="809"/>
      <c r="DQ5" s="809"/>
      <c r="DR5" s="810"/>
      <c r="DS5" s="808"/>
      <c r="DT5" s="809"/>
      <c r="DU5" s="809"/>
      <c r="DV5" s="809"/>
      <c r="DW5" s="809"/>
      <c r="DX5" s="809"/>
      <c r="DY5" s="809"/>
      <c r="DZ5" s="809"/>
      <c r="EA5" s="809"/>
      <c r="EB5" s="810"/>
      <c r="EC5" s="808"/>
      <c r="ED5" s="809"/>
      <c r="EE5" s="809"/>
      <c r="EF5" s="809"/>
      <c r="EG5" s="809"/>
      <c r="EH5" s="809"/>
      <c r="EI5" s="809"/>
      <c r="EJ5" s="809"/>
      <c r="EK5" s="809"/>
      <c r="EL5" s="810"/>
      <c r="EM5" s="808"/>
      <c r="EN5" s="809"/>
      <c r="EO5" s="809"/>
      <c r="EP5" s="809"/>
      <c r="EQ5" s="809"/>
      <c r="ER5" s="809"/>
      <c r="ES5" s="809"/>
      <c r="ET5" s="809"/>
      <c r="EU5" s="809"/>
      <c r="EV5" s="810"/>
      <c r="EW5" s="244"/>
      <c r="EX5" s="244"/>
      <c r="EY5" s="244"/>
      <c r="EZ5" s="244"/>
      <c r="FA5" s="245"/>
    </row>
    <row r="6" spans="1:202"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6"/>
      <c r="EX6" s="476"/>
      <c r="EY6" s="476"/>
      <c r="EZ6" s="476"/>
      <c r="FA6" s="477"/>
    </row>
    <row r="7" spans="1:202" s="499" customFormat="1" ht="15" customHeight="1">
      <c r="A7" s="498"/>
      <c r="B7" s="489" t="s">
        <v>246</v>
      </c>
      <c r="C7" s="805"/>
      <c r="D7" s="871"/>
      <c r="E7" s="871"/>
      <c r="F7" s="871"/>
      <c r="G7" s="871"/>
      <c r="H7" s="871"/>
      <c r="I7" s="871"/>
      <c r="J7" s="871"/>
      <c r="K7" s="871"/>
      <c r="L7" s="872"/>
      <c r="M7" s="805"/>
      <c r="N7" s="871"/>
      <c r="O7" s="871"/>
      <c r="P7" s="871"/>
      <c r="Q7" s="871"/>
      <c r="R7" s="871"/>
      <c r="S7" s="871"/>
      <c r="T7" s="871"/>
      <c r="U7" s="871"/>
      <c r="V7" s="872"/>
      <c r="W7" s="805"/>
      <c r="X7" s="871"/>
      <c r="Y7" s="871"/>
      <c r="Z7" s="871"/>
      <c r="AA7" s="871"/>
      <c r="AB7" s="871"/>
      <c r="AC7" s="871"/>
      <c r="AD7" s="871"/>
      <c r="AE7" s="871"/>
      <c r="AF7" s="872"/>
      <c r="AG7" s="805"/>
      <c r="AH7" s="871"/>
      <c r="AI7" s="871"/>
      <c r="AJ7" s="871"/>
      <c r="AK7" s="871"/>
      <c r="AL7" s="871"/>
      <c r="AM7" s="871"/>
      <c r="AN7" s="871"/>
      <c r="AO7" s="871"/>
      <c r="AP7" s="872"/>
      <c r="AQ7" s="805"/>
      <c r="AR7" s="871"/>
      <c r="AS7" s="871"/>
      <c r="AT7" s="871"/>
      <c r="AU7" s="871"/>
      <c r="AV7" s="871"/>
      <c r="AW7" s="871"/>
      <c r="AX7" s="871"/>
      <c r="AY7" s="871"/>
      <c r="AZ7" s="872"/>
      <c r="BA7" s="805"/>
      <c r="BB7" s="871"/>
      <c r="BC7" s="871"/>
      <c r="BD7" s="871"/>
      <c r="BE7" s="871"/>
      <c r="BF7" s="871"/>
      <c r="BG7" s="871"/>
      <c r="BH7" s="871"/>
      <c r="BI7" s="871"/>
      <c r="BJ7" s="872"/>
      <c r="BK7" s="805"/>
      <c r="BL7" s="871"/>
      <c r="BM7" s="871"/>
      <c r="BN7" s="871"/>
      <c r="BO7" s="871"/>
      <c r="BP7" s="871"/>
      <c r="BQ7" s="871"/>
      <c r="BR7" s="871"/>
      <c r="BS7" s="871"/>
      <c r="BT7" s="872"/>
      <c r="BU7" s="805"/>
      <c r="BV7" s="871"/>
      <c r="BW7" s="871"/>
      <c r="BX7" s="871"/>
      <c r="BY7" s="871"/>
      <c r="BZ7" s="871"/>
      <c r="CA7" s="871"/>
      <c r="CB7" s="871"/>
      <c r="CC7" s="871"/>
      <c r="CD7" s="872"/>
      <c r="CE7" s="805"/>
      <c r="CF7" s="871"/>
      <c r="CG7" s="871"/>
      <c r="CH7" s="871"/>
      <c r="CI7" s="871"/>
      <c r="CJ7" s="871"/>
      <c r="CK7" s="871"/>
      <c r="CL7" s="871"/>
      <c r="CM7" s="871"/>
      <c r="CN7" s="872"/>
      <c r="CO7" s="805"/>
      <c r="CP7" s="871"/>
      <c r="CQ7" s="871"/>
      <c r="CR7" s="871"/>
      <c r="CS7" s="871"/>
      <c r="CT7" s="871"/>
      <c r="CU7" s="871"/>
      <c r="CV7" s="871"/>
      <c r="CW7" s="871"/>
      <c r="CX7" s="872"/>
      <c r="CY7" s="805"/>
      <c r="CZ7" s="871"/>
      <c r="DA7" s="871"/>
      <c r="DB7" s="871"/>
      <c r="DC7" s="871"/>
      <c r="DD7" s="871"/>
      <c r="DE7" s="871"/>
      <c r="DF7" s="871"/>
      <c r="DG7" s="871"/>
      <c r="DH7" s="872"/>
      <c r="DI7" s="805"/>
      <c r="DJ7" s="871"/>
      <c r="DK7" s="871"/>
      <c r="DL7" s="871"/>
      <c r="DM7" s="871"/>
      <c r="DN7" s="871"/>
      <c r="DO7" s="871"/>
      <c r="DP7" s="871"/>
      <c r="DQ7" s="871"/>
      <c r="DR7" s="872"/>
      <c r="DS7" s="805"/>
      <c r="DT7" s="871"/>
      <c r="DU7" s="871"/>
      <c r="DV7" s="871"/>
      <c r="DW7" s="871"/>
      <c r="DX7" s="871"/>
      <c r="DY7" s="871"/>
      <c r="DZ7" s="871"/>
      <c r="EA7" s="871"/>
      <c r="EB7" s="872"/>
      <c r="EC7" s="805"/>
      <c r="ED7" s="871"/>
      <c r="EE7" s="871"/>
      <c r="EF7" s="871"/>
      <c r="EG7" s="871"/>
      <c r="EH7" s="871"/>
      <c r="EI7" s="871"/>
      <c r="EJ7" s="871"/>
      <c r="EK7" s="871"/>
      <c r="EL7" s="872"/>
      <c r="EM7" s="805"/>
      <c r="EN7" s="871"/>
      <c r="EO7" s="871"/>
      <c r="EP7" s="871"/>
      <c r="EQ7" s="871"/>
      <c r="ER7" s="871"/>
      <c r="ES7" s="871"/>
      <c r="ET7" s="871"/>
      <c r="EU7" s="871"/>
      <c r="EV7" s="872"/>
      <c r="EW7" s="247"/>
      <c r="EX7" s="247"/>
      <c r="EY7" s="247"/>
      <c r="EZ7" s="247"/>
      <c r="FA7" s="248"/>
    </row>
    <row r="8" spans="1:202" s="499" customFormat="1" ht="15" customHeight="1" thickBot="1">
      <c r="A8" s="547"/>
      <c r="B8" s="540" t="s">
        <v>235</v>
      </c>
      <c r="C8" s="805"/>
      <c r="D8" s="811"/>
      <c r="E8" s="811"/>
      <c r="F8" s="811"/>
      <c r="G8" s="811"/>
      <c r="H8" s="811"/>
      <c r="I8" s="811"/>
      <c r="J8" s="811"/>
      <c r="K8" s="811"/>
      <c r="L8" s="812"/>
      <c r="M8" s="805"/>
      <c r="N8" s="811"/>
      <c r="O8" s="811"/>
      <c r="P8" s="811"/>
      <c r="Q8" s="811"/>
      <c r="R8" s="811"/>
      <c r="S8" s="811"/>
      <c r="T8" s="811"/>
      <c r="U8" s="811"/>
      <c r="V8" s="812"/>
      <c r="W8" s="805"/>
      <c r="X8" s="811"/>
      <c r="Y8" s="811"/>
      <c r="Z8" s="811"/>
      <c r="AA8" s="811"/>
      <c r="AB8" s="811"/>
      <c r="AC8" s="811"/>
      <c r="AD8" s="811"/>
      <c r="AE8" s="811"/>
      <c r="AF8" s="812"/>
      <c r="AG8" s="805"/>
      <c r="AH8" s="811"/>
      <c r="AI8" s="811"/>
      <c r="AJ8" s="811"/>
      <c r="AK8" s="811"/>
      <c r="AL8" s="811"/>
      <c r="AM8" s="811"/>
      <c r="AN8" s="811"/>
      <c r="AO8" s="811"/>
      <c r="AP8" s="812"/>
      <c r="AQ8" s="805"/>
      <c r="AR8" s="811"/>
      <c r="AS8" s="811"/>
      <c r="AT8" s="811"/>
      <c r="AU8" s="811"/>
      <c r="AV8" s="811"/>
      <c r="AW8" s="811"/>
      <c r="AX8" s="811"/>
      <c r="AY8" s="811"/>
      <c r="AZ8" s="812"/>
      <c r="BA8" s="805"/>
      <c r="BB8" s="811"/>
      <c r="BC8" s="811"/>
      <c r="BD8" s="811"/>
      <c r="BE8" s="811"/>
      <c r="BF8" s="811"/>
      <c r="BG8" s="811"/>
      <c r="BH8" s="811"/>
      <c r="BI8" s="811"/>
      <c r="BJ8" s="812"/>
      <c r="BK8" s="805"/>
      <c r="BL8" s="811"/>
      <c r="BM8" s="811"/>
      <c r="BN8" s="811"/>
      <c r="BO8" s="811"/>
      <c r="BP8" s="811"/>
      <c r="BQ8" s="811"/>
      <c r="BR8" s="811"/>
      <c r="BS8" s="811"/>
      <c r="BT8" s="812"/>
      <c r="BU8" s="805"/>
      <c r="BV8" s="811"/>
      <c r="BW8" s="811"/>
      <c r="BX8" s="811"/>
      <c r="BY8" s="811"/>
      <c r="BZ8" s="811"/>
      <c r="CA8" s="811"/>
      <c r="CB8" s="811"/>
      <c r="CC8" s="811"/>
      <c r="CD8" s="812"/>
      <c r="CE8" s="805"/>
      <c r="CF8" s="811"/>
      <c r="CG8" s="811"/>
      <c r="CH8" s="811"/>
      <c r="CI8" s="811"/>
      <c r="CJ8" s="811"/>
      <c r="CK8" s="811"/>
      <c r="CL8" s="811"/>
      <c r="CM8" s="811"/>
      <c r="CN8" s="812"/>
      <c r="CO8" s="805"/>
      <c r="CP8" s="811"/>
      <c r="CQ8" s="811"/>
      <c r="CR8" s="811"/>
      <c r="CS8" s="811"/>
      <c r="CT8" s="811"/>
      <c r="CU8" s="811"/>
      <c r="CV8" s="811"/>
      <c r="CW8" s="811"/>
      <c r="CX8" s="812"/>
      <c r="CY8" s="805"/>
      <c r="CZ8" s="811"/>
      <c r="DA8" s="811"/>
      <c r="DB8" s="811"/>
      <c r="DC8" s="811"/>
      <c r="DD8" s="811"/>
      <c r="DE8" s="811"/>
      <c r="DF8" s="811"/>
      <c r="DG8" s="811"/>
      <c r="DH8" s="812"/>
      <c r="DI8" s="805"/>
      <c r="DJ8" s="811"/>
      <c r="DK8" s="811"/>
      <c r="DL8" s="811"/>
      <c r="DM8" s="811"/>
      <c r="DN8" s="811"/>
      <c r="DO8" s="811"/>
      <c r="DP8" s="811"/>
      <c r="DQ8" s="811"/>
      <c r="DR8" s="812"/>
      <c r="DS8" s="805"/>
      <c r="DT8" s="811"/>
      <c r="DU8" s="811"/>
      <c r="DV8" s="811"/>
      <c r="DW8" s="811"/>
      <c r="DX8" s="811"/>
      <c r="DY8" s="811"/>
      <c r="DZ8" s="811"/>
      <c r="EA8" s="811"/>
      <c r="EB8" s="812"/>
      <c r="EC8" s="805"/>
      <c r="ED8" s="811"/>
      <c r="EE8" s="811"/>
      <c r="EF8" s="811"/>
      <c r="EG8" s="811"/>
      <c r="EH8" s="811"/>
      <c r="EI8" s="811"/>
      <c r="EJ8" s="811"/>
      <c r="EK8" s="811"/>
      <c r="EL8" s="812"/>
      <c r="EM8" s="805"/>
      <c r="EN8" s="811"/>
      <c r="EO8" s="811"/>
      <c r="EP8" s="811"/>
      <c r="EQ8" s="811"/>
      <c r="ER8" s="811"/>
      <c r="ES8" s="811"/>
      <c r="ET8" s="811"/>
      <c r="EU8" s="811"/>
      <c r="EV8" s="812"/>
      <c r="EW8" s="19" t="s">
        <v>12</v>
      </c>
      <c r="EX8" s="19"/>
      <c r="EY8" s="19"/>
      <c r="EZ8" s="19"/>
      <c r="FA8" s="20"/>
    </row>
    <row r="9" spans="1:202" s="10" customFormat="1" ht="32.1" customHeight="1" thickBot="1">
      <c r="A9" s="22" t="s">
        <v>13</v>
      </c>
      <c r="B9" s="23" t="s">
        <v>14</v>
      </c>
      <c r="C9" s="24">
        <v>1</v>
      </c>
      <c r="D9" s="25">
        <v>2</v>
      </c>
      <c r="E9" s="25">
        <v>3</v>
      </c>
      <c r="F9" s="25">
        <v>4</v>
      </c>
      <c r="G9" s="25">
        <v>5</v>
      </c>
      <c r="H9" s="25">
        <v>6</v>
      </c>
      <c r="I9" s="25">
        <v>7</v>
      </c>
      <c r="J9" s="25">
        <v>8</v>
      </c>
      <c r="K9" s="25">
        <v>9</v>
      </c>
      <c r="L9" s="27">
        <v>10</v>
      </c>
      <c r="M9" s="24">
        <v>1</v>
      </c>
      <c r="N9" s="25">
        <v>2</v>
      </c>
      <c r="O9" s="25">
        <v>3</v>
      </c>
      <c r="P9" s="25">
        <v>4</v>
      </c>
      <c r="Q9" s="25">
        <v>5</v>
      </c>
      <c r="R9" s="25">
        <v>6</v>
      </c>
      <c r="S9" s="25">
        <v>7</v>
      </c>
      <c r="T9" s="25">
        <v>8</v>
      </c>
      <c r="U9" s="25">
        <v>9</v>
      </c>
      <c r="V9" s="27">
        <v>10</v>
      </c>
      <c r="W9" s="24">
        <v>1</v>
      </c>
      <c r="X9" s="25">
        <v>2</v>
      </c>
      <c r="Y9" s="25">
        <v>3</v>
      </c>
      <c r="Z9" s="25">
        <v>4</v>
      </c>
      <c r="AA9" s="25">
        <v>5</v>
      </c>
      <c r="AB9" s="25">
        <v>6</v>
      </c>
      <c r="AC9" s="25">
        <v>7</v>
      </c>
      <c r="AD9" s="25">
        <v>8</v>
      </c>
      <c r="AE9" s="25">
        <v>9</v>
      </c>
      <c r="AF9" s="27">
        <v>10</v>
      </c>
      <c r="AG9" s="24">
        <v>1</v>
      </c>
      <c r="AH9" s="25">
        <v>2</v>
      </c>
      <c r="AI9" s="25">
        <v>3</v>
      </c>
      <c r="AJ9" s="25">
        <v>4</v>
      </c>
      <c r="AK9" s="25">
        <v>5</v>
      </c>
      <c r="AL9" s="25">
        <v>6</v>
      </c>
      <c r="AM9" s="25">
        <v>7</v>
      </c>
      <c r="AN9" s="25">
        <v>8</v>
      </c>
      <c r="AO9" s="25">
        <v>9</v>
      </c>
      <c r="AP9" s="27">
        <v>10</v>
      </c>
      <c r="AQ9" s="24">
        <v>1</v>
      </c>
      <c r="AR9" s="25">
        <v>2</v>
      </c>
      <c r="AS9" s="25">
        <v>3</v>
      </c>
      <c r="AT9" s="25">
        <v>4</v>
      </c>
      <c r="AU9" s="25">
        <v>5</v>
      </c>
      <c r="AV9" s="25">
        <v>6</v>
      </c>
      <c r="AW9" s="25">
        <v>7</v>
      </c>
      <c r="AX9" s="25">
        <v>8</v>
      </c>
      <c r="AY9" s="25">
        <v>9</v>
      </c>
      <c r="AZ9" s="27">
        <v>10</v>
      </c>
      <c r="BA9" s="24">
        <v>1</v>
      </c>
      <c r="BB9" s="25">
        <v>2</v>
      </c>
      <c r="BC9" s="25">
        <v>3</v>
      </c>
      <c r="BD9" s="25">
        <v>4</v>
      </c>
      <c r="BE9" s="25">
        <v>5</v>
      </c>
      <c r="BF9" s="25">
        <v>6</v>
      </c>
      <c r="BG9" s="25">
        <v>7</v>
      </c>
      <c r="BH9" s="25">
        <v>8</v>
      </c>
      <c r="BI9" s="25">
        <v>9</v>
      </c>
      <c r="BJ9" s="27">
        <v>10</v>
      </c>
      <c r="BK9" s="24">
        <v>1</v>
      </c>
      <c r="BL9" s="25">
        <v>2</v>
      </c>
      <c r="BM9" s="25">
        <v>3</v>
      </c>
      <c r="BN9" s="25">
        <v>4</v>
      </c>
      <c r="BO9" s="25">
        <v>5</v>
      </c>
      <c r="BP9" s="25">
        <v>6</v>
      </c>
      <c r="BQ9" s="25">
        <v>7</v>
      </c>
      <c r="BR9" s="25">
        <v>8</v>
      </c>
      <c r="BS9" s="25">
        <v>9</v>
      </c>
      <c r="BT9" s="27">
        <v>10</v>
      </c>
      <c r="BU9" s="24">
        <v>1</v>
      </c>
      <c r="BV9" s="25">
        <v>2</v>
      </c>
      <c r="BW9" s="25">
        <v>3</v>
      </c>
      <c r="BX9" s="25">
        <v>4</v>
      </c>
      <c r="BY9" s="25">
        <v>5</v>
      </c>
      <c r="BZ9" s="25">
        <v>6</v>
      </c>
      <c r="CA9" s="25">
        <v>7</v>
      </c>
      <c r="CB9" s="25">
        <v>8</v>
      </c>
      <c r="CC9" s="25">
        <v>9</v>
      </c>
      <c r="CD9" s="27">
        <v>10</v>
      </c>
      <c r="CE9" s="24">
        <v>1</v>
      </c>
      <c r="CF9" s="25">
        <v>2</v>
      </c>
      <c r="CG9" s="25">
        <v>3</v>
      </c>
      <c r="CH9" s="25">
        <v>4</v>
      </c>
      <c r="CI9" s="25">
        <v>5</v>
      </c>
      <c r="CJ9" s="25">
        <v>6</v>
      </c>
      <c r="CK9" s="25">
        <v>7</v>
      </c>
      <c r="CL9" s="25">
        <v>8</v>
      </c>
      <c r="CM9" s="25">
        <v>9</v>
      </c>
      <c r="CN9" s="27">
        <v>10</v>
      </c>
      <c r="CO9" s="24">
        <v>1</v>
      </c>
      <c r="CP9" s="25">
        <v>2</v>
      </c>
      <c r="CQ9" s="25">
        <v>3</v>
      </c>
      <c r="CR9" s="25">
        <v>4</v>
      </c>
      <c r="CS9" s="25">
        <v>5</v>
      </c>
      <c r="CT9" s="25">
        <v>6</v>
      </c>
      <c r="CU9" s="25">
        <v>7</v>
      </c>
      <c r="CV9" s="25">
        <v>8</v>
      </c>
      <c r="CW9" s="25">
        <v>9</v>
      </c>
      <c r="CX9" s="27">
        <v>10</v>
      </c>
      <c r="CY9" s="24">
        <v>1</v>
      </c>
      <c r="CZ9" s="25">
        <v>2</v>
      </c>
      <c r="DA9" s="25">
        <v>3</v>
      </c>
      <c r="DB9" s="25">
        <v>4</v>
      </c>
      <c r="DC9" s="25">
        <v>5</v>
      </c>
      <c r="DD9" s="25">
        <v>6</v>
      </c>
      <c r="DE9" s="25">
        <v>7</v>
      </c>
      <c r="DF9" s="25">
        <v>8</v>
      </c>
      <c r="DG9" s="25">
        <v>9</v>
      </c>
      <c r="DH9" s="27">
        <v>10</v>
      </c>
      <c r="DI9" s="24">
        <v>1</v>
      </c>
      <c r="DJ9" s="25">
        <v>2</v>
      </c>
      <c r="DK9" s="25">
        <v>3</v>
      </c>
      <c r="DL9" s="25">
        <v>4</v>
      </c>
      <c r="DM9" s="25">
        <v>5</v>
      </c>
      <c r="DN9" s="25">
        <v>6</v>
      </c>
      <c r="DO9" s="25">
        <v>7</v>
      </c>
      <c r="DP9" s="25">
        <v>8</v>
      </c>
      <c r="DQ9" s="25">
        <v>9</v>
      </c>
      <c r="DR9" s="27">
        <v>10</v>
      </c>
      <c r="DS9" s="24">
        <v>1</v>
      </c>
      <c r="DT9" s="25">
        <v>2</v>
      </c>
      <c r="DU9" s="25">
        <v>3</v>
      </c>
      <c r="DV9" s="25">
        <v>4</v>
      </c>
      <c r="DW9" s="25">
        <v>5</v>
      </c>
      <c r="DX9" s="25">
        <v>6</v>
      </c>
      <c r="DY9" s="25">
        <v>7</v>
      </c>
      <c r="DZ9" s="25">
        <v>8</v>
      </c>
      <c r="EA9" s="25">
        <v>9</v>
      </c>
      <c r="EB9" s="27">
        <v>10</v>
      </c>
      <c r="EC9" s="24">
        <v>1</v>
      </c>
      <c r="ED9" s="25">
        <v>2</v>
      </c>
      <c r="EE9" s="25">
        <v>3</v>
      </c>
      <c r="EF9" s="25">
        <v>4</v>
      </c>
      <c r="EG9" s="25">
        <v>5</v>
      </c>
      <c r="EH9" s="25">
        <v>6</v>
      </c>
      <c r="EI9" s="25">
        <v>7</v>
      </c>
      <c r="EJ9" s="25">
        <v>8</v>
      </c>
      <c r="EK9" s="25">
        <v>9</v>
      </c>
      <c r="EL9" s="27">
        <v>10</v>
      </c>
      <c r="EM9" s="24">
        <v>1</v>
      </c>
      <c r="EN9" s="25">
        <v>2</v>
      </c>
      <c r="EO9" s="25">
        <v>3</v>
      </c>
      <c r="EP9" s="25">
        <v>4</v>
      </c>
      <c r="EQ9" s="25">
        <v>5</v>
      </c>
      <c r="ER9" s="25">
        <v>6</v>
      </c>
      <c r="ES9" s="25">
        <v>7</v>
      </c>
      <c r="ET9" s="25">
        <v>8</v>
      </c>
      <c r="EU9" s="25">
        <v>9</v>
      </c>
      <c r="EV9" s="27">
        <v>10</v>
      </c>
      <c r="EW9" s="29" t="s">
        <v>15</v>
      </c>
      <c r="EX9" s="29" t="s">
        <v>16</v>
      </c>
      <c r="EY9" s="30" t="s">
        <v>17</v>
      </c>
      <c r="EZ9" s="31" t="s">
        <v>18</v>
      </c>
      <c r="FA9" s="32" t="s">
        <v>19</v>
      </c>
    </row>
    <row r="10" spans="1:202" s="35" customFormat="1" ht="30" customHeight="1">
      <c r="A10" s="225" t="s">
        <v>20</v>
      </c>
      <c r="B10" s="84" t="s">
        <v>177</v>
      </c>
      <c r="C10" s="470"/>
      <c r="D10" s="876" t="s">
        <v>680</v>
      </c>
      <c r="E10" s="877"/>
      <c r="F10" s="877"/>
      <c r="G10" s="877"/>
      <c r="H10" s="877"/>
      <c r="I10" s="877"/>
      <c r="J10" s="877"/>
      <c r="K10" s="877"/>
      <c r="L10" s="878"/>
      <c r="M10" s="36"/>
      <c r="N10" s="876" t="s">
        <v>680</v>
      </c>
      <c r="O10" s="877"/>
      <c r="P10" s="877"/>
      <c r="Q10" s="877"/>
      <c r="R10" s="877"/>
      <c r="S10" s="877"/>
      <c r="T10" s="877"/>
      <c r="U10" s="877"/>
      <c r="V10" s="878"/>
      <c r="W10" s="36"/>
      <c r="X10" s="876" t="s">
        <v>680</v>
      </c>
      <c r="Y10" s="877"/>
      <c r="Z10" s="877"/>
      <c r="AA10" s="877"/>
      <c r="AB10" s="877"/>
      <c r="AC10" s="877"/>
      <c r="AD10" s="877"/>
      <c r="AE10" s="877"/>
      <c r="AF10" s="878"/>
      <c r="AG10" s="36"/>
      <c r="AH10" s="876" t="s">
        <v>680</v>
      </c>
      <c r="AI10" s="877"/>
      <c r="AJ10" s="877"/>
      <c r="AK10" s="877"/>
      <c r="AL10" s="877"/>
      <c r="AM10" s="877"/>
      <c r="AN10" s="877"/>
      <c r="AO10" s="877"/>
      <c r="AP10" s="878"/>
      <c r="AQ10" s="36"/>
      <c r="AR10" s="876" t="s">
        <v>680</v>
      </c>
      <c r="AS10" s="877"/>
      <c r="AT10" s="877"/>
      <c r="AU10" s="877"/>
      <c r="AV10" s="877"/>
      <c r="AW10" s="877"/>
      <c r="AX10" s="877"/>
      <c r="AY10" s="877"/>
      <c r="AZ10" s="878"/>
      <c r="BA10" s="36"/>
      <c r="BB10" s="876" t="s">
        <v>680</v>
      </c>
      <c r="BC10" s="877"/>
      <c r="BD10" s="877"/>
      <c r="BE10" s="877"/>
      <c r="BF10" s="877"/>
      <c r="BG10" s="877"/>
      <c r="BH10" s="877"/>
      <c r="BI10" s="877"/>
      <c r="BJ10" s="878"/>
      <c r="BK10" s="36"/>
      <c r="BL10" s="876" t="s">
        <v>680</v>
      </c>
      <c r="BM10" s="877"/>
      <c r="BN10" s="877"/>
      <c r="BO10" s="877"/>
      <c r="BP10" s="877"/>
      <c r="BQ10" s="877"/>
      <c r="BR10" s="877"/>
      <c r="BS10" s="877"/>
      <c r="BT10" s="878"/>
      <c r="BU10" s="36"/>
      <c r="BV10" s="876" t="s">
        <v>680</v>
      </c>
      <c r="BW10" s="877"/>
      <c r="BX10" s="877"/>
      <c r="BY10" s="877"/>
      <c r="BZ10" s="877"/>
      <c r="CA10" s="877"/>
      <c r="CB10" s="877"/>
      <c r="CC10" s="877"/>
      <c r="CD10" s="878"/>
      <c r="CE10" s="36"/>
      <c r="CF10" s="876" t="s">
        <v>680</v>
      </c>
      <c r="CG10" s="877"/>
      <c r="CH10" s="877"/>
      <c r="CI10" s="877"/>
      <c r="CJ10" s="877"/>
      <c r="CK10" s="877"/>
      <c r="CL10" s="877"/>
      <c r="CM10" s="877"/>
      <c r="CN10" s="878"/>
      <c r="CO10" s="36"/>
      <c r="CP10" s="876" t="s">
        <v>680</v>
      </c>
      <c r="CQ10" s="877"/>
      <c r="CR10" s="877"/>
      <c r="CS10" s="877"/>
      <c r="CT10" s="877"/>
      <c r="CU10" s="877"/>
      <c r="CV10" s="877"/>
      <c r="CW10" s="877"/>
      <c r="CX10" s="878"/>
      <c r="CY10" s="36"/>
      <c r="CZ10" s="876" t="s">
        <v>680</v>
      </c>
      <c r="DA10" s="877"/>
      <c r="DB10" s="877"/>
      <c r="DC10" s="877"/>
      <c r="DD10" s="877"/>
      <c r="DE10" s="877"/>
      <c r="DF10" s="877"/>
      <c r="DG10" s="877"/>
      <c r="DH10" s="878"/>
      <c r="DI10" s="36"/>
      <c r="DJ10" s="876" t="s">
        <v>680</v>
      </c>
      <c r="DK10" s="877"/>
      <c r="DL10" s="877"/>
      <c r="DM10" s="877"/>
      <c r="DN10" s="877"/>
      <c r="DO10" s="877"/>
      <c r="DP10" s="877"/>
      <c r="DQ10" s="877"/>
      <c r="DR10" s="878"/>
      <c r="DS10" s="36"/>
      <c r="DT10" s="876" t="s">
        <v>680</v>
      </c>
      <c r="DU10" s="877"/>
      <c r="DV10" s="877"/>
      <c r="DW10" s="877"/>
      <c r="DX10" s="877"/>
      <c r="DY10" s="877"/>
      <c r="DZ10" s="877"/>
      <c r="EA10" s="877"/>
      <c r="EB10" s="878"/>
      <c r="EC10" s="36"/>
      <c r="ED10" s="876" t="s">
        <v>680</v>
      </c>
      <c r="EE10" s="877"/>
      <c r="EF10" s="877"/>
      <c r="EG10" s="877"/>
      <c r="EH10" s="877"/>
      <c r="EI10" s="877"/>
      <c r="EJ10" s="877"/>
      <c r="EK10" s="877"/>
      <c r="EL10" s="878"/>
      <c r="EM10" s="36"/>
      <c r="EN10" s="876" t="s">
        <v>680</v>
      </c>
      <c r="EO10" s="877"/>
      <c r="EP10" s="877"/>
      <c r="EQ10" s="877"/>
      <c r="ER10" s="877"/>
      <c r="ES10" s="877"/>
      <c r="ET10" s="877"/>
      <c r="EU10" s="877"/>
      <c r="EV10" s="878"/>
      <c r="EW10" s="646">
        <f t="shared" ref="EW10:EW20" si="0">COUNTIF(C10:EV10,"=Met")</f>
        <v>0</v>
      </c>
      <c r="EX10" s="284">
        <f t="shared" ref="EX10:EX20" si="1">IF(SUM(EW10,EY10)=0,0,EW10/SUM(EW10,EY10))</f>
        <v>0</v>
      </c>
      <c r="EY10" s="285">
        <f t="shared" ref="EY10:EY20" si="2">COUNTIF(C10:EV10,"=Not Met")</f>
        <v>0</v>
      </c>
      <c r="EZ10" s="42">
        <f t="shared" ref="EZ10:EZ20" si="3">IF(SUM(EW10,EY10)=0,0,EY10/SUM(EW10,EY10))</f>
        <v>0</v>
      </c>
      <c r="FA10" s="43">
        <f t="shared" ref="FA10:FA20" si="4">COUNTIF(C10:EV10,"=N/A")</f>
        <v>0</v>
      </c>
    </row>
    <row r="11" spans="1:202" s="35" customFormat="1" ht="30" customHeight="1">
      <c r="A11" s="224" t="s">
        <v>21</v>
      </c>
      <c r="B11" s="84" t="s">
        <v>178</v>
      </c>
      <c r="C11" s="33"/>
      <c r="D11" s="879"/>
      <c r="E11" s="880"/>
      <c r="F11" s="880"/>
      <c r="G11" s="880"/>
      <c r="H11" s="880"/>
      <c r="I11" s="880"/>
      <c r="J11" s="880"/>
      <c r="K11" s="880"/>
      <c r="L11" s="881"/>
      <c r="M11" s="33"/>
      <c r="N11" s="879"/>
      <c r="O11" s="880"/>
      <c r="P11" s="880"/>
      <c r="Q11" s="880"/>
      <c r="R11" s="880"/>
      <c r="S11" s="880"/>
      <c r="T11" s="880"/>
      <c r="U11" s="880"/>
      <c r="V11" s="881"/>
      <c r="W11" s="33"/>
      <c r="X11" s="879"/>
      <c r="Y11" s="880"/>
      <c r="Z11" s="880"/>
      <c r="AA11" s="880"/>
      <c r="AB11" s="880"/>
      <c r="AC11" s="880"/>
      <c r="AD11" s="880"/>
      <c r="AE11" s="880"/>
      <c r="AF11" s="881"/>
      <c r="AG11" s="33"/>
      <c r="AH11" s="879"/>
      <c r="AI11" s="880"/>
      <c r="AJ11" s="880"/>
      <c r="AK11" s="880"/>
      <c r="AL11" s="880"/>
      <c r="AM11" s="880"/>
      <c r="AN11" s="880"/>
      <c r="AO11" s="880"/>
      <c r="AP11" s="881"/>
      <c r="AQ11" s="33"/>
      <c r="AR11" s="879"/>
      <c r="AS11" s="880"/>
      <c r="AT11" s="880"/>
      <c r="AU11" s="880"/>
      <c r="AV11" s="880"/>
      <c r="AW11" s="880"/>
      <c r="AX11" s="880"/>
      <c r="AY11" s="880"/>
      <c r="AZ11" s="881"/>
      <c r="BA11" s="33"/>
      <c r="BB11" s="879"/>
      <c r="BC11" s="880"/>
      <c r="BD11" s="880"/>
      <c r="BE11" s="880"/>
      <c r="BF11" s="880"/>
      <c r="BG11" s="880"/>
      <c r="BH11" s="880"/>
      <c r="BI11" s="880"/>
      <c r="BJ11" s="881"/>
      <c r="BK11" s="33"/>
      <c r="BL11" s="879"/>
      <c r="BM11" s="880"/>
      <c r="BN11" s="880"/>
      <c r="BO11" s="880"/>
      <c r="BP11" s="880"/>
      <c r="BQ11" s="880"/>
      <c r="BR11" s="880"/>
      <c r="BS11" s="880"/>
      <c r="BT11" s="881"/>
      <c r="BU11" s="33"/>
      <c r="BV11" s="879"/>
      <c r="BW11" s="880"/>
      <c r="BX11" s="880"/>
      <c r="BY11" s="880"/>
      <c r="BZ11" s="880"/>
      <c r="CA11" s="880"/>
      <c r="CB11" s="880"/>
      <c r="CC11" s="880"/>
      <c r="CD11" s="881"/>
      <c r="CE11" s="33"/>
      <c r="CF11" s="879"/>
      <c r="CG11" s="880"/>
      <c r="CH11" s="880"/>
      <c r="CI11" s="880"/>
      <c r="CJ11" s="880"/>
      <c r="CK11" s="880"/>
      <c r="CL11" s="880"/>
      <c r="CM11" s="880"/>
      <c r="CN11" s="881"/>
      <c r="CO11" s="33"/>
      <c r="CP11" s="879"/>
      <c r="CQ11" s="880"/>
      <c r="CR11" s="880"/>
      <c r="CS11" s="880"/>
      <c r="CT11" s="880"/>
      <c r="CU11" s="880"/>
      <c r="CV11" s="880"/>
      <c r="CW11" s="880"/>
      <c r="CX11" s="881"/>
      <c r="CY11" s="33"/>
      <c r="CZ11" s="879"/>
      <c r="DA11" s="880"/>
      <c r="DB11" s="880"/>
      <c r="DC11" s="880"/>
      <c r="DD11" s="880"/>
      <c r="DE11" s="880"/>
      <c r="DF11" s="880"/>
      <c r="DG11" s="880"/>
      <c r="DH11" s="881"/>
      <c r="DI11" s="33"/>
      <c r="DJ11" s="879"/>
      <c r="DK11" s="880"/>
      <c r="DL11" s="880"/>
      <c r="DM11" s="880"/>
      <c r="DN11" s="880"/>
      <c r="DO11" s="880"/>
      <c r="DP11" s="880"/>
      <c r="DQ11" s="880"/>
      <c r="DR11" s="881"/>
      <c r="DS11" s="33"/>
      <c r="DT11" s="879"/>
      <c r="DU11" s="880"/>
      <c r="DV11" s="880"/>
      <c r="DW11" s="880"/>
      <c r="DX11" s="880"/>
      <c r="DY11" s="880"/>
      <c r="DZ11" s="880"/>
      <c r="EA11" s="880"/>
      <c r="EB11" s="881"/>
      <c r="EC11" s="33"/>
      <c r="ED11" s="879"/>
      <c r="EE11" s="880"/>
      <c r="EF11" s="880"/>
      <c r="EG11" s="880"/>
      <c r="EH11" s="880"/>
      <c r="EI11" s="880"/>
      <c r="EJ11" s="880"/>
      <c r="EK11" s="880"/>
      <c r="EL11" s="881"/>
      <c r="EM11" s="33"/>
      <c r="EN11" s="879"/>
      <c r="EO11" s="880"/>
      <c r="EP11" s="880"/>
      <c r="EQ11" s="880"/>
      <c r="ER11" s="880"/>
      <c r="ES11" s="880"/>
      <c r="ET11" s="880"/>
      <c r="EU11" s="880"/>
      <c r="EV11" s="881"/>
      <c r="EW11" s="647">
        <f t="shared" si="0"/>
        <v>0</v>
      </c>
      <c r="EX11" s="277">
        <f t="shared" si="1"/>
        <v>0</v>
      </c>
      <c r="EY11" s="278">
        <f t="shared" si="2"/>
        <v>0</v>
      </c>
      <c r="EZ11" s="37">
        <f t="shared" si="3"/>
        <v>0</v>
      </c>
      <c r="FA11" s="38">
        <f t="shared" si="4"/>
        <v>0</v>
      </c>
    </row>
    <row r="12" spans="1:202" s="35" customFormat="1" ht="30" customHeight="1">
      <c r="A12" s="226" t="s">
        <v>22</v>
      </c>
      <c r="B12" s="84" t="s">
        <v>240</v>
      </c>
      <c r="C12" s="33"/>
      <c r="D12" s="817"/>
      <c r="E12" s="818"/>
      <c r="F12" s="818"/>
      <c r="G12" s="818"/>
      <c r="H12" s="818"/>
      <c r="I12" s="818"/>
      <c r="J12" s="818"/>
      <c r="K12" s="818"/>
      <c r="L12" s="819"/>
      <c r="M12" s="33"/>
      <c r="N12" s="817"/>
      <c r="O12" s="818"/>
      <c r="P12" s="818"/>
      <c r="Q12" s="818"/>
      <c r="R12" s="818"/>
      <c r="S12" s="818"/>
      <c r="T12" s="818"/>
      <c r="U12" s="818"/>
      <c r="V12" s="819"/>
      <c r="W12" s="33"/>
      <c r="X12" s="817"/>
      <c r="Y12" s="818"/>
      <c r="Z12" s="818"/>
      <c r="AA12" s="818"/>
      <c r="AB12" s="818"/>
      <c r="AC12" s="818"/>
      <c r="AD12" s="818"/>
      <c r="AE12" s="818"/>
      <c r="AF12" s="819"/>
      <c r="AG12" s="33"/>
      <c r="AH12" s="817"/>
      <c r="AI12" s="818"/>
      <c r="AJ12" s="818"/>
      <c r="AK12" s="818"/>
      <c r="AL12" s="818"/>
      <c r="AM12" s="818"/>
      <c r="AN12" s="818"/>
      <c r="AO12" s="818"/>
      <c r="AP12" s="819"/>
      <c r="AQ12" s="33"/>
      <c r="AR12" s="817"/>
      <c r="AS12" s="818"/>
      <c r="AT12" s="818"/>
      <c r="AU12" s="818"/>
      <c r="AV12" s="818"/>
      <c r="AW12" s="818"/>
      <c r="AX12" s="818"/>
      <c r="AY12" s="818"/>
      <c r="AZ12" s="819"/>
      <c r="BA12" s="33"/>
      <c r="BB12" s="817"/>
      <c r="BC12" s="818"/>
      <c r="BD12" s="818"/>
      <c r="BE12" s="818"/>
      <c r="BF12" s="818"/>
      <c r="BG12" s="818"/>
      <c r="BH12" s="818"/>
      <c r="BI12" s="818"/>
      <c r="BJ12" s="819"/>
      <c r="BK12" s="33"/>
      <c r="BL12" s="817"/>
      <c r="BM12" s="818"/>
      <c r="BN12" s="818"/>
      <c r="BO12" s="818"/>
      <c r="BP12" s="818"/>
      <c r="BQ12" s="818"/>
      <c r="BR12" s="818"/>
      <c r="BS12" s="818"/>
      <c r="BT12" s="819"/>
      <c r="BU12" s="33"/>
      <c r="BV12" s="817"/>
      <c r="BW12" s="818"/>
      <c r="BX12" s="818"/>
      <c r="BY12" s="818"/>
      <c r="BZ12" s="818"/>
      <c r="CA12" s="818"/>
      <c r="CB12" s="818"/>
      <c r="CC12" s="818"/>
      <c r="CD12" s="819"/>
      <c r="CE12" s="33"/>
      <c r="CF12" s="817"/>
      <c r="CG12" s="818"/>
      <c r="CH12" s="818"/>
      <c r="CI12" s="818"/>
      <c r="CJ12" s="818"/>
      <c r="CK12" s="818"/>
      <c r="CL12" s="818"/>
      <c r="CM12" s="818"/>
      <c r="CN12" s="819"/>
      <c r="CO12" s="33"/>
      <c r="CP12" s="817"/>
      <c r="CQ12" s="818"/>
      <c r="CR12" s="818"/>
      <c r="CS12" s="818"/>
      <c r="CT12" s="818"/>
      <c r="CU12" s="818"/>
      <c r="CV12" s="818"/>
      <c r="CW12" s="818"/>
      <c r="CX12" s="819"/>
      <c r="CY12" s="33"/>
      <c r="CZ12" s="817"/>
      <c r="DA12" s="818"/>
      <c r="DB12" s="818"/>
      <c r="DC12" s="818"/>
      <c r="DD12" s="818"/>
      <c r="DE12" s="818"/>
      <c r="DF12" s="818"/>
      <c r="DG12" s="818"/>
      <c r="DH12" s="819"/>
      <c r="DI12" s="33"/>
      <c r="DJ12" s="817"/>
      <c r="DK12" s="818"/>
      <c r="DL12" s="818"/>
      <c r="DM12" s="818"/>
      <c r="DN12" s="818"/>
      <c r="DO12" s="818"/>
      <c r="DP12" s="818"/>
      <c r="DQ12" s="818"/>
      <c r="DR12" s="819"/>
      <c r="DS12" s="33"/>
      <c r="DT12" s="817"/>
      <c r="DU12" s="818"/>
      <c r="DV12" s="818"/>
      <c r="DW12" s="818"/>
      <c r="DX12" s="818"/>
      <c r="DY12" s="818"/>
      <c r="DZ12" s="818"/>
      <c r="EA12" s="818"/>
      <c r="EB12" s="819"/>
      <c r="EC12" s="33"/>
      <c r="ED12" s="817"/>
      <c r="EE12" s="818"/>
      <c r="EF12" s="818"/>
      <c r="EG12" s="818"/>
      <c r="EH12" s="818"/>
      <c r="EI12" s="818"/>
      <c r="EJ12" s="818"/>
      <c r="EK12" s="818"/>
      <c r="EL12" s="819"/>
      <c r="EM12" s="33"/>
      <c r="EN12" s="817"/>
      <c r="EO12" s="818"/>
      <c r="EP12" s="818"/>
      <c r="EQ12" s="818"/>
      <c r="ER12" s="818"/>
      <c r="ES12" s="818"/>
      <c r="ET12" s="818"/>
      <c r="EU12" s="818"/>
      <c r="EV12" s="819"/>
      <c r="EW12" s="647">
        <f t="shared" si="0"/>
        <v>0</v>
      </c>
      <c r="EX12" s="277">
        <f t="shared" si="1"/>
        <v>0</v>
      </c>
      <c r="EY12" s="278">
        <f t="shared" si="2"/>
        <v>0</v>
      </c>
      <c r="EZ12" s="37">
        <f t="shared" si="3"/>
        <v>0</v>
      </c>
      <c r="FA12" s="38">
        <f t="shared" si="4"/>
        <v>0</v>
      </c>
    </row>
    <row r="13" spans="1:202" s="35" customFormat="1" ht="30" customHeight="1">
      <c r="A13" s="226" t="s">
        <v>23</v>
      </c>
      <c r="B13" s="84" t="s">
        <v>179</v>
      </c>
      <c r="C13" s="33"/>
      <c r="D13" s="817"/>
      <c r="E13" s="818"/>
      <c r="F13" s="818"/>
      <c r="G13" s="818"/>
      <c r="H13" s="818"/>
      <c r="I13" s="818"/>
      <c r="J13" s="818"/>
      <c r="K13" s="818"/>
      <c r="L13" s="819"/>
      <c r="M13" s="33"/>
      <c r="N13" s="817"/>
      <c r="O13" s="818"/>
      <c r="P13" s="818"/>
      <c r="Q13" s="818"/>
      <c r="R13" s="818"/>
      <c r="S13" s="818"/>
      <c r="T13" s="818"/>
      <c r="U13" s="818"/>
      <c r="V13" s="819"/>
      <c r="W13" s="33"/>
      <c r="X13" s="817"/>
      <c r="Y13" s="818"/>
      <c r="Z13" s="818"/>
      <c r="AA13" s="818"/>
      <c r="AB13" s="818"/>
      <c r="AC13" s="818"/>
      <c r="AD13" s="818"/>
      <c r="AE13" s="818"/>
      <c r="AF13" s="819"/>
      <c r="AG13" s="33"/>
      <c r="AH13" s="817"/>
      <c r="AI13" s="818"/>
      <c r="AJ13" s="818"/>
      <c r="AK13" s="818"/>
      <c r="AL13" s="818"/>
      <c r="AM13" s="818"/>
      <c r="AN13" s="818"/>
      <c r="AO13" s="818"/>
      <c r="AP13" s="819"/>
      <c r="AQ13" s="33"/>
      <c r="AR13" s="817"/>
      <c r="AS13" s="818"/>
      <c r="AT13" s="818"/>
      <c r="AU13" s="818"/>
      <c r="AV13" s="818"/>
      <c r="AW13" s="818"/>
      <c r="AX13" s="818"/>
      <c r="AY13" s="818"/>
      <c r="AZ13" s="819"/>
      <c r="BA13" s="33"/>
      <c r="BB13" s="817"/>
      <c r="BC13" s="818"/>
      <c r="BD13" s="818"/>
      <c r="BE13" s="818"/>
      <c r="BF13" s="818"/>
      <c r="BG13" s="818"/>
      <c r="BH13" s="818"/>
      <c r="BI13" s="818"/>
      <c r="BJ13" s="819"/>
      <c r="BK13" s="33"/>
      <c r="BL13" s="817"/>
      <c r="BM13" s="818"/>
      <c r="BN13" s="818"/>
      <c r="BO13" s="818"/>
      <c r="BP13" s="818"/>
      <c r="BQ13" s="818"/>
      <c r="BR13" s="818"/>
      <c r="BS13" s="818"/>
      <c r="BT13" s="819"/>
      <c r="BU13" s="33"/>
      <c r="BV13" s="817"/>
      <c r="BW13" s="818"/>
      <c r="BX13" s="818"/>
      <c r="BY13" s="818"/>
      <c r="BZ13" s="818"/>
      <c r="CA13" s="818"/>
      <c r="CB13" s="818"/>
      <c r="CC13" s="818"/>
      <c r="CD13" s="819"/>
      <c r="CE13" s="33"/>
      <c r="CF13" s="817"/>
      <c r="CG13" s="818"/>
      <c r="CH13" s="818"/>
      <c r="CI13" s="818"/>
      <c r="CJ13" s="818"/>
      <c r="CK13" s="818"/>
      <c r="CL13" s="818"/>
      <c r="CM13" s="818"/>
      <c r="CN13" s="819"/>
      <c r="CO13" s="33"/>
      <c r="CP13" s="817"/>
      <c r="CQ13" s="818"/>
      <c r="CR13" s="818"/>
      <c r="CS13" s="818"/>
      <c r="CT13" s="818"/>
      <c r="CU13" s="818"/>
      <c r="CV13" s="818"/>
      <c r="CW13" s="818"/>
      <c r="CX13" s="819"/>
      <c r="CY13" s="33"/>
      <c r="CZ13" s="817"/>
      <c r="DA13" s="818"/>
      <c r="DB13" s="818"/>
      <c r="DC13" s="818"/>
      <c r="DD13" s="818"/>
      <c r="DE13" s="818"/>
      <c r="DF13" s="818"/>
      <c r="DG13" s="818"/>
      <c r="DH13" s="819"/>
      <c r="DI13" s="33"/>
      <c r="DJ13" s="817"/>
      <c r="DK13" s="818"/>
      <c r="DL13" s="818"/>
      <c r="DM13" s="818"/>
      <c r="DN13" s="818"/>
      <c r="DO13" s="818"/>
      <c r="DP13" s="818"/>
      <c r="DQ13" s="818"/>
      <c r="DR13" s="819"/>
      <c r="DS13" s="33"/>
      <c r="DT13" s="817"/>
      <c r="DU13" s="818"/>
      <c r="DV13" s="818"/>
      <c r="DW13" s="818"/>
      <c r="DX13" s="818"/>
      <c r="DY13" s="818"/>
      <c r="DZ13" s="818"/>
      <c r="EA13" s="818"/>
      <c r="EB13" s="819"/>
      <c r="EC13" s="33"/>
      <c r="ED13" s="817"/>
      <c r="EE13" s="818"/>
      <c r="EF13" s="818"/>
      <c r="EG13" s="818"/>
      <c r="EH13" s="818"/>
      <c r="EI13" s="818"/>
      <c r="EJ13" s="818"/>
      <c r="EK13" s="818"/>
      <c r="EL13" s="819"/>
      <c r="EM13" s="33"/>
      <c r="EN13" s="817"/>
      <c r="EO13" s="818"/>
      <c r="EP13" s="818"/>
      <c r="EQ13" s="818"/>
      <c r="ER13" s="818"/>
      <c r="ES13" s="818"/>
      <c r="ET13" s="818"/>
      <c r="EU13" s="818"/>
      <c r="EV13" s="819"/>
      <c r="EW13" s="647">
        <f t="shared" si="0"/>
        <v>0</v>
      </c>
      <c r="EX13" s="277">
        <f t="shared" si="1"/>
        <v>0</v>
      </c>
      <c r="EY13" s="278">
        <f t="shared" si="2"/>
        <v>0</v>
      </c>
      <c r="EZ13" s="37">
        <f t="shared" si="3"/>
        <v>0</v>
      </c>
      <c r="FA13" s="38">
        <f t="shared" si="4"/>
        <v>0</v>
      </c>
    </row>
    <row r="14" spans="1:202" s="35" customFormat="1" ht="30" customHeight="1">
      <c r="A14" s="225" t="s">
        <v>24</v>
      </c>
      <c r="B14" s="84" t="s">
        <v>180</v>
      </c>
      <c r="C14" s="33"/>
      <c r="D14" s="817"/>
      <c r="E14" s="818"/>
      <c r="F14" s="818"/>
      <c r="G14" s="818"/>
      <c r="H14" s="818"/>
      <c r="I14" s="818"/>
      <c r="J14" s="818"/>
      <c r="K14" s="818"/>
      <c r="L14" s="819"/>
      <c r="M14" s="33"/>
      <c r="N14" s="817"/>
      <c r="O14" s="818"/>
      <c r="P14" s="818"/>
      <c r="Q14" s="818"/>
      <c r="R14" s="818"/>
      <c r="S14" s="818"/>
      <c r="T14" s="818"/>
      <c r="U14" s="818"/>
      <c r="V14" s="819"/>
      <c r="W14" s="33"/>
      <c r="X14" s="817"/>
      <c r="Y14" s="818"/>
      <c r="Z14" s="818"/>
      <c r="AA14" s="818"/>
      <c r="AB14" s="818"/>
      <c r="AC14" s="818"/>
      <c r="AD14" s="818"/>
      <c r="AE14" s="818"/>
      <c r="AF14" s="819"/>
      <c r="AG14" s="33"/>
      <c r="AH14" s="817"/>
      <c r="AI14" s="818"/>
      <c r="AJ14" s="818"/>
      <c r="AK14" s="818"/>
      <c r="AL14" s="818"/>
      <c r="AM14" s="818"/>
      <c r="AN14" s="818"/>
      <c r="AO14" s="818"/>
      <c r="AP14" s="819"/>
      <c r="AQ14" s="33"/>
      <c r="AR14" s="817"/>
      <c r="AS14" s="818"/>
      <c r="AT14" s="818"/>
      <c r="AU14" s="818"/>
      <c r="AV14" s="818"/>
      <c r="AW14" s="818"/>
      <c r="AX14" s="818"/>
      <c r="AY14" s="818"/>
      <c r="AZ14" s="819"/>
      <c r="BA14" s="33"/>
      <c r="BB14" s="817"/>
      <c r="BC14" s="818"/>
      <c r="BD14" s="818"/>
      <c r="BE14" s="818"/>
      <c r="BF14" s="818"/>
      <c r="BG14" s="818"/>
      <c r="BH14" s="818"/>
      <c r="BI14" s="818"/>
      <c r="BJ14" s="819"/>
      <c r="BK14" s="33"/>
      <c r="BL14" s="817"/>
      <c r="BM14" s="818"/>
      <c r="BN14" s="818"/>
      <c r="BO14" s="818"/>
      <c r="BP14" s="818"/>
      <c r="BQ14" s="818"/>
      <c r="BR14" s="818"/>
      <c r="BS14" s="818"/>
      <c r="BT14" s="819"/>
      <c r="BU14" s="33"/>
      <c r="BV14" s="817"/>
      <c r="BW14" s="818"/>
      <c r="BX14" s="818"/>
      <c r="BY14" s="818"/>
      <c r="BZ14" s="818"/>
      <c r="CA14" s="818"/>
      <c r="CB14" s="818"/>
      <c r="CC14" s="818"/>
      <c r="CD14" s="819"/>
      <c r="CE14" s="33"/>
      <c r="CF14" s="817"/>
      <c r="CG14" s="818"/>
      <c r="CH14" s="818"/>
      <c r="CI14" s="818"/>
      <c r="CJ14" s="818"/>
      <c r="CK14" s="818"/>
      <c r="CL14" s="818"/>
      <c r="CM14" s="818"/>
      <c r="CN14" s="819"/>
      <c r="CO14" s="33"/>
      <c r="CP14" s="817"/>
      <c r="CQ14" s="818"/>
      <c r="CR14" s="818"/>
      <c r="CS14" s="818"/>
      <c r="CT14" s="818"/>
      <c r="CU14" s="818"/>
      <c r="CV14" s="818"/>
      <c r="CW14" s="818"/>
      <c r="CX14" s="819"/>
      <c r="CY14" s="33"/>
      <c r="CZ14" s="817"/>
      <c r="DA14" s="818"/>
      <c r="DB14" s="818"/>
      <c r="DC14" s="818"/>
      <c r="DD14" s="818"/>
      <c r="DE14" s="818"/>
      <c r="DF14" s="818"/>
      <c r="DG14" s="818"/>
      <c r="DH14" s="819"/>
      <c r="DI14" s="33"/>
      <c r="DJ14" s="817"/>
      <c r="DK14" s="818"/>
      <c r="DL14" s="818"/>
      <c r="DM14" s="818"/>
      <c r="DN14" s="818"/>
      <c r="DO14" s="818"/>
      <c r="DP14" s="818"/>
      <c r="DQ14" s="818"/>
      <c r="DR14" s="819"/>
      <c r="DS14" s="33"/>
      <c r="DT14" s="817"/>
      <c r="DU14" s="818"/>
      <c r="DV14" s="818"/>
      <c r="DW14" s="818"/>
      <c r="DX14" s="818"/>
      <c r="DY14" s="818"/>
      <c r="DZ14" s="818"/>
      <c r="EA14" s="818"/>
      <c r="EB14" s="819"/>
      <c r="EC14" s="33"/>
      <c r="ED14" s="817"/>
      <c r="EE14" s="818"/>
      <c r="EF14" s="818"/>
      <c r="EG14" s="818"/>
      <c r="EH14" s="818"/>
      <c r="EI14" s="818"/>
      <c r="EJ14" s="818"/>
      <c r="EK14" s="818"/>
      <c r="EL14" s="819"/>
      <c r="EM14" s="33"/>
      <c r="EN14" s="817"/>
      <c r="EO14" s="818"/>
      <c r="EP14" s="818"/>
      <c r="EQ14" s="818"/>
      <c r="ER14" s="818"/>
      <c r="ES14" s="818"/>
      <c r="ET14" s="818"/>
      <c r="EU14" s="818"/>
      <c r="EV14" s="819"/>
      <c r="EW14" s="646">
        <f t="shared" si="0"/>
        <v>0</v>
      </c>
      <c r="EX14" s="284">
        <f t="shared" si="1"/>
        <v>0</v>
      </c>
      <c r="EY14" s="285">
        <f t="shared" si="2"/>
        <v>0</v>
      </c>
      <c r="EZ14" s="42">
        <f t="shared" si="3"/>
        <v>0</v>
      </c>
      <c r="FA14" s="43">
        <f t="shared" si="4"/>
        <v>0</v>
      </c>
    </row>
    <row r="15" spans="1:202" s="39" customFormat="1" ht="30" customHeight="1">
      <c r="A15" s="224" t="s">
        <v>25</v>
      </c>
      <c r="B15" s="34" t="s">
        <v>352</v>
      </c>
      <c r="C15" s="36"/>
      <c r="D15" s="817"/>
      <c r="E15" s="818"/>
      <c r="F15" s="818"/>
      <c r="G15" s="818"/>
      <c r="H15" s="818"/>
      <c r="I15" s="818"/>
      <c r="J15" s="818"/>
      <c r="K15" s="818"/>
      <c r="L15" s="819"/>
      <c r="M15" s="36"/>
      <c r="N15" s="817"/>
      <c r="O15" s="818"/>
      <c r="P15" s="818"/>
      <c r="Q15" s="818"/>
      <c r="R15" s="818"/>
      <c r="S15" s="818"/>
      <c r="T15" s="818"/>
      <c r="U15" s="818"/>
      <c r="V15" s="819"/>
      <c r="W15" s="36"/>
      <c r="X15" s="817"/>
      <c r="Y15" s="818"/>
      <c r="Z15" s="818"/>
      <c r="AA15" s="818"/>
      <c r="AB15" s="818"/>
      <c r="AC15" s="818"/>
      <c r="AD15" s="818"/>
      <c r="AE15" s="818"/>
      <c r="AF15" s="819"/>
      <c r="AG15" s="36"/>
      <c r="AH15" s="817"/>
      <c r="AI15" s="818"/>
      <c r="AJ15" s="818"/>
      <c r="AK15" s="818"/>
      <c r="AL15" s="818"/>
      <c r="AM15" s="818"/>
      <c r="AN15" s="818"/>
      <c r="AO15" s="818"/>
      <c r="AP15" s="819"/>
      <c r="AQ15" s="36"/>
      <c r="AR15" s="817"/>
      <c r="AS15" s="818"/>
      <c r="AT15" s="818"/>
      <c r="AU15" s="818"/>
      <c r="AV15" s="818"/>
      <c r="AW15" s="818"/>
      <c r="AX15" s="818"/>
      <c r="AY15" s="818"/>
      <c r="AZ15" s="819"/>
      <c r="BA15" s="36"/>
      <c r="BB15" s="817"/>
      <c r="BC15" s="818"/>
      <c r="BD15" s="818"/>
      <c r="BE15" s="818"/>
      <c r="BF15" s="818"/>
      <c r="BG15" s="818"/>
      <c r="BH15" s="818"/>
      <c r="BI15" s="818"/>
      <c r="BJ15" s="819"/>
      <c r="BK15" s="36"/>
      <c r="BL15" s="817"/>
      <c r="BM15" s="818"/>
      <c r="BN15" s="818"/>
      <c r="BO15" s="818"/>
      <c r="BP15" s="818"/>
      <c r="BQ15" s="818"/>
      <c r="BR15" s="818"/>
      <c r="BS15" s="818"/>
      <c r="BT15" s="819"/>
      <c r="BU15" s="36"/>
      <c r="BV15" s="817"/>
      <c r="BW15" s="818"/>
      <c r="BX15" s="818"/>
      <c r="BY15" s="818"/>
      <c r="BZ15" s="818"/>
      <c r="CA15" s="818"/>
      <c r="CB15" s="818"/>
      <c r="CC15" s="818"/>
      <c r="CD15" s="819"/>
      <c r="CE15" s="36"/>
      <c r="CF15" s="817"/>
      <c r="CG15" s="818"/>
      <c r="CH15" s="818"/>
      <c r="CI15" s="818"/>
      <c r="CJ15" s="818"/>
      <c r="CK15" s="818"/>
      <c r="CL15" s="818"/>
      <c r="CM15" s="818"/>
      <c r="CN15" s="819"/>
      <c r="CO15" s="36"/>
      <c r="CP15" s="817"/>
      <c r="CQ15" s="818"/>
      <c r="CR15" s="818"/>
      <c r="CS15" s="818"/>
      <c r="CT15" s="818"/>
      <c r="CU15" s="818"/>
      <c r="CV15" s="818"/>
      <c r="CW15" s="818"/>
      <c r="CX15" s="819"/>
      <c r="CY15" s="36"/>
      <c r="CZ15" s="817"/>
      <c r="DA15" s="818"/>
      <c r="DB15" s="818"/>
      <c r="DC15" s="818"/>
      <c r="DD15" s="818"/>
      <c r="DE15" s="818"/>
      <c r="DF15" s="818"/>
      <c r="DG15" s="818"/>
      <c r="DH15" s="819"/>
      <c r="DI15" s="36"/>
      <c r="DJ15" s="817"/>
      <c r="DK15" s="818"/>
      <c r="DL15" s="818"/>
      <c r="DM15" s="818"/>
      <c r="DN15" s="818"/>
      <c r="DO15" s="818"/>
      <c r="DP15" s="818"/>
      <c r="DQ15" s="818"/>
      <c r="DR15" s="819"/>
      <c r="DS15" s="36"/>
      <c r="DT15" s="817"/>
      <c r="DU15" s="818"/>
      <c r="DV15" s="818"/>
      <c r="DW15" s="818"/>
      <c r="DX15" s="818"/>
      <c r="DY15" s="818"/>
      <c r="DZ15" s="818"/>
      <c r="EA15" s="818"/>
      <c r="EB15" s="819"/>
      <c r="EC15" s="36"/>
      <c r="ED15" s="817"/>
      <c r="EE15" s="818"/>
      <c r="EF15" s="818"/>
      <c r="EG15" s="818"/>
      <c r="EH15" s="818"/>
      <c r="EI15" s="818"/>
      <c r="EJ15" s="818"/>
      <c r="EK15" s="818"/>
      <c r="EL15" s="819"/>
      <c r="EM15" s="36"/>
      <c r="EN15" s="817"/>
      <c r="EO15" s="818"/>
      <c r="EP15" s="818"/>
      <c r="EQ15" s="818"/>
      <c r="ER15" s="818"/>
      <c r="ES15" s="818"/>
      <c r="ET15" s="818"/>
      <c r="EU15" s="818"/>
      <c r="EV15" s="819"/>
      <c r="EW15" s="647">
        <f t="shared" si="0"/>
        <v>0</v>
      </c>
      <c r="EX15" s="277">
        <f t="shared" si="1"/>
        <v>0</v>
      </c>
      <c r="EY15" s="278">
        <f t="shared" si="2"/>
        <v>0</v>
      </c>
      <c r="EZ15" s="37">
        <f t="shared" si="3"/>
        <v>0</v>
      </c>
      <c r="FA15" s="38">
        <f t="shared" si="4"/>
        <v>0</v>
      </c>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row>
    <row r="16" spans="1:202" s="39" customFormat="1" ht="30" customHeight="1">
      <c r="A16" s="224" t="s">
        <v>26</v>
      </c>
      <c r="B16" s="34" t="s">
        <v>181</v>
      </c>
      <c r="C16" s="33"/>
      <c r="D16" s="817"/>
      <c r="E16" s="818"/>
      <c r="F16" s="818"/>
      <c r="G16" s="818"/>
      <c r="H16" s="818"/>
      <c r="I16" s="818"/>
      <c r="J16" s="818"/>
      <c r="K16" s="818"/>
      <c r="L16" s="819"/>
      <c r="M16" s="33"/>
      <c r="N16" s="817"/>
      <c r="O16" s="818"/>
      <c r="P16" s="818"/>
      <c r="Q16" s="818"/>
      <c r="R16" s="818"/>
      <c r="S16" s="818"/>
      <c r="T16" s="818"/>
      <c r="U16" s="818"/>
      <c r="V16" s="819"/>
      <c r="W16" s="33"/>
      <c r="X16" s="817"/>
      <c r="Y16" s="818"/>
      <c r="Z16" s="818"/>
      <c r="AA16" s="818"/>
      <c r="AB16" s="818"/>
      <c r="AC16" s="818"/>
      <c r="AD16" s="818"/>
      <c r="AE16" s="818"/>
      <c r="AF16" s="819"/>
      <c r="AG16" s="33"/>
      <c r="AH16" s="817"/>
      <c r="AI16" s="818"/>
      <c r="AJ16" s="818"/>
      <c r="AK16" s="818"/>
      <c r="AL16" s="818"/>
      <c r="AM16" s="818"/>
      <c r="AN16" s="818"/>
      <c r="AO16" s="818"/>
      <c r="AP16" s="819"/>
      <c r="AQ16" s="33"/>
      <c r="AR16" s="817"/>
      <c r="AS16" s="818"/>
      <c r="AT16" s="818"/>
      <c r="AU16" s="818"/>
      <c r="AV16" s="818"/>
      <c r="AW16" s="818"/>
      <c r="AX16" s="818"/>
      <c r="AY16" s="818"/>
      <c r="AZ16" s="819"/>
      <c r="BA16" s="33"/>
      <c r="BB16" s="817"/>
      <c r="BC16" s="818"/>
      <c r="BD16" s="818"/>
      <c r="BE16" s="818"/>
      <c r="BF16" s="818"/>
      <c r="BG16" s="818"/>
      <c r="BH16" s="818"/>
      <c r="BI16" s="818"/>
      <c r="BJ16" s="819"/>
      <c r="BK16" s="33"/>
      <c r="BL16" s="817"/>
      <c r="BM16" s="818"/>
      <c r="BN16" s="818"/>
      <c r="BO16" s="818"/>
      <c r="BP16" s="818"/>
      <c r="BQ16" s="818"/>
      <c r="BR16" s="818"/>
      <c r="BS16" s="818"/>
      <c r="BT16" s="819"/>
      <c r="BU16" s="33"/>
      <c r="BV16" s="817"/>
      <c r="BW16" s="818"/>
      <c r="BX16" s="818"/>
      <c r="BY16" s="818"/>
      <c r="BZ16" s="818"/>
      <c r="CA16" s="818"/>
      <c r="CB16" s="818"/>
      <c r="CC16" s="818"/>
      <c r="CD16" s="819"/>
      <c r="CE16" s="33"/>
      <c r="CF16" s="817"/>
      <c r="CG16" s="818"/>
      <c r="CH16" s="818"/>
      <c r="CI16" s="818"/>
      <c r="CJ16" s="818"/>
      <c r="CK16" s="818"/>
      <c r="CL16" s="818"/>
      <c r="CM16" s="818"/>
      <c r="CN16" s="819"/>
      <c r="CO16" s="33"/>
      <c r="CP16" s="817"/>
      <c r="CQ16" s="818"/>
      <c r="CR16" s="818"/>
      <c r="CS16" s="818"/>
      <c r="CT16" s="818"/>
      <c r="CU16" s="818"/>
      <c r="CV16" s="818"/>
      <c r="CW16" s="818"/>
      <c r="CX16" s="819"/>
      <c r="CY16" s="33"/>
      <c r="CZ16" s="817"/>
      <c r="DA16" s="818"/>
      <c r="DB16" s="818"/>
      <c r="DC16" s="818"/>
      <c r="DD16" s="818"/>
      <c r="DE16" s="818"/>
      <c r="DF16" s="818"/>
      <c r="DG16" s="818"/>
      <c r="DH16" s="819"/>
      <c r="DI16" s="33"/>
      <c r="DJ16" s="817"/>
      <c r="DK16" s="818"/>
      <c r="DL16" s="818"/>
      <c r="DM16" s="818"/>
      <c r="DN16" s="818"/>
      <c r="DO16" s="818"/>
      <c r="DP16" s="818"/>
      <c r="DQ16" s="818"/>
      <c r="DR16" s="819"/>
      <c r="DS16" s="33"/>
      <c r="DT16" s="817"/>
      <c r="DU16" s="818"/>
      <c r="DV16" s="818"/>
      <c r="DW16" s="818"/>
      <c r="DX16" s="818"/>
      <c r="DY16" s="818"/>
      <c r="DZ16" s="818"/>
      <c r="EA16" s="818"/>
      <c r="EB16" s="819"/>
      <c r="EC16" s="33"/>
      <c r="ED16" s="817"/>
      <c r="EE16" s="818"/>
      <c r="EF16" s="818"/>
      <c r="EG16" s="818"/>
      <c r="EH16" s="818"/>
      <c r="EI16" s="818"/>
      <c r="EJ16" s="818"/>
      <c r="EK16" s="818"/>
      <c r="EL16" s="819"/>
      <c r="EM16" s="33"/>
      <c r="EN16" s="817"/>
      <c r="EO16" s="818"/>
      <c r="EP16" s="818"/>
      <c r="EQ16" s="818"/>
      <c r="ER16" s="818"/>
      <c r="ES16" s="818"/>
      <c r="ET16" s="818"/>
      <c r="EU16" s="818"/>
      <c r="EV16" s="819"/>
      <c r="EW16" s="647">
        <f t="shared" si="0"/>
        <v>0</v>
      </c>
      <c r="EX16" s="277">
        <f t="shared" si="1"/>
        <v>0</v>
      </c>
      <c r="EY16" s="278">
        <f t="shared" si="2"/>
        <v>0</v>
      </c>
      <c r="EZ16" s="37">
        <f t="shared" si="3"/>
        <v>0</v>
      </c>
      <c r="FA16" s="38">
        <f t="shared" si="4"/>
        <v>0</v>
      </c>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row>
    <row r="17" spans="1:202" s="39" customFormat="1" ht="39.950000000000003" customHeight="1">
      <c r="A17" s="224" t="s">
        <v>27</v>
      </c>
      <c r="B17" s="34" t="s">
        <v>745</v>
      </c>
      <c r="C17" s="33"/>
      <c r="D17" s="817"/>
      <c r="E17" s="818"/>
      <c r="F17" s="818"/>
      <c r="G17" s="818"/>
      <c r="H17" s="818"/>
      <c r="I17" s="818"/>
      <c r="J17" s="818"/>
      <c r="K17" s="818"/>
      <c r="L17" s="819"/>
      <c r="M17" s="33"/>
      <c r="N17" s="817"/>
      <c r="O17" s="818"/>
      <c r="P17" s="818"/>
      <c r="Q17" s="818"/>
      <c r="R17" s="818"/>
      <c r="S17" s="818"/>
      <c r="T17" s="818"/>
      <c r="U17" s="818"/>
      <c r="V17" s="819"/>
      <c r="W17" s="33"/>
      <c r="X17" s="817"/>
      <c r="Y17" s="818"/>
      <c r="Z17" s="818"/>
      <c r="AA17" s="818"/>
      <c r="AB17" s="818"/>
      <c r="AC17" s="818"/>
      <c r="AD17" s="818"/>
      <c r="AE17" s="818"/>
      <c r="AF17" s="819"/>
      <c r="AG17" s="33"/>
      <c r="AH17" s="817"/>
      <c r="AI17" s="818"/>
      <c r="AJ17" s="818"/>
      <c r="AK17" s="818"/>
      <c r="AL17" s="818"/>
      <c r="AM17" s="818"/>
      <c r="AN17" s="818"/>
      <c r="AO17" s="818"/>
      <c r="AP17" s="819"/>
      <c r="AQ17" s="33"/>
      <c r="AR17" s="817"/>
      <c r="AS17" s="818"/>
      <c r="AT17" s="818"/>
      <c r="AU17" s="818"/>
      <c r="AV17" s="818"/>
      <c r="AW17" s="818"/>
      <c r="AX17" s="818"/>
      <c r="AY17" s="818"/>
      <c r="AZ17" s="819"/>
      <c r="BA17" s="33"/>
      <c r="BB17" s="817"/>
      <c r="BC17" s="818"/>
      <c r="BD17" s="818"/>
      <c r="BE17" s="818"/>
      <c r="BF17" s="818"/>
      <c r="BG17" s="818"/>
      <c r="BH17" s="818"/>
      <c r="BI17" s="818"/>
      <c r="BJ17" s="819"/>
      <c r="BK17" s="33"/>
      <c r="BL17" s="817"/>
      <c r="BM17" s="818"/>
      <c r="BN17" s="818"/>
      <c r="BO17" s="818"/>
      <c r="BP17" s="818"/>
      <c r="BQ17" s="818"/>
      <c r="BR17" s="818"/>
      <c r="BS17" s="818"/>
      <c r="BT17" s="819"/>
      <c r="BU17" s="33"/>
      <c r="BV17" s="817"/>
      <c r="BW17" s="818"/>
      <c r="BX17" s="818"/>
      <c r="BY17" s="818"/>
      <c r="BZ17" s="818"/>
      <c r="CA17" s="818"/>
      <c r="CB17" s="818"/>
      <c r="CC17" s="818"/>
      <c r="CD17" s="819"/>
      <c r="CE17" s="33"/>
      <c r="CF17" s="817"/>
      <c r="CG17" s="818"/>
      <c r="CH17" s="818"/>
      <c r="CI17" s="818"/>
      <c r="CJ17" s="818"/>
      <c r="CK17" s="818"/>
      <c r="CL17" s="818"/>
      <c r="CM17" s="818"/>
      <c r="CN17" s="819"/>
      <c r="CO17" s="33"/>
      <c r="CP17" s="817"/>
      <c r="CQ17" s="818"/>
      <c r="CR17" s="818"/>
      <c r="CS17" s="818"/>
      <c r="CT17" s="818"/>
      <c r="CU17" s="818"/>
      <c r="CV17" s="818"/>
      <c r="CW17" s="818"/>
      <c r="CX17" s="819"/>
      <c r="CY17" s="33"/>
      <c r="CZ17" s="817"/>
      <c r="DA17" s="818"/>
      <c r="DB17" s="818"/>
      <c r="DC17" s="818"/>
      <c r="DD17" s="818"/>
      <c r="DE17" s="818"/>
      <c r="DF17" s="818"/>
      <c r="DG17" s="818"/>
      <c r="DH17" s="819"/>
      <c r="DI17" s="33"/>
      <c r="DJ17" s="817"/>
      <c r="DK17" s="818"/>
      <c r="DL17" s="818"/>
      <c r="DM17" s="818"/>
      <c r="DN17" s="818"/>
      <c r="DO17" s="818"/>
      <c r="DP17" s="818"/>
      <c r="DQ17" s="818"/>
      <c r="DR17" s="819"/>
      <c r="DS17" s="33"/>
      <c r="DT17" s="817"/>
      <c r="DU17" s="818"/>
      <c r="DV17" s="818"/>
      <c r="DW17" s="818"/>
      <c r="DX17" s="818"/>
      <c r="DY17" s="818"/>
      <c r="DZ17" s="818"/>
      <c r="EA17" s="818"/>
      <c r="EB17" s="819"/>
      <c r="EC17" s="33"/>
      <c r="ED17" s="817"/>
      <c r="EE17" s="818"/>
      <c r="EF17" s="818"/>
      <c r="EG17" s="818"/>
      <c r="EH17" s="818"/>
      <c r="EI17" s="818"/>
      <c r="EJ17" s="818"/>
      <c r="EK17" s="818"/>
      <c r="EL17" s="819"/>
      <c r="EM17" s="33"/>
      <c r="EN17" s="817"/>
      <c r="EO17" s="818"/>
      <c r="EP17" s="818"/>
      <c r="EQ17" s="818"/>
      <c r="ER17" s="818"/>
      <c r="ES17" s="818"/>
      <c r="ET17" s="818"/>
      <c r="EU17" s="818"/>
      <c r="EV17" s="819"/>
      <c r="EW17" s="647">
        <f t="shared" ref="EW17" si="5">COUNTIF(C17:EV17,"=Met")</f>
        <v>0</v>
      </c>
      <c r="EX17" s="277">
        <f t="shared" ref="EX17" si="6">IF(SUM(EW17,EY17)=0,0,EW17/SUM(EW17,EY17))</f>
        <v>0</v>
      </c>
      <c r="EY17" s="278">
        <f t="shared" ref="EY17" si="7">COUNTIF(C17:EV17,"=Not Met")</f>
        <v>0</v>
      </c>
      <c r="EZ17" s="37">
        <f t="shared" ref="EZ17" si="8">IF(SUM(EW17,EY17)=0,0,EY17/SUM(EW17,EY17))</f>
        <v>0</v>
      </c>
      <c r="FA17" s="38">
        <f t="shared" ref="FA17" si="9">COUNTIF(C17:EV17,"=N/A")</f>
        <v>0</v>
      </c>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row>
    <row r="18" spans="1:202" s="39" customFormat="1" ht="30" customHeight="1">
      <c r="A18" s="224" t="s">
        <v>28</v>
      </c>
      <c r="B18" s="34" t="s">
        <v>353</v>
      </c>
      <c r="C18" s="33"/>
      <c r="D18" s="817"/>
      <c r="E18" s="818"/>
      <c r="F18" s="818"/>
      <c r="G18" s="818"/>
      <c r="H18" s="818"/>
      <c r="I18" s="818"/>
      <c r="J18" s="818"/>
      <c r="K18" s="818"/>
      <c r="L18" s="819"/>
      <c r="M18" s="33"/>
      <c r="N18" s="817"/>
      <c r="O18" s="818"/>
      <c r="P18" s="818"/>
      <c r="Q18" s="818"/>
      <c r="R18" s="818"/>
      <c r="S18" s="818"/>
      <c r="T18" s="818"/>
      <c r="U18" s="818"/>
      <c r="V18" s="819"/>
      <c r="W18" s="33"/>
      <c r="X18" s="817"/>
      <c r="Y18" s="818"/>
      <c r="Z18" s="818"/>
      <c r="AA18" s="818"/>
      <c r="AB18" s="818"/>
      <c r="AC18" s="818"/>
      <c r="AD18" s="818"/>
      <c r="AE18" s="818"/>
      <c r="AF18" s="819"/>
      <c r="AG18" s="33"/>
      <c r="AH18" s="817"/>
      <c r="AI18" s="818"/>
      <c r="AJ18" s="818"/>
      <c r="AK18" s="818"/>
      <c r="AL18" s="818"/>
      <c r="AM18" s="818"/>
      <c r="AN18" s="818"/>
      <c r="AO18" s="818"/>
      <c r="AP18" s="819"/>
      <c r="AQ18" s="33"/>
      <c r="AR18" s="817"/>
      <c r="AS18" s="818"/>
      <c r="AT18" s="818"/>
      <c r="AU18" s="818"/>
      <c r="AV18" s="818"/>
      <c r="AW18" s="818"/>
      <c r="AX18" s="818"/>
      <c r="AY18" s="818"/>
      <c r="AZ18" s="819"/>
      <c r="BA18" s="33"/>
      <c r="BB18" s="817"/>
      <c r="BC18" s="818"/>
      <c r="BD18" s="818"/>
      <c r="BE18" s="818"/>
      <c r="BF18" s="818"/>
      <c r="BG18" s="818"/>
      <c r="BH18" s="818"/>
      <c r="BI18" s="818"/>
      <c r="BJ18" s="819"/>
      <c r="BK18" s="33"/>
      <c r="BL18" s="817"/>
      <c r="BM18" s="818"/>
      <c r="BN18" s="818"/>
      <c r="BO18" s="818"/>
      <c r="BP18" s="818"/>
      <c r="BQ18" s="818"/>
      <c r="BR18" s="818"/>
      <c r="BS18" s="818"/>
      <c r="BT18" s="819"/>
      <c r="BU18" s="33"/>
      <c r="BV18" s="817"/>
      <c r="BW18" s="818"/>
      <c r="BX18" s="818"/>
      <c r="BY18" s="818"/>
      <c r="BZ18" s="818"/>
      <c r="CA18" s="818"/>
      <c r="CB18" s="818"/>
      <c r="CC18" s="818"/>
      <c r="CD18" s="819"/>
      <c r="CE18" s="33"/>
      <c r="CF18" s="817"/>
      <c r="CG18" s="818"/>
      <c r="CH18" s="818"/>
      <c r="CI18" s="818"/>
      <c r="CJ18" s="818"/>
      <c r="CK18" s="818"/>
      <c r="CL18" s="818"/>
      <c r="CM18" s="818"/>
      <c r="CN18" s="819"/>
      <c r="CO18" s="33"/>
      <c r="CP18" s="817"/>
      <c r="CQ18" s="818"/>
      <c r="CR18" s="818"/>
      <c r="CS18" s="818"/>
      <c r="CT18" s="818"/>
      <c r="CU18" s="818"/>
      <c r="CV18" s="818"/>
      <c r="CW18" s="818"/>
      <c r="CX18" s="819"/>
      <c r="CY18" s="33"/>
      <c r="CZ18" s="817"/>
      <c r="DA18" s="818"/>
      <c r="DB18" s="818"/>
      <c r="DC18" s="818"/>
      <c r="DD18" s="818"/>
      <c r="DE18" s="818"/>
      <c r="DF18" s="818"/>
      <c r="DG18" s="818"/>
      <c r="DH18" s="819"/>
      <c r="DI18" s="33"/>
      <c r="DJ18" s="817"/>
      <c r="DK18" s="818"/>
      <c r="DL18" s="818"/>
      <c r="DM18" s="818"/>
      <c r="DN18" s="818"/>
      <c r="DO18" s="818"/>
      <c r="DP18" s="818"/>
      <c r="DQ18" s="818"/>
      <c r="DR18" s="819"/>
      <c r="DS18" s="33"/>
      <c r="DT18" s="817"/>
      <c r="DU18" s="818"/>
      <c r="DV18" s="818"/>
      <c r="DW18" s="818"/>
      <c r="DX18" s="818"/>
      <c r="DY18" s="818"/>
      <c r="DZ18" s="818"/>
      <c r="EA18" s="818"/>
      <c r="EB18" s="819"/>
      <c r="EC18" s="33"/>
      <c r="ED18" s="817"/>
      <c r="EE18" s="818"/>
      <c r="EF18" s="818"/>
      <c r="EG18" s="818"/>
      <c r="EH18" s="818"/>
      <c r="EI18" s="818"/>
      <c r="EJ18" s="818"/>
      <c r="EK18" s="818"/>
      <c r="EL18" s="819"/>
      <c r="EM18" s="33"/>
      <c r="EN18" s="817"/>
      <c r="EO18" s="818"/>
      <c r="EP18" s="818"/>
      <c r="EQ18" s="818"/>
      <c r="ER18" s="818"/>
      <c r="ES18" s="818"/>
      <c r="ET18" s="818"/>
      <c r="EU18" s="818"/>
      <c r="EV18" s="819"/>
      <c r="EW18" s="647">
        <f t="shared" si="0"/>
        <v>0</v>
      </c>
      <c r="EX18" s="277">
        <f t="shared" si="1"/>
        <v>0</v>
      </c>
      <c r="EY18" s="278">
        <f t="shared" si="2"/>
        <v>0</v>
      </c>
      <c r="EZ18" s="37">
        <f t="shared" si="3"/>
        <v>0</v>
      </c>
      <c r="FA18" s="38">
        <f t="shared" si="4"/>
        <v>0</v>
      </c>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row>
    <row r="19" spans="1:202" s="65" customFormat="1" ht="30" customHeight="1">
      <c r="A19" s="235" t="s">
        <v>29</v>
      </c>
      <c r="B19" s="115" t="s">
        <v>241</v>
      </c>
      <c r="C19" s="33"/>
      <c r="D19" s="817"/>
      <c r="E19" s="818"/>
      <c r="F19" s="818"/>
      <c r="G19" s="818"/>
      <c r="H19" s="818"/>
      <c r="I19" s="818"/>
      <c r="J19" s="818"/>
      <c r="K19" s="818"/>
      <c r="L19" s="819"/>
      <c r="M19" s="33"/>
      <c r="N19" s="817"/>
      <c r="O19" s="818"/>
      <c r="P19" s="818"/>
      <c r="Q19" s="818"/>
      <c r="R19" s="818"/>
      <c r="S19" s="818"/>
      <c r="T19" s="818"/>
      <c r="U19" s="818"/>
      <c r="V19" s="819"/>
      <c r="W19" s="33"/>
      <c r="X19" s="817"/>
      <c r="Y19" s="818"/>
      <c r="Z19" s="818"/>
      <c r="AA19" s="818"/>
      <c r="AB19" s="818"/>
      <c r="AC19" s="818"/>
      <c r="AD19" s="818"/>
      <c r="AE19" s="818"/>
      <c r="AF19" s="819"/>
      <c r="AG19" s="33"/>
      <c r="AH19" s="817"/>
      <c r="AI19" s="818"/>
      <c r="AJ19" s="818"/>
      <c r="AK19" s="818"/>
      <c r="AL19" s="818"/>
      <c r="AM19" s="818"/>
      <c r="AN19" s="818"/>
      <c r="AO19" s="818"/>
      <c r="AP19" s="819"/>
      <c r="AQ19" s="33"/>
      <c r="AR19" s="817"/>
      <c r="AS19" s="818"/>
      <c r="AT19" s="818"/>
      <c r="AU19" s="818"/>
      <c r="AV19" s="818"/>
      <c r="AW19" s="818"/>
      <c r="AX19" s="818"/>
      <c r="AY19" s="818"/>
      <c r="AZ19" s="819"/>
      <c r="BA19" s="33"/>
      <c r="BB19" s="817"/>
      <c r="BC19" s="818"/>
      <c r="BD19" s="818"/>
      <c r="BE19" s="818"/>
      <c r="BF19" s="818"/>
      <c r="BG19" s="818"/>
      <c r="BH19" s="818"/>
      <c r="BI19" s="818"/>
      <c r="BJ19" s="819"/>
      <c r="BK19" s="33"/>
      <c r="BL19" s="817"/>
      <c r="BM19" s="818"/>
      <c r="BN19" s="818"/>
      <c r="BO19" s="818"/>
      <c r="BP19" s="818"/>
      <c r="BQ19" s="818"/>
      <c r="BR19" s="818"/>
      <c r="BS19" s="818"/>
      <c r="BT19" s="819"/>
      <c r="BU19" s="33"/>
      <c r="BV19" s="817"/>
      <c r="BW19" s="818"/>
      <c r="BX19" s="818"/>
      <c r="BY19" s="818"/>
      <c r="BZ19" s="818"/>
      <c r="CA19" s="818"/>
      <c r="CB19" s="818"/>
      <c r="CC19" s="818"/>
      <c r="CD19" s="819"/>
      <c r="CE19" s="33"/>
      <c r="CF19" s="817"/>
      <c r="CG19" s="818"/>
      <c r="CH19" s="818"/>
      <c r="CI19" s="818"/>
      <c r="CJ19" s="818"/>
      <c r="CK19" s="818"/>
      <c r="CL19" s="818"/>
      <c r="CM19" s="818"/>
      <c r="CN19" s="819"/>
      <c r="CO19" s="33"/>
      <c r="CP19" s="817"/>
      <c r="CQ19" s="818"/>
      <c r="CR19" s="818"/>
      <c r="CS19" s="818"/>
      <c r="CT19" s="818"/>
      <c r="CU19" s="818"/>
      <c r="CV19" s="818"/>
      <c r="CW19" s="818"/>
      <c r="CX19" s="819"/>
      <c r="CY19" s="33"/>
      <c r="CZ19" s="817"/>
      <c r="DA19" s="818"/>
      <c r="DB19" s="818"/>
      <c r="DC19" s="818"/>
      <c r="DD19" s="818"/>
      <c r="DE19" s="818"/>
      <c r="DF19" s="818"/>
      <c r="DG19" s="818"/>
      <c r="DH19" s="819"/>
      <c r="DI19" s="33"/>
      <c r="DJ19" s="817"/>
      <c r="DK19" s="818"/>
      <c r="DL19" s="818"/>
      <c r="DM19" s="818"/>
      <c r="DN19" s="818"/>
      <c r="DO19" s="818"/>
      <c r="DP19" s="818"/>
      <c r="DQ19" s="818"/>
      <c r="DR19" s="819"/>
      <c r="DS19" s="33"/>
      <c r="DT19" s="817"/>
      <c r="DU19" s="818"/>
      <c r="DV19" s="818"/>
      <c r="DW19" s="818"/>
      <c r="DX19" s="818"/>
      <c r="DY19" s="818"/>
      <c r="DZ19" s="818"/>
      <c r="EA19" s="818"/>
      <c r="EB19" s="819"/>
      <c r="EC19" s="33"/>
      <c r="ED19" s="817"/>
      <c r="EE19" s="818"/>
      <c r="EF19" s="818"/>
      <c r="EG19" s="818"/>
      <c r="EH19" s="818"/>
      <c r="EI19" s="818"/>
      <c r="EJ19" s="818"/>
      <c r="EK19" s="818"/>
      <c r="EL19" s="819"/>
      <c r="EM19" s="33"/>
      <c r="EN19" s="817"/>
      <c r="EO19" s="818"/>
      <c r="EP19" s="818"/>
      <c r="EQ19" s="818"/>
      <c r="ER19" s="818"/>
      <c r="ES19" s="818"/>
      <c r="ET19" s="818"/>
      <c r="EU19" s="818"/>
      <c r="EV19" s="819"/>
      <c r="EW19" s="647">
        <f t="shared" si="0"/>
        <v>0</v>
      </c>
      <c r="EX19" s="277">
        <f t="shared" si="1"/>
        <v>0</v>
      </c>
      <c r="EY19" s="278">
        <f t="shared" si="2"/>
        <v>0</v>
      </c>
      <c r="EZ19" s="119">
        <f t="shared" si="3"/>
        <v>0</v>
      </c>
      <c r="FA19" s="120">
        <f t="shared" si="4"/>
        <v>0</v>
      </c>
    </row>
    <row r="20" spans="1:202" s="65" customFormat="1" ht="30" customHeight="1" thickBot="1">
      <c r="A20" s="232" t="s">
        <v>30</v>
      </c>
      <c r="B20" s="116" t="s">
        <v>242</v>
      </c>
      <c r="C20" s="136"/>
      <c r="D20" s="817"/>
      <c r="E20" s="818"/>
      <c r="F20" s="818"/>
      <c r="G20" s="818"/>
      <c r="H20" s="818"/>
      <c r="I20" s="818"/>
      <c r="J20" s="818"/>
      <c r="K20" s="818"/>
      <c r="L20" s="819"/>
      <c r="M20" s="136"/>
      <c r="N20" s="817"/>
      <c r="O20" s="818"/>
      <c r="P20" s="818"/>
      <c r="Q20" s="818"/>
      <c r="R20" s="818"/>
      <c r="S20" s="818"/>
      <c r="T20" s="818"/>
      <c r="U20" s="818"/>
      <c r="V20" s="819"/>
      <c r="W20" s="136"/>
      <c r="X20" s="817"/>
      <c r="Y20" s="818"/>
      <c r="Z20" s="818"/>
      <c r="AA20" s="818"/>
      <c r="AB20" s="818"/>
      <c r="AC20" s="818"/>
      <c r="AD20" s="818"/>
      <c r="AE20" s="818"/>
      <c r="AF20" s="819"/>
      <c r="AG20" s="136"/>
      <c r="AH20" s="817"/>
      <c r="AI20" s="818"/>
      <c r="AJ20" s="818"/>
      <c r="AK20" s="818"/>
      <c r="AL20" s="818"/>
      <c r="AM20" s="818"/>
      <c r="AN20" s="818"/>
      <c r="AO20" s="818"/>
      <c r="AP20" s="819"/>
      <c r="AQ20" s="136"/>
      <c r="AR20" s="817"/>
      <c r="AS20" s="818"/>
      <c r="AT20" s="818"/>
      <c r="AU20" s="818"/>
      <c r="AV20" s="818"/>
      <c r="AW20" s="818"/>
      <c r="AX20" s="818"/>
      <c r="AY20" s="818"/>
      <c r="AZ20" s="819"/>
      <c r="BA20" s="136"/>
      <c r="BB20" s="817"/>
      <c r="BC20" s="818"/>
      <c r="BD20" s="818"/>
      <c r="BE20" s="818"/>
      <c r="BF20" s="818"/>
      <c r="BG20" s="818"/>
      <c r="BH20" s="818"/>
      <c r="BI20" s="818"/>
      <c r="BJ20" s="819"/>
      <c r="BK20" s="136"/>
      <c r="BL20" s="817"/>
      <c r="BM20" s="818"/>
      <c r="BN20" s="818"/>
      <c r="BO20" s="818"/>
      <c r="BP20" s="818"/>
      <c r="BQ20" s="818"/>
      <c r="BR20" s="818"/>
      <c r="BS20" s="818"/>
      <c r="BT20" s="819"/>
      <c r="BU20" s="136"/>
      <c r="BV20" s="817"/>
      <c r="BW20" s="818"/>
      <c r="BX20" s="818"/>
      <c r="BY20" s="818"/>
      <c r="BZ20" s="818"/>
      <c r="CA20" s="818"/>
      <c r="CB20" s="818"/>
      <c r="CC20" s="818"/>
      <c r="CD20" s="819"/>
      <c r="CE20" s="136"/>
      <c r="CF20" s="817"/>
      <c r="CG20" s="818"/>
      <c r="CH20" s="818"/>
      <c r="CI20" s="818"/>
      <c r="CJ20" s="818"/>
      <c r="CK20" s="818"/>
      <c r="CL20" s="818"/>
      <c r="CM20" s="818"/>
      <c r="CN20" s="819"/>
      <c r="CO20" s="136"/>
      <c r="CP20" s="817"/>
      <c r="CQ20" s="818"/>
      <c r="CR20" s="818"/>
      <c r="CS20" s="818"/>
      <c r="CT20" s="818"/>
      <c r="CU20" s="818"/>
      <c r="CV20" s="818"/>
      <c r="CW20" s="818"/>
      <c r="CX20" s="819"/>
      <c r="CY20" s="136"/>
      <c r="CZ20" s="817"/>
      <c r="DA20" s="818"/>
      <c r="DB20" s="818"/>
      <c r="DC20" s="818"/>
      <c r="DD20" s="818"/>
      <c r="DE20" s="818"/>
      <c r="DF20" s="818"/>
      <c r="DG20" s="818"/>
      <c r="DH20" s="819"/>
      <c r="DI20" s="136"/>
      <c r="DJ20" s="817"/>
      <c r="DK20" s="818"/>
      <c r="DL20" s="818"/>
      <c r="DM20" s="818"/>
      <c r="DN20" s="818"/>
      <c r="DO20" s="818"/>
      <c r="DP20" s="818"/>
      <c r="DQ20" s="818"/>
      <c r="DR20" s="819"/>
      <c r="DS20" s="136"/>
      <c r="DT20" s="817"/>
      <c r="DU20" s="818"/>
      <c r="DV20" s="818"/>
      <c r="DW20" s="818"/>
      <c r="DX20" s="818"/>
      <c r="DY20" s="818"/>
      <c r="DZ20" s="818"/>
      <c r="EA20" s="818"/>
      <c r="EB20" s="819"/>
      <c r="EC20" s="136"/>
      <c r="ED20" s="817"/>
      <c r="EE20" s="818"/>
      <c r="EF20" s="818"/>
      <c r="EG20" s="818"/>
      <c r="EH20" s="818"/>
      <c r="EI20" s="818"/>
      <c r="EJ20" s="818"/>
      <c r="EK20" s="818"/>
      <c r="EL20" s="819"/>
      <c r="EM20" s="136"/>
      <c r="EN20" s="817"/>
      <c r="EO20" s="818"/>
      <c r="EP20" s="818"/>
      <c r="EQ20" s="818"/>
      <c r="ER20" s="818"/>
      <c r="ES20" s="818"/>
      <c r="ET20" s="818"/>
      <c r="EU20" s="818"/>
      <c r="EV20" s="819"/>
      <c r="EW20" s="648">
        <f t="shared" si="0"/>
        <v>0</v>
      </c>
      <c r="EX20" s="287">
        <f t="shared" si="1"/>
        <v>0</v>
      </c>
      <c r="EY20" s="288">
        <f t="shared" si="2"/>
        <v>0</v>
      </c>
      <c r="EZ20" s="121">
        <f t="shared" si="3"/>
        <v>0</v>
      </c>
      <c r="FA20" s="122">
        <f t="shared" si="4"/>
        <v>0</v>
      </c>
    </row>
    <row r="21" spans="1:202" s="10" customFormat="1" ht="13.9" customHeight="1" thickBot="1">
      <c r="A21" s="125"/>
      <c r="B21" s="45" t="s">
        <v>32</v>
      </c>
      <c r="C21" s="80"/>
      <c r="D21" s="820"/>
      <c r="E21" s="821"/>
      <c r="F21" s="821"/>
      <c r="G21" s="821"/>
      <c r="H21" s="821"/>
      <c r="I21" s="821"/>
      <c r="J21" s="821"/>
      <c r="K21" s="821"/>
      <c r="L21" s="822"/>
      <c r="M21" s="80"/>
      <c r="N21" s="820"/>
      <c r="O21" s="821"/>
      <c r="P21" s="821"/>
      <c r="Q21" s="821"/>
      <c r="R21" s="821"/>
      <c r="S21" s="821"/>
      <c r="T21" s="821"/>
      <c r="U21" s="821"/>
      <c r="V21" s="822"/>
      <c r="W21" s="80"/>
      <c r="X21" s="820"/>
      <c r="Y21" s="821"/>
      <c r="Z21" s="821"/>
      <c r="AA21" s="821"/>
      <c r="AB21" s="821"/>
      <c r="AC21" s="821"/>
      <c r="AD21" s="821"/>
      <c r="AE21" s="821"/>
      <c r="AF21" s="822"/>
      <c r="AG21" s="80"/>
      <c r="AH21" s="820"/>
      <c r="AI21" s="821"/>
      <c r="AJ21" s="821"/>
      <c r="AK21" s="821"/>
      <c r="AL21" s="821"/>
      <c r="AM21" s="821"/>
      <c r="AN21" s="821"/>
      <c r="AO21" s="821"/>
      <c r="AP21" s="822"/>
      <c r="AQ21" s="80"/>
      <c r="AR21" s="820"/>
      <c r="AS21" s="821"/>
      <c r="AT21" s="821"/>
      <c r="AU21" s="821"/>
      <c r="AV21" s="821"/>
      <c r="AW21" s="821"/>
      <c r="AX21" s="821"/>
      <c r="AY21" s="821"/>
      <c r="AZ21" s="822"/>
      <c r="BA21" s="80"/>
      <c r="BB21" s="820"/>
      <c r="BC21" s="821"/>
      <c r="BD21" s="821"/>
      <c r="BE21" s="821"/>
      <c r="BF21" s="821"/>
      <c r="BG21" s="821"/>
      <c r="BH21" s="821"/>
      <c r="BI21" s="821"/>
      <c r="BJ21" s="822"/>
      <c r="BK21" s="80"/>
      <c r="BL21" s="820"/>
      <c r="BM21" s="821"/>
      <c r="BN21" s="821"/>
      <c r="BO21" s="821"/>
      <c r="BP21" s="821"/>
      <c r="BQ21" s="821"/>
      <c r="BR21" s="821"/>
      <c r="BS21" s="821"/>
      <c r="BT21" s="822"/>
      <c r="BU21" s="80"/>
      <c r="BV21" s="820"/>
      <c r="BW21" s="821"/>
      <c r="BX21" s="821"/>
      <c r="BY21" s="821"/>
      <c r="BZ21" s="821"/>
      <c r="CA21" s="821"/>
      <c r="CB21" s="821"/>
      <c r="CC21" s="821"/>
      <c r="CD21" s="822"/>
      <c r="CE21" s="80"/>
      <c r="CF21" s="820"/>
      <c r="CG21" s="821"/>
      <c r="CH21" s="821"/>
      <c r="CI21" s="821"/>
      <c r="CJ21" s="821"/>
      <c r="CK21" s="821"/>
      <c r="CL21" s="821"/>
      <c r="CM21" s="821"/>
      <c r="CN21" s="822"/>
      <c r="CO21" s="80"/>
      <c r="CP21" s="820"/>
      <c r="CQ21" s="821"/>
      <c r="CR21" s="821"/>
      <c r="CS21" s="821"/>
      <c r="CT21" s="821"/>
      <c r="CU21" s="821"/>
      <c r="CV21" s="821"/>
      <c r="CW21" s="821"/>
      <c r="CX21" s="822"/>
      <c r="CY21" s="80"/>
      <c r="CZ21" s="820"/>
      <c r="DA21" s="821"/>
      <c r="DB21" s="821"/>
      <c r="DC21" s="821"/>
      <c r="DD21" s="821"/>
      <c r="DE21" s="821"/>
      <c r="DF21" s="821"/>
      <c r="DG21" s="821"/>
      <c r="DH21" s="822"/>
      <c r="DI21" s="80"/>
      <c r="DJ21" s="820"/>
      <c r="DK21" s="821"/>
      <c r="DL21" s="821"/>
      <c r="DM21" s="821"/>
      <c r="DN21" s="821"/>
      <c r="DO21" s="821"/>
      <c r="DP21" s="821"/>
      <c r="DQ21" s="821"/>
      <c r="DR21" s="822"/>
      <c r="DS21" s="80"/>
      <c r="DT21" s="820"/>
      <c r="DU21" s="821"/>
      <c r="DV21" s="821"/>
      <c r="DW21" s="821"/>
      <c r="DX21" s="821"/>
      <c r="DY21" s="821"/>
      <c r="DZ21" s="821"/>
      <c r="EA21" s="821"/>
      <c r="EB21" s="822"/>
      <c r="EC21" s="80"/>
      <c r="ED21" s="820"/>
      <c r="EE21" s="821"/>
      <c r="EF21" s="821"/>
      <c r="EG21" s="821"/>
      <c r="EH21" s="821"/>
      <c r="EI21" s="821"/>
      <c r="EJ21" s="821"/>
      <c r="EK21" s="821"/>
      <c r="EL21" s="822"/>
      <c r="EM21" s="80"/>
      <c r="EN21" s="820"/>
      <c r="EO21" s="821"/>
      <c r="EP21" s="821"/>
      <c r="EQ21" s="821"/>
      <c r="ER21" s="821"/>
      <c r="ES21" s="821"/>
      <c r="ET21" s="821"/>
      <c r="EU21" s="821"/>
      <c r="EV21" s="822"/>
      <c r="EW21" s="46"/>
      <c r="EX21" s="46"/>
      <c r="EY21" s="46"/>
      <c r="EZ21" s="46"/>
      <c r="FA21" s="46"/>
    </row>
    <row r="22" spans="1:202" s="10" customFormat="1" ht="13.9" customHeight="1" thickBot="1">
      <c r="A22" s="125"/>
      <c r="B22" s="45"/>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6"/>
      <c r="EX22" s="46"/>
      <c r="EY22" s="46"/>
      <c r="EZ22" s="46"/>
      <c r="FA22" s="46"/>
    </row>
    <row r="23" spans="1:202" s="10" customFormat="1" ht="13.9" customHeight="1">
      <c r="A23" s="125"/>
      <c r="B23" s="48" t="s">
        <v>33</v>
      </c>
      <c r="C23" s="319">
        <f>COUNTIF(C10:C20,"=Met")</f>
        <v>0</v>
      </c>
      <c r="D23" s="377"/>
      <c r="E23" s="377"/>
      <c r="F23" s="377"/>
      <c r="G23" s="377"/>
      <c r="H23" s="377"/>
      <c r="I23" s="377"/>
      <c r="J23" s="377"/>
      <c r="K23" s="377"/>
      <c r="L23" s="378"/>
      <c r="M23" s="319">
        <f>COUNTIF(M10:M20,"=Met")</f>
        <v>0</v>
      </c>
      <c r="N23" s="377"/>
      <c r="O23" s="377"/>
      <c r="P23" s="377"/>
      <c r="Q23" s="377"/>
      <c r="R23" s="377"/>
      <c r="S23" s="377"/>
      <c r="T23" s="377"/>
      <c r="U23" s="377"/>
      <c r="V23" s="378"/>
      <c r="W23" s="319">
        <f>COUNTIF(W10:W20,"=Met")</f>
        <v>0</v>
      </c>
      <c r="X23" s="377"/>
      <c r="Y23" s="377"/>
      <c r="Z23" s="377"/>
      <c r="AA23" s="377"/>
      <c r="AB23" s="377"/>
      <c r="AC23" s="377"/>
      <c r="AD23" s="377"/>
      <c r="AE23" s="377"/>
      <c r="AF23" s="378"/>
      <c r="AG23" s="319">
        <f>COUNTIF(AG10:AG20,"=Met")</f>
        <v>0</v>
      </c>
      <c r="AH23" s="377"/>
      <c r="AI23" s="377"/>
      <c r="AJ23" s="377"/>
      <c r="AK23" s="377"/>
      <c r="AL23" s="377"/>
      <c r="AM23" s="377"/>
      <c r="AN23" s="377"/>
      <c r="AO23" s="377"/>
      <c r="AP23" s="378"/>
      <c r="AQ23" s="319">
        <f>COUNTIF(AQ10:AQ20,"=Met")</f>
        <v>0</v>
      </c>
      <c r="AR23" s="377"/>
      <c r="AS23" s="377"/>
      <c r="AT23" s="377"/>
      <c r="AU23" s="377"/>
      <c r="AV23" s="377"/>
      <c r="AW23" s="377"/>
      <c r="AX23" s="377"/>
      <c r="AY23" s="377"/>
      <c r="AZ23" s="378"/>
      <c r="BA23" s="319">
        <f>COUNTIF(BA10:BA20,"=Met")</f>
        <v>0</v>
      </c>
      <c r="BB23" s="377"/>
      <c r="BC23" s="377"/>
      <c r="BD23" s="377"/>
      <c r="BE23" s="377"/>
      <c r="BF23" s="377"/>
      <c r="BG23" s="377"/>
      <c r="BH23" s="377"/>
      <c r="BI23" s="377"/>
      <c r="BJ23" s="378"/>
      <c r="BK23" s="319">
        <f>COUNTIF(BK10:BK20,"=Met")</f>
        <v>0</v>
      </c>
      <c r="BL23" s="377"/>
      <c r="BM23" s="377"/>
      <c r="BN23" s="377"/>
      <c r="BO23" s="377"/>
      <c r="BP23" s="377"/>
      <c r="BQ23" s="377"/>
      <c r="BR23" s="377"/>
      <c r="BS23" s="377"/>
      <c r="BT23" s="378"/>
      <c r="BU23" s="319">
        <f>COUNTIF(BU10:BU20,"=Met")</f>
        <v>0</v>
      </c>
      <c r="BV23" s="377"/>
      <c r="BW23" s="377"/>
      <c r="BX23" s="377"/>
      <c r="BY23" s="377"/>
      <c r="BZ23" s="377"/>
      <c r="CA23" s="377"/>
      <c r="CB23" s="377"/>
      <c r="CC23" s="377"/>
      <c r="CD23" s="378"/>
      <c r="CE23" s="319">
        <f>COUNTIF(CE10:CE20,"=Met")</f>
        <v>0</v>
      </c>
      <c r="CF23" s="377"/>
      <c r="CG23" s="377"/>
      <c r="CH23" s="377"/>
      <c r="CI23" s="377"/>
      <c r="CJ23" s="377"/>
      <c r="CK23" s="377"/>
      <c r="CL23" s="377"/>
      <c r="CM23" s="377"/>
      <c r="CN23" s="378"/>
      <c r="CO23" s="319">
        <f>COUNTIF(CO10:CO20,"=Met")</f>
        <v>0</v>
      </c>
      <c r="CP23" s="377"/>
      <c r="CQ23" s="377"/>
      <c r="CR23" s="377"/>
      <c r="CS23" s="377"/>
      <c r="CT23" s="377"/>
      <c r="CU23" s="377"/>
      <c r="CV23" s="377"/>
      <c r="CW23" s="377"/>
      <c r="CX23" s="378"/>
      <c r="CY23" s="319">
        <f>COUNTIF(CY10:CY20,"=Met")</f>
        <v>0</v>
      </c>
      <c r="CZ23" s="377"/>
      <c r="DA23" s="377"/>
      <c r="DB23" s="377"/>
      <c r="DC23" s="377"/>
      <c r="DD23" s="377"/>
      <c r="DE23" s="377"/>
      <c r="DF23" s="377"/>
      <c r="DG23" s="377"/>
      <c r="DH23" s="378"/>
      <c r="DI23" s="319">
        <f>COUNTIF(DI10:DI20,"=Met")</f>
        <v>0</v>
      </c>
      <c r="DJ23" s="377"/>
      <c r="DK23" s="377"/>
      <c r="DL23" s="377"/>
      <c r="DM23" s="377"/>
      <c r="DN23" s="377"/>
      <c r="DO23" s="377"/>
      <c r="DP23" s="377"/>
      <c r="DQ23" s="377"/>
      <c r="DR23" s="378"/>
      <c r="DS23" s="319">
        <f>COUNTIF(DS10:DS20,"=Met")</f>
        <v>0</v>
      </c>
      <c r="DT23" s="377"/>
      <c r="DU23" s="377"/>
      <c r="DV23" s="377"/>
      <c r="DW23" s="377"/>
      <c r="DX23" s="377"/>
      <c r="DY23" s="377"/>
      <c r="DZ23" s="377"/>
      <c r="EA23" s="377"/>
      <c r="EB23" s="378"/>
      <c r="EC23" s="319">
        <f>COUNTIF(EC10:EC20,"=Met")</f>
        <v>0</v>
      </c>
      <c r="ED23" s="377"/>
      <c r="EE23" s="377"/>
      <c r="EF23" s="377"/>
      <c r="EG23" s="377"/>
      <c r="EH23" s="377"/>
      <c r="EI23" s="377"/>
      <c r="EJ23" s="377"/>
      <c r="EK23" s="377"/>
      <c r="EL23" s="378"/>
      <c r="EM23" s="319">
        <f>COUNTIF(EM10:EM20,"=Met")</f>
        <v>0</v>
      </c>
      <c r="EN23" s="377"/>
      <c r="EO23" s="377"/>
      <c r="EP23" s="377"/>
      <c r="EQ23" s="377"/>
      <c r="ER23" s="377"/>
      <c r="ES23" s="377"/>
      <c r="ET23" s="377"/>
      <c r="EU23" s="377"/>
      <c r="EV23" s="378"/>
      <c r="EW23" s="51"/>
      <c r="EX23" s="52"/>
      <c r="EY23" s="52"/>
      <c r="EZ23" s="52"/>
      <c r="FA23" s="52"/>
    </row>
    <row r="24" spans="1:202" s="10" customFormat="1" ht="13.9" customHeight="1">
      <c r="A24" s="125"/>
      <c r="B24" s="48" t="s">
        <v>34</v>
      </c>
      <c r="C24" s="320">
        <f>IF(SUM(C23,C25)=0,0,C23/SUM(C23,C25))</f>
        <v>0</v>
      </c>
      <c r="D24" s="373"/>
      <c r="E24" s="373"/>
      <c r="F24" s="373"/>
      <c r="G24" s="373"/>
      <c r="H24" s="373"/>
      <c r="I24" s="373"/>
      <c r="J24" s="373"/>
      <c r="K24" s="373"/>
      <c r="L24" s="374"/>
      <c r="M24" s="320">
        <f>IF(SUM(M23,M25)=0,0,M23/SUM(M23,M25))</f>
        <v>0</v>
      </c>
      <c r="N24" s="373"/>
      <c r="O24" s="373"/>
      <c r="P24" s="373"/>
      <c r="Q24" s="373"/>
      <c r="R24" s="373"/>
      <c r="S24" s="373"/>
      <c r="T24" s="373"/>
      <c r="U24" s="373"/>
      <c r="V24" s="374"/>
      <c r="W24" s="320">
        <f>IF(SUM(W23,W25)=0,0,W23/SUM(W23,W25))</f>
        <v>0</v>
      </c>
      <c r="X24" s="373"/>
      <c r="Y24" s="373"/>
      <c r="Z24" s="373"/>
      <c r="AA24" s="373"/>
      <c r="AB24" s="373"/>
      <c r="AC24" s="373"/>
      <c r="AD24" s="373"/>
      <c r="AE24" s="373"/>
      <c r="AF24" s="374"/>
      <c r="AG24" s="320">
        <f>IF(SUM(AG23,AG25)=0,0,AG23/SUM(AG23,AG25))</f>
        <v>0</v>
      </c>
      <c r="AH24" s="373"/>
      <c r="AI24" s="373"/>
      <c r="AJ24" s="373"/>
      <c r="AK24" s="373"/>
      <c r="AL24" s="373"/>
      <c r="AM24" s="373"/>
      <c r="AN24" s="373"/>
      <c r="AO24" s="373"/>
      <c r="AP24" s="374"/>
      <c r="AQ24" s="320">
        <f>IF(SUM(AQ23,AQ25)=0,0,AQ23/SUM(AQ23,AQ25))</f>
        <v>0</v>
      </c>
      <c r="AR24" s="373"/>
      <c r="AS24" s="373"/>
      <c r="AT24" s="373"/>
      <c r="AU24" s="373"/>
      <c r="AV24" s="373"/>
      <c r="AW24" s="373"/>
      <c r="AX24" s="373"/>
      <c r="AY24" s="373"/>
      <c r="AZ24" s="374"/>
      <c r="BA24" s="320">
        <f>IF(SUM(BA23,BA25)=0,0,BA23/SUM(BA23,BA25))</f>
        <v>0</v>
      </c>
      <c r="BB24" s="373"/>
      <c r="BC24" s="373"/>
      <c r="BD24" s="373"/>
      <c r="BE24" s="373"/>
      <c r="BF24" s="373"/>
      <c r="BG24" s="373"/>
      <c r="BH24" s="373"/>
      <c r="BI24" s="373"/>
      <c r="BJ24" s="374"/>
      <c r="BK24" s="320">
        <f>IF(SUM(BK23,BK25)=0,0,BK23/SUM(BK23,BK25))</f>
        <v>0</v>
      </c>
      <c r="BL24" s="373"/>
      <c r="BM24" s="373"/>
      <c r="BN24" s="373"/>
      <c r="BO24" s="373"/>
      <c r="BP24" s="373"/>
      <c r="BQ24" s="373"/>
      <c r="BR24" s="373"/>
      <c r="BS24" s="373"/>
      <c r="BT24" s="374"/>
      <c r="BU24" s="320">
        <f>IF(SUM(BU23,BU25)=0,0,BU23/SUM(BU23,BU25))</f>
        <v>0</v>
      </c>
      <c r="BV24" s="373"/>
      <c r="BW24" s="373"/>
      <c r="BX24" s="373"/>
      <c r="BY24" s="373"/>
      <c r="BZ24" s="373"/>
      <c r="CA24" s="373"/>
      <c r="CB24" s="373"/>
      <c r="CC24" s="373"/>
      <c r="CD24" s="374"/>
      <c r="CE24" s="320">
        <f>IF(SUM(CE23,CE25)=0,0,CE23/SUM(CE23,CE25))</f>
        <v>0</v>
      </c>
      <c r="CF24" s="373"/>
      <c r="CG24" s="373"/>
      <c r="CH24" s="373"/>
      <c r="CI24" s="373"/>
      <c r="CJ24" s="373"/>
      <c r="CK24" s="373"/>
      <c r="CL24" s="373"/>
      <c r="CM24" s="373"/>
      <c r="CN24" s="374"/>
      <c r="CO24" s="320">
        <f>IF(SUM(CO23,CO25)=0,0,CO23/SUM(CO23,CO25))</f>
        <v>0</v>
      </c>
      <c r="CP24" s="373"/>
      <c r="CQ24" s="373"/>
      <c r="CR24" s="373"/>
      <c r="CS24" s="373"/>
      <c r="CT24" s="373"/>
      <c r="CU24" s="373"/>
      <c r="CV24" s="373"/>
      <c r="CW24" s="373"/>
      <c r="CX24" s="374"/>
      <c r="CY24" s="320">
        <f>IF(SUM(CY23,CY25)=0,0,CY23/SUM(CY23,CY25))</f>
        <v>0</v>
      </c>
      <c r="CZ24" s="373"/>
      <c r="DA24" s="373"/>
      <c r="DB24" s="373"/>
      <c r="DC24" s="373"/>
      <c r="DD24" s="373"/>
      <c r="DE24" s="373"/>
      <c r="DF24" s="373"/>
      <c r="DG24" s="373"/>
      <c r="DH24" s="374"/>
      <c r="DI24" s="320">
        <f>IF(SUM(DI23,DI25)=0,0,DI23/SUM(DI23,DI25))</f>
        <v>0</v>
      </c>
      <c r="DJ24" s="373"/>
      <c r="DK24" s="373"/>
      <c r="DL24" s="373"/>
      <c r="DM24" s="373"/>
      <c r="DN24" s="373"/>
      <c r="DO24" s="373"/>
      <c r="DP24" s="373"/>
      <c r="DQ24" s="373"/>
      <c r="DR24" s="374"/>
      <c r="DS24" s="320">
        <f>IF(SUM(DS23,DS25)=0,0,DS23/SUM(DS23,DS25))</f>
        <v>0</v>
      </c>
      <c r="DT24" s="373"/>
      <c r="DU24" s="373"/>
      <c r="DV24" s="373"/>
      <c r="DW24" s="373"/>
      <c r="DX24" s="373"/>
      <c r="DY24" s="373"/>
      <c r="DZ24" s="373"/>
      <c r="EA24" s="373"/>
      <c r="EB24" s="374"/>
      <c r="EC24" s="320">
        <f>IF(SUM(EC23,EC25)=0,0,EC23/SUM(EC23,EC25))</f>
        <v>0</v>
      </c>
      <c r="ED24" s="373"/>
      <c r="EE24" s="373"/>
      <c r="EF24" s="373"/>
      <c r="EG24" s="373"/>
      <c r="EH24" s="373"/>
      <c r="EI24" s="373"/>
      <c r="EJ24" s="373"/>
      <c r="EK24" s="373"/>
      <c r="EL24" s="374"/>
      <c r="EM24" s="320">
        <f>IF(SUM(EM23,EM25)=0,0,EM23/SUM(EM23,EM25))</f>
        <v>0</v>
      </c>
      <c r="EN24" s="373"/>
      <c r="EO24" s="373"/>
      <c r="EP24" s="373"/>
      <c r="EQ24" s="373"/>
      <c r="ER24" s="373"/>
      <c r="ES24" s="373"/>
      <c r="ET24" s="373"/>
      <c r="EU24" s="373"/>
      <c r="EV24" s="374"/>
      <c r="EW24" s="51"/>
      <c r="EX24" s="52"/>
      <c r="EY24" s="52"/>
      <c r="EZ24" s="52"/>
      <c r="FA24" s="52"/>
    </row>
    <row r="25" spans="1:202" s="10" customFormat="1" ht="13.9" customHeight="1">
      <c r="A25" s="125"/>
      <c r="B25" s="48" t="s">
        <v>35</v>
      </c>
      <c r="C25" s="321">
        <f>COUNTIF(C10:C20,"=Not Met")</f>
        <v>0</v>
      </c>
      <c r="D25" s="371"/>
      <c r="E25" s="371"/>
      <c r="F25" s="371"/>
      <c r="G25" s="371"/>
      <c r="H25" s="371"/>
      <c r="I25" s="371"/>
      <c r="J25" s="371"/>
      <c r="K25" s="371"/>
      <c r="L25" s="372"/>
      <c r="M25" s="321">
        <f>COUNTIF(M10:M20,"=Not Met")</f>
        <v>0</v>
      </c>
      <c r="N25" s="371"/>
      <c r="O25" s="371"/>
      <c r="P25" s="371"/>
      <c r="Q25" s="371"/>
      <c r="R25" s="371"/>
      <c r="S25" s="371"/>
      <c r="T25" s="371"/>
      <c r="U25" s="371"/>
      <c r="V25" s="372"/>
      <c r="W25" s="321">
        <f>COUNTIF(W10:W20,"=Not Met")</f>
        <v>0</v>
      </c>
      <c r="X25" s="371"/>
      <c r="Y25" s="371"/>
      <c r="Z25" s="371"/>
      <c r="AA25" s="371"/>
      <c r="AB25" s="371"/>
      <c r="AC25" s="371"/>
      <c r="AD25" s="371"/>
      <c r="AE25" s="371"/>
      <c r="AF25" s="372"/>
      <c r="AG25" s="321">
        <f>COUNTIF(AG10:AG20,"=Not Met")</f>
        <v>0</v>
      </c>
      <c r="AH25" s="371"/>
      <c r="AI25" s="371"/>
      <c r="AJ25" s="371"/>
      <c r="AK25" s="371"/>
      <c r="AL25" s="371"/>
      <c r="AM25" s="371"/>
      <c r="AN25" s="371"/>
      <c r="AO25" s="371"/>
      <c r="AP25" s="372"/>
      <c r="AQ25" s="321">
        <f>COUNTIF(AQ10:AQ20,"=Not Met")</f>
        <v>0</v>
      </c>
      <c r="AR25" s="371"/>
      <c r="AS25" s="371"/>
      <c r="AT25" s="371"/>
      <c r="AU25" s="371"/>
      <c r="AV25" s="371"/>
      <c r="AW25" s="371"/>
      <c r="AX25" s="371"/>
      <c r="AY25" s="371"/>
      <c r="AZ25" s="372"/>
      <c r="BA25" s="321">
        <f>COUNTIF(BA10:BA20,"=Not Met")</f>
        <v>0</v>
      </c>
      <c r="BB25" s="371"/>
      <c r="BC25" s="371"/>
      <c r="BD25" s="371"/>
      <c r="BE25" s="371"/>
      <c r="BF25" s="371"/>
      <c r="BG25" s="371"/>
      <c r="BH25" s="371"/>
      <c r="BI25" s="371"/>
      <c r="BJ25" s="372"/>
      <c r="BK25" s="321">
        <f>COUNTIF(BK10:BK20,"=Not Met")</f>
        <v>0</v>
      </c>
      <c r="BL25" s="371"/>
      <c r="BM25" s="371"/>
      <c r="BN25" s="371"/>
      <c r="BO25" s="371"/>
      <c r="BP25" s="371"/>
      <c r="BQ25" s="371"/>
      <c r="BR25" s="371"/>
      <c r="BS25" s="371"/>
      <c r="BT25" s="372"/>
      <c r="BU25" s="321">
        <f>COUNTIF(BU10:BU20,"=Not Met")</f>
        <v>0</v>
      </c>
      <c r="BV25" s="371"/>
      <c r="BW25" s="371"/>
      <c r="BX25" s="371"/>
      <c r="BY25" s="371"/>
      <c r="BZ25" s="371"/>
      <c r="CA25" s="371"/>
      <c r="CB25" s="371"/>
      <c r="CC25" s="371"/>
      <c r="CD25" s="372"/>
      <c r="CE25" s="321">
        <f>COUNTIF(CE10:CE20,"=Not Met")</f>
        <v>0</v>
      </c>
      <c r="CF25" s="371"/>
      <c r="CG25" s="371"/>
      <c r="CH25" s="371"/>
      <c r="CI25" s="371"/>
      <c r="CJ25" s="371"/>
      <c r="CK25" s="371"/>
      <c r="CL25" s="371"/>
      <c r="CM25" s="371"/>
      <c r="CN25" s="372"/>
      <c r="CO25" s="321">
        <f>COUNTIF(CO10:CO20,"=Not Met")</f>
        <v>0</v>
      </c>
      <c r="CP25" s="371"/>
      <c r="CQ25" s="371"/>
      <c r="CR25" s="371"/>
      <c r="CS25" s="371"/>
      <c r="CT25" s="371"/>
      <c r="CU25" s="371"/>
      <c r="CV25" s="371"/>
      <c r="CW25" s="371"/>
      <c r="CX25" s="372"/>
      <c r="CY25" s="321">
        <f>COUNTIF(CY10:CY20,"=Not Met")</f>
        <v>0</v>
      </c>
      <c r="CZ25" s="371"/>
      <c r="DA25" s="371"/>
      <c r="DB25" s="371"/>
      <c r="DC25" s="371"/>
      <c r="DD25" s="371"/>
      <c r="DE25" s="371"/>
      <c r="DF25" s="371"/>
      <c r="DG25" s="371"/>
      <c r="DH25" s="372"/>
      <c r="DI25" s="321">
        <f>COUNTIF(DI10:DI20,"=Not Met")</f>
        <v>0</v>
      </c>
      <c r="DJ25" s="371"/>
      <c r="DK25" s="371"/>
      <c r="DL25" s="371"/>
      <c r="DM25" s="371"/>
      <c r="DN25" s="371"/>
      <c r="DO25" s="371"/>
      <c r="DP25" s="371"/>
      <c r="DQ25" s="371"/>
      <c r="DR25" s="372"/>
      <c r="DS25" s="321">
        <f>COUNTIF(DS10:DS20,"=Not Met")</f>
        <v>0</v>
      </c>
      <c r="DT25" s="371"/>
      <c r="DU25" s="371"/>
      <c r="DV25" s="371"/>
      <c r="DW25" s="371"/>
      <c r="DX25" s="371"/>
      <c r="DY25" s="371"/>
      <c r="DZ25" s="371"/>
      <c r="EA25" s="371"/>
      <c r="EB25" s="372"/>
      <c r="EC25" s="321">
        <f>COUNTIF(EC10:EC20,"=Not Met")</f>
        <v>0</v>
      </c>
      <c r="ED25" s="371"/>
      <c r="EE25" s="371"/>
      <c r="EF25" s="371"/>
      <c r="EG25" s="371"/>
      <c r="EH25" s="371"/>
      <c r="EI25" s="371"/>
      <c r="EJ25" s="371"/>
      <c r="EK25" s="371"/>
      <c r="EL25" s="372"/>
      <c r="EM25" s="321">
        <f>COUNTIF(EM10:EM20,"=Not Met")</f>
        <v>0</v>
      </c>
      <c r="EN25" s="371"/>
      <c r="EO25" s="371"/>
      <c r="EP25" s="371"/>
      <c r="EQ25" s="371"/>
      <c r="ER25" s="371"/>
      <c r="ES25" s="371"/>
      <c r="ET25" s="371"/>
      <c r="EU25" s="371"/>
      <c r="EV25" s="372"/>
      <c r="EW25" s="51"/>
      <c r="EX25" s="52"/>
      <c r="EY25" s="52"/>
      <c r="EZ25" s="52"/>
      <c r="FA25" s="52"/>
    </row>
    <row r="26" spans="1:202" s="10" customFormat="1" ht="13.9" customHeight="1">
      <c r="A26" s="125"/>
      <c r="B26" s="48" t="s">
        <v>36</v>
      </c>
      <c r="C26" s="320">
        <f>IF(SUM(C23,C25)=0,0,C25/SUM(C23,C25))</f>
        <v>0</v>
      </c>
      <c r="D26" s="373"/>
      <c r="E26" s="373"/>
      <c r="F26" s="373"/>
      <c r="G26" s="373"/>
      <c r="H26" s="373"/>
      <c r="I26" s="373"/>
      <c r="J26" s="373"/>
      <c r="K26" s="373"/>
      <c r="L26" s="374"/>
      <c r="M26" s="320">
        <f>IF(SUM(M23,M25)=0,0,M25/SUM(M23,M25))</f>
        <v>0</v>
      </c>
      <c r="N26" s="373"/>
      <c r="O26" s="373"/>
      <c r="P26" s="373"/>
      <c r="Q26" s="373"/>
      <c r="R26" s="373"/>
      <c r="S26" s="373"/>
      <c r="T26" s="373"/>
      <c r="U26" s="373"/>
      <c r="V26" s="374"/>
      <c r="W26" s="320">
        <f>IF(SUM(W23,W25)=0,0,W25/SUM(W23,W25))</f>
        <v>0</v>
      </c>
      <c r="X26" s="373"/>
      <c r="Y26" s="373"/>
      <c r="Z26" s="373"/>
      <c r="AA26" s="373"/>
      <c r="AB26" s="373"/>
      <c r="AC26" s="373"/>
      <c r="AD26" s="373"/>
      <c r="AE26" s="373"/>
      <c r="AF26" s="374"/>
      <c r="AG26" s="320">
        <f>IF(SUM(AG23,AG25)=0,0,AG25/SUM(AG23,AG25))</f>
        <v>0</v>
      </c>
      <c r="AH26" s="373"/>
      <c r="AI26" s="373"/>
      <c r="AJ26" s="373"/>
      <c r="AK26" s="373"/>
      <c r="AL26" s="373"/>
      <c r="AM26" s="373"/>
      <c r="AN26" s="373"/>
      <c r="AO26" s="373"/>
      <c r="AP26" s="374"/>
      <c r="AQ26" s="320">
        <f>IF(SUM(AQ23,AQ25)=0,0,AQ25/SUM(AQ23,AQ25))</f>
        <v>0</v>
      </c>
      <c r="AR26" s="373"/>
      <c r="AS26" s="373"/>
      <c r="AT26" s="373"/>
      <c r="AU26" s="373"/>
      <c r="AV26" s="373"/>
      <c r="AW26" s="373"/>
      <c r="AX26" s="373"/>
      <c r="AY26" s="373"/>
      <c r="AZ26" s="374"/>
      <c r="BA26" s="320">
        <f>IF(SUM(BA23,BA25)=0,0,BA25/SUM(BA23,BA25))</f>
        <v>0</v>
      </c>
      <c r="BB26" s="373"/>
      <c r="BC26" s="373"/>
      <c r="BD26" s="373"/>
      <c r="BE26" s="373"/>
      <c r="BF26" s="373"/>
      <c r="BG26" s="373"/>
      <c r="BH26" s="373"/>
      <c r="BI26" s="373"/>
      <c r="BJ26" s="374"/>
      <c r="BK26" s="320">
        <f>IF(SUM(BK23,BK25)=0,0,BK25/SUM(BK23,BK25))</f>
        <v>0</v>
      </c>
      <c r="BL26" s="373"/>
      <c r="BM26" s="373"/>
      <c r="BN26" s="373"/>
      <c r="BO26" s="373"/>
      <c r="BP26" s="373"/>
      <c r="BQ26" s="373"/>
      <c r="BR26" s="373"/>
      <c r="BS26" s="373"/>
      <c r="BT26" s="374"/>
      <c r="BU26" s="320">
        <f>IF(SUM(BU23,BU25)=0,0,BU25/SUM(BU23,BU25))</f>
        <v>0</v>
      </c>
      <c r="BV26" s="373"/>
      <c r="BW26" s="373"/>
      <c r="BX26" s="373"/>
      <c r="BY26" s="373"/>
      <c r="BZ26" s="373"/>
      <c r="CA26" s="373"/>
      <c r="CB26" s="373"/>
      <c r="CC26" s="373"/>
      <c r="CD26" s="374"/>
      <c r="CE26" s="320">
        <f>IF(SUM(CE23,CE25)=0,0,CE25/SUM(CE23,CE25))</f>
        <v>0</v>
      </c>
      <c r="CF26" s="373"/>
      <c r="CG26" s="373"/>
      <c r="CH26" s="373"/>
      <c r="CI26" s="373"/>
      <c r="CJ26" s="373"/>
      <c r="CK26" s="373"/>
      <c r="CL26" s="373"/>
      <c r="CM26" s="373"/>
      <c r="CN26" s="374"/>
      <c r="CO26" s="320">
        <f>IF(SUM(CO23,CO25)=0,0,CO25/SUM(CO23,CO25))</f>
        <v>0</v>
      </c>
      <c r="CP26" s="373"/>
      <c r="CQ26" s="373"/>
      <c r="CR26" s="373"/>
      <c r="CS26" s="373"/>
      <c r="CT26" s="373"/>
      <c r="CU26" s="373"/>
      <c r="CV26" s="373"/>
      <c r="CW26" s="373"/>
      <c r="CX26" s="374"/>
      <c r="CY26" s="320">
        <f>IF(SUM(CY23,CY25)=0,0,CY25/SUM(CY23,CY25))</f>
        <v>0</v>
      </c>
      <c r="CZ26" s="373"/>
      <c r="DA26" s="373"/>
      <c r="DB26" s="373"/>
      <c r="DC26" s="373"/>
      <c r="DD26" s="373"/>
      <c r="DE26" s="373"/>
      <c r="DF26" s="373"/>
      <c r="DG26" s="373"/>
      <c r="DH26" s="374"/>
      <c r="DI26" s="320">
        <f>IF(SUM(DI23,DI25)=0,0,DI25/SUM(DI23,DI25))</f>
        <v>0</v>
      </c>
      <c r="DJ26" s="373"/>
      <c r="DK26" s="373"/>
      <c r="DL26" s="373"/>
      <c r="DM26" s="373"/>
      <c r="DN26" s="373"/>
      <c r="DO26" s="373"/>
      <c r="DP26" s="373"/>
      <c r="DQ26" s="373"/>
      <c r="DR26" s="374"/>
      <c r="DS26" s="320">
        <f>IF(SUM(DS23,DS25)=0,0,DS25/SUM(DS23,DS25))</f>
        <v>0</v>
      </c>
      <c r="DT26" s="373"/>
      <c r="DU26" s="373"/>
      <c r="DV26" s="373"/>
      <c r="DW26" s="373"/>
      <c r="DX26" s="373"/>
      <c r="DY26" s="373"/>
      <c r="DZ26" s="373"/>
      <c r="EA26" s="373"/>
      <c r="EB26" s="374"/>
      <c r="EC26" s="320">
        <f>IF(SUM(EC23,EC25)=0,0,EC25/SUM(EC23,EC25))</f>
        <v>0</v>
      </c>
      <c r="ED26" s="373"/>
      <c r="EE26" s="373"/>
      <c r="EF26" s="373"/>
      <c r="EG26" s="373"/>
      <c r="EH26" s="373"/>
      <c r="EI26" s="373"/>
      <c r="EJ26" s="373"/>
      <c r="EK26" s="373"/>
      <c r="EL26" s="374"/>
      <c r="EM26" s="320">
        <f>IF(SUM(EM23,EM25)=0,0,EM25/SUM(EM23,EM25))</f>
        <v>0</v>
      </c>
      <c r="EN26" s="373"/>
      <c r="EO26" s="373"/>
      <c r="EP26" s="373"/>
      <c r="EQ26" s="373"/>
      <c r="ER26" s="373"/>
      <c r="ES26" s="373"/>
      <c r="ET26" s="373"/>
      <c r="EU26" s="373"/>
      <c r="EV26" s="374"/>
      <c r="EW26" s="51"/>
      <c r="EX26" s="52"/>
      <c r="EY26" s="52"/>
      <c r="EZ26" s="52"/>
      <c r="FA26" s="52"/>
    </row>
    <row r="27" spans="1:202" s="10" customFormat="1" ht="13.9" customHeight="1" thickBot="1">
      <c r="A27" s="125"/>
      <c r="B27" s="48" t="s">
        <v>37</v>
      </c>
      <c r="C27" s="379">
        <f>COUNTIF(C10:C20,"=N/A")</f>
        <v>0</v>
      </c>
      <c r="D27" s="375"/>
      <c r="E27" s="375"/>
      <c r="F27" s="375"/>
      <c r="G27" s="375"/>
      <c r="H27" s="375"/>
      <c r="I27" s="375"/>
      <c r="J27" s="375"/>
      <c r="K27" s="375"/>
      <c r="L27" s="376"/>
      <c r="M27" s="379">
        <f>COUNTIF(M10:M20,"=N/A")</f>
        <v>0</v>
      </c>
      <c r="N27" s="375"/>
      <c r="O27" s="375"/>
      <c r="P27" s="375"/>
      <c r="Q27" s="375"/>
      <c r="R27" s="375"/>
      <c r="S27" s="375"/>
      <c r="T27" s="375"/>
      <c r="U27" s="375"/>
      <c r="V27" s="376"/>
      <c r="W27" s="379">
        <f>COUNTIF(W10:W20,"=N/A")</f>
        <v>0</v>
      </c>
      <c r="X27" s="375"/>
      <c r="Y27" s="375"/>
      <c r="Z27" s="375"/>
      <c r="AA27" s="375"/>
      <c r="AB27" s="375"/>
      <c r="AC27" s="375"/>
      <c r="AD27" s="375"/>
      <c r="AE27" s="375"/>
      <c r="AF27" s="376"/>
      <c r="AG27" s="379">
        <f>COUNTIF(AG10:AG20,"=N/A")</f>
        <v>0</v>
      </c>
      <c r="AH27" s="375"/>
      <c r="AI27" s="375"/>
      <c r="AJ27" s="375"/>
      <c r="AK27" s="375"/>
      <c r="AL27" s="375"/>
      <c r="AM27" s="375"/>
      <c r="AN27" s="375"/>
      <c r="AO27" s="375"/>
      <c r="AP27" s="376"/>
      <c r="AQ27" s="379">
        <f>COUNTIF(AQ10:AQ20,"=N/A")</f>
        <v>0</v>
      </c>
      <c r="AR27" s="375"/>
      <c r="AS27" s="375"/>
      <c r="AT27" s="375"/>
      <c r="AU27" s="375"/>
      <c r="AV27" s="375"/>
      <c r="AW27" s="375"/>
      <c r="AX27" s="375"/>
      <c r="AY27" s="375"/>
      <c r="AZ27" s="376"/>
      <c r="BA27" s="379">
        <f>COUNTIF(BA10:BA20,"=N/A")</f>
        <v>0</v>
      </c>
      <c r="BB27" s="375"/>
      <c r="BC27" s="375"/>
      <c r="BD27" s="375"/>
      <c r="BE27" s="375"/>
      <c r="BF27" s="375"/>
      <c r="BG27" s="375"/>
      <c r="BH27" s="375"/>
      <c r="BI27" s="375"/>
      <c r="BJ27" s="376"/>
      <c r="BK27" s="379">
        <f>COUNTIF(BK10:BK20,"=N/A")</f>
        <v>0</v>
      </c>
      <c r="BL27" s="375"/>
      <c r="BM27" s="375"/>
      <c r="BN27" s="375"/>
      <c r="BO27" s="375"/>
      <c r="BP27" s="375"/>
      <c r="BQ27" s="375"/>
      <c r="BR27" s="375"/>
      <c r="BS27" s="375"/>
      <c r="BT27" s="376"/>
      <c r="BU27" s="379">
        <f>COUNTIF(BU10:BU20,"=N/A")</f>
        <v>0</v>
      </c>
      <c r="BV27" s="375"/>
      <c r="BW27" s="375"/>
      <c r="BX27" s="375"/>
      <c r="BY27" s="375"/>
      <c r="BZ27" s="375"/>
      <c r="CA27" s="375"/>
      <c r="CB27" s="375"/>
      <c r="CC27" s="375"/>
      <c r="CD27" s="376"/>
      <c r="CE27" s="379">
        <f>COUNTIF(CE10:CE20,"=N/A")</f>
        <v>0</v>
      </c>
      <c r="CF27" s="375"/>
      <c r="CG27" s="375"/>
      <c r="CH27" s="375"/>
      <c r="CI27" s="375"/>
      <c r="CJ27" s="375"/>
      <c r="CK27" s="375"/>
      <c r="CL27" s="375"/>
      <c r="CM27" s="375"/>
      <c r="CN27" s="376"/>
      <c r="CO27" s="379">
        <f>COUNTIF(CO10:CO20,"=N/A")</f>
        <v>0</v>
      </c>
      <c r="CP27" s="375"/>
      <c r="CQ27" s="375"/>
      <c r="CR27" s="375"/>
      <c r="CS27" s="375"/>
      <c r="CT27" s="375"/>
      <c r="CU27" s="375"/>
      <c r="CV27" s="375"/>
      <c r="CW27" s="375"/>
      <c r="CX27" s="376"/>
      <c r="CY27" s="379">
        <f>COUNTIF(CY10:CY20,"=N/A")</f>
        <v>0</v>
      </c>
      <c r="CZ27" s="375"/>
      <c r="DA27" s="375"/>
      <c r="DB27" s="375"/>
      <c r="DC27" s="375"/>
      <c r="DD27" s="375"/>
      <c r="DE27" s="375"/>
      <c r="DF27" s="375"/>
      <c r="DG27" s="375"/>
      <c r="DH27" s="376"/>
      <c r="DI27" s="379">
        <f>COUNTIF(DI10:DI20,"=N/A")</f>
        <v>0</v>
      </c>
      <c r="DJ27" s="375"/>
      <c r="DK27" s="375"/>
      <c r="DL27" s="375"/>
      <c r="DM27" s="375"/>
      <c r="DN27" s="375"/>
      <c r="DO27" s="375"/>
      <c r="DP27" s="375"/>
      <c r="DQ27" s="375"/>
      <c r="DR27" s="376"/>
      <c r="DS27" s="379">
        <f>COUNTIF(DS10:DS20,"=N/A")</f>
        <v>0</v>
      </c>
      <c r="DT27" s="375"/>
      <c r="DU27" s="375"/>
      <c r="DV27" s="375"/>
      <c r="DW27" s="375"/>
      <c r="DX27" s="375"/>
      <c r="DY27" s="375"/>
      <c r="DZ27" s="375"/>
      <c r="EA27" s="375"/>
      <c r="EB27" s="376"/>
      <c r="EC27" s="379">
        <f>COUNTIF(EC10:EC20,"=N/A")</f>
        <v>0</v>
      </c>
      <c r="ED27" s="375"/>
      <c r="EE27" s="375"/>
      <c r="EF27" s="375"/>
      <c r="EG27" s="375"/>
      <c r="EH27" s="375"/>
      <c r="EI27" s="375"/>
      <c r="EJ27" s="375"/>
      <c r="EK27" s="375"/>
      <c r="EL27" s="376"/>
      <c r="EM27" s="379">
        <f>COUNTIF(EM10:EM20,"=N/A")</f>
        <v>0</v>
      </c>
      <c r="EN27" s="375"/>
      <c r="EO27" s="375"/>
      <c r="EP27" s="375"/>
      <c r="EQ27" s="375"/>
      <c r="ER27" s="375"/>
      <c r="ES27" s="375"/>
      <c r="ET27" s="375"/>
      <c r="EU27" s="375"/>
      <c r="EV27" s="376"/>
      <c r="EW27" s="59"/>
      <c r="EX27" s="60"/>
      <c r="EY27" s="60"/>
      <c r="EZ27" s="60"/>
      <c r="FA27" s="60"/>
    </row>
    <row r="28" spans="1:202" s="10" customFormat="1" ht="13.9" customHeight="1">
      <c r="A28" s="813"/>
      <c r="B28" s="813"/>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813"/>
      <c r="BA28" s="813"/>
      <c r="BB28" s="813"/>
      <c r="BC28" s="813"/>
      <c r="BD28" s="813"/>
      <c r="BE28" s="813"/>
      <c r="BF28" s="813"/>
      <c r="BG28" s="813"/>
      <c r="BH28" s="813"/>
      <c r="BI28" s="813"/>
      <c r="BJ28" s="813"/>
      <c r="BK28" s="813"/>
      <c r="BL28" s="813"/>
      <c r="BM28" s="813"/>
      <c r="BN28" s="813"/>
      <c r="BO28" s="813"/>
      <c r="BP28" s="813"/>
      <c r="BQ28" s="813"/>
      <c r="BR28" s="813"/>
      <c r="BS28" s="813"/>
      <c r="BT28" s="813"/>
      <c r="BU28" s="813"/>
      <c r="BV28" s="813"/>
      <c r="BW28" s="813"/>
      <c r="BX28" s="813"/>
      <c r="BY28" s="813"/>
      <c r="BZ28" s="813"/>
      <c r="CA28" s="813"/>
      <c r="CB28" s="813"/>
      <c r="CC28" s="813"/>
      <c r="CD28" s="813"/>
      <c r="CE28" s="813"/>
      <c r="CF28" s="813"/>
      <c r="CG28" s="813"/>
      <c r="CH28" s="813"/>
      <c r="CI28" s="813"/>
      <c r="CJ28" s="813"/>
      <c r="CK28" s="813"/>
      <c r="CL28" s="813"/>
      <c r="CM28" s="813"/>
      <c r="CN28" s="813"/>
      <c r="CO28" s="813"/>
      <c r="CP28" s="813"/>
      <c r="CQ28" s="813"/>
      <c r="CR28" s="813"/>
      <c r="CS28" s="813"/>
      <c r="CT28" s="813"/>
      <c r="CU28" s="813"/>
      <c r="CV28" s="813"/>
      <c r="CW28" s="813"/>
      <c r="CX28" s="813"/>
      <c r="CY28" s="813"/>
      <c r="CZ28" s="813"/>
      <c r="DA28" s="813"/>
      <c r="DB28" s="813"/>
      <c r="DC28" s="813"/>
      <c r="DD28" s="813"/>
      <c r="DE28" s="813"/>
      <c r="DF28" s="813"/>
      <c r="DG28" s="813"/>
      <c r="DH28" s="813"/>
      <c r="DI28" s="813"/>
      <c r="DJ28" s="813"/>
      <c r="DK28" s="813"/>
      <c r="DL28" s="813"/>
      <c r="DM28" s="813"/>
      <c r="DN28" s="813"/>
      <c r="DO28" s="813"/>
      <c r="DP28" s="813"/>
      <c r="DQ28" s="813"/>
      <c r="DR28" s="813"/>
      <c r="DS28" s="813"/>
      <c r="DT28" s="813"/>
      <c r="DU28" s="813"/>
      <c r="DV28" s="813"/>
      <c r="DW28" s="813"/>
      <c r="DX28" s="813"/>
      <c r="DY28" s="813"/>
      <c r="DZ28" s="813"/>
      <c r="EA28" s="813"/>
      <c r="EB28" s="813"/>
      <c r="EC28" s="813"/>
      <c r="ED28" s="813"/>
      <c r="EE28" s="813"/>
      <c r="EF28" s="813"/>
      <c r="EG28" s="813"/>
      <c r="EH28" s="813"/>
      <c r="EI28" s="813"/>
      <c r="EJ28" s="813"/>
      <c r="EK28" s="813"/>
      <c r="EL28" s="813"/>
      <c r="EM28" s="813"/>
      <c r="EN28" s="813"/>
      <c r="EO28" s="813"/>
      <c r="EP28" s="813"/>
      <c r="EQ28" s="813"/>
      <c r="ER28" s="813"/>
      <c r="ES28" s="813"/>
      <c r="ET28" s="813"/>
      <c r="EU28" s="813"/>
      <c r="EV28" s="813"/>
      <c r="EW28" s="813"/>
      <c r="EX28" s="813"/>
      <c r="EY28" s="813"/>
      <c r="EZ28" s="813"/>
      <c r="FA28" s="813"/>
    </row>
  </sheetData>
  <sheetProtection sheet="1" objects="1" scenarios="1"/>
  <customSheetViews>
    <customSheetView guid="{801CCF84-17C4-4B0D-9367-AFC96EC2FF57}" showPageBreaks="1" printArea="1">
      <pane xSplit="2" ySplit="9" topLeftCell="C10" activePane="bottomRight" state="frozen"/>
      <selection pane="bottomRight" activeCell="C5" sqref="C5:L5"/>
      <colBreaks count="7" manualBreakCount="7">
        <brk id="22" max="53" man="1"/>
        <brk id="42" max="1048575" man="1"/>
        <brk id="62" max="40" man="1"/>
        <brk id="82" max="40" man="1"/>
        <brk id="102" max="40" man="1"/>
        <brk id="122" max="40" man="1"/>
        <brk id="142" max="40" man="1"/>
      </colBreaks>
      <pageMargins left="0.2" right="0.2" top="0.3" bottom="0.25" header="0.25" footer="0"/>
      <printOptions horizontalCentered="1"/>
      <pageSetup paperSize="5" scale="75" orientation="landscape" r:id="rId1"/>
      <headerFooter alignWithMargins="0">
        <oddFooter>&amp;L&amp;8&amp;K000000SAPTBG Funds WSAF Program Monitoring&amp;R&amp;8&amp;K000000&amp;P</oddFooter>
      </headerFooter>
    </customSheetView>
  </customSheetViews>
  <mergeCells count="121">
    <mergeCell ref="EN10:EV10"/>
    <mergeCell ref="EN11:EV21"/>
    <mergeCell ref="DJ10:DR10"/>
    <mergeCell ref="DJ11:DR21"/>
    <mergeCell ref="DT10:EB10"/>
    <mergeCell ref="DT11:EB21"/>
    <mergeCell ref="ED10:EL10"/>
    <mergeCell ref="ED11:EL21"/>
    <mergeCell ref="CF10:CN10"/>
    <mergeCell ref="CF11:CN21"/>
    <mergeCell ref="CP10:CX10"/>
    <mergeCell ref="CP11:CX21"/>
    <mergeCell ref="CZ10:DH10"/>
    <mergeCell ref="CZ11:DH21"/>
    <mergeCell ref="BB10:BJ10"/>
    <mergeCell ref="BB11:BJ21"/>
    <mergeCell ref="BL10:BT10"/>
    <mergeCell ref="BL11:BT21"/>
    <mergeCell ref="BV10:CD10"/>
    <mergeCell ref="BV11:CD21"/>
    <mergeCell ref="X10:AF10"/>
    <mergeCell ref="X11:AF21"/>
    <mergeCell ref="AH10:AP10"/>
    <mergeCell ref="AH11:AP21"/>
    <mergeCell ref="AR10:AZ10"/>
    <mergeCell ref="AR11:AZ21"/>
    <mergeCell ref="D10:L10"/>
    <mergeCell ref="D11:L21"/>
    <mergeCell ref="N10:V10"/>
    <mergeCell ref="N11:V21"/>
    <mergeCell ref="BK2:BT2"/>
    <mergeCell ref="BK4:BT4"/>
    <mergeCell ref="BU2:CD2"/>
    <mergeCell ref="BU4:CD4"/>
    <mergeCell ref="CY2:DH2"/>
    <mergeCell ref="CY4:DH4"/>
    <mergeCell ref="AG2:AP2"/>
    <mergeCell ref="AG4:AP4"/>
    <mergeCell ref="AQ2:AZ2"/>
    <mergeCell ref="AQ4:AZ4"/>
    <mergeCell ref="BA2:BJ2"/>
    <mergeCell ref="BA4:BJ4"/>
    <mergeCell ref="C2:L2"/>
    <mergeCell ref="C4:L4"/>
    <mergeCell ref="M2:V2"/>
    <mergeCell ref="M4:V4"/>
    <mergeCell ref="W2:AF2"/>
    <mergeCell ref="W4:AF4"/>
    <mergeCell ref="CE8:CN8"/>
    <mergeCell ref="CO8:CX8"/>
    <mergeCell ref="EC5:EL5"/>
    <mergeCell ref="EM5:EV5"/>
    <mergeCell ref="CE2:CN2"/>
    <mergeCell ref="CE4:CN4"/>
    <mergeCell ref="CO2:CX2"/>
    <mergeCell ref="CO4:CX4"/>
    <mergeCell ref="DI2:DR2"/>
    <mergeCell ref="DI4:DR4"/>
    <mergeCell ref="DS2:EB2"/>
    <mergeCell ref="DS4:EB4"/>
    <mergeCell ref="EC2:EL2"/>
    <mergeCell ref="EC4:EL4"/>
    <mergeCell ref="EM2:EV2"/>
    <mergeCell ref="EM4:EV4"/>
    <mergeCell ref="C8:L8"/>
    <mergeCell ref="M8:V8"/>
    <mergeCell ref="W8:AF8"/>
    <mergeCell ref="AG8:AP8"/>
    <mergeCell ref="AQ8:AZ8"/>
    <mergeCell ref="BA5:BJ5"/>
    <mergeCell ref="BK5:BT5"/>
    <mergeCell ref="BU5:CD5"/>
    <mergeCell ref="DI7:DR7"/>
    <mergeCell ref="C5:L5"/>
    <mergeCell ref="M5:V5"/>
    <mergeCell ref="W5:AF5"/>
    <mergeCell ref="AG5:AP5"/>
    <mergeCell ref="AQ5:AZ5"/>
    <mergeCell ref="C7:L7"/>
    <mergeCell ref="M7:V7"/>
    <mergeCell ref="C6:L6"/>
    <mergeCell ref="M6:V6"/>
    <mergeCell ref="W6:AF6"/>
    <mergeCell ref="AG6:AP6"/>
    <mergeCell ref="AQ6:AZ6"/>
    <mergeCell ref="BA6:BJ6"/>
    <mergeCell ref="BK6:BT6"/>
    <mergeCell ref="DS7:EB7"/>
    <mergeCell ref="DI5:DR5"/>
    <mergeCell ref="DS5:EB5"/>
    <mergeCell ref="CE7:CN7"/>
    <mergeCell ref="CO7:CX7"/>
    <mergeCell ref="CY7:DH7"/>
    <mergeCell ref="CE5:CN5"/>
    <mergeCell ref="CO5:CX5"/>
    <mergeCell ref="CY5:DH5"/>
    <mergeCell ref="DS6:EB6"/>
    <mergeCell ref="EC6:EL6"/>
    <mergeCell ref="EM6:EV6"/>
    <mergeCell ref="BU6:CD6"/>
    <mergeCell ref="CE6:CN6"/>
    <mergeCell ref="CO6:CX6"/>
    <mergeCell ref="CY6:DH6"/>
    <mergeCell ref="DI6:DR6"/>
    <mergeCell ref="A28:FA28"/>
    <mergeCell ref="EC7:EL7"/>
    <mergeCell ref="EM7:EV7"/>
    <mergeCell ref="W7:AF7"/>
    <mergeCell ref="CY8:DH8"/>
    <mergeCell ref="DI8:DR8"/>
    <mergeCell ref="DS8:EB8"/>
    <mergeCell ref="EC8:EL8"/>
    <mergeCell ref="EM8:EV8"/>
    <mergeCell ref="BA8:BJ8"/>
    <mergeCell ref="BK8:BT8"/>
    <mergeCell ref="BU8:CD8"/>
    <mergeCell ref="AG7:AP7"/>
    <mergeCell ref="AQ7:AZ7"/>
    <mergeCell ref="BA7:BJ7"/>
    <mergeCell ref="BK7:BT7"/>
    <mergeCell ref="BU7:CD7"/>
  </mergeCells>
  <conditionalFormatting sqref="C11:C20">
    <cfRule type="expression" dxfId="5180" priority="232" stopIfTrue="1">
      <formula>AND(C$10&lt;&gt;"",C11="")</formula>
    </cfRule>
  </conditionalFormatting>
  <conditionalFormatting sqref="C12:C20 C10:D11">
    <cfRule type="cellIs" dxfId="5179" priority="233" stopIfTrue="1" operator="equal">
      <formula>"Not Met"</formula>
    </cfRule>
    <cfRule type="cellIs" dxfId="5178" priority="234" stopIfTrue="1" operator="equal">
      <formula>"N/A"</formula>
    </cfRule>
  </conditionalFormatting>
  <conditionalFormatting sqref="C1:L5 C7:EV9 C22:EV1048576 C10:D11 C12:C21 M10:M21 W10:W21 AG10:AG21 AQ10:AQ21 BA10:BA21 BK10:BK21 BU10:BU21 CE10:CE21 CO10:CO21 CY10:CY21 DI10:DI21 DS10:DS21 EC10:EC21 EM10:EM21">
    <cfRule type="cellIs" dxfId="5177" priority="186" operator="equal">
      <formula>"MET"</formula>
    </cfRule>
  </conditionalFormatting>
  <conditionalFormatting sqref="C10:C20">
    <cfRule type="expression" dxfId="5176" priority="185">
      <formula>AND(C10&lt;&gt;"Met",C10&lt;&gt;"Not Met",C10&lt;&gt;"N/A",COUNTIF($C$10:$C$20,"=Yes")+COUNTIF($C$10:$C$20,"=No")+COUNTIF($C$10:$C$20,"=N/A")+COUNTIF($C$10:$C$20,"=Met")+COUNTIF($C$10:$C$20,"=Not Met")&gt;0)</formula>
    </cfRule>
  </conditionalFormatting>
  <conditionalFormatting sqref="M11:M20">
    <cfRule type="expression" dxfId="5175" priority="182" stopIfTrue="1">
      <formula>AND(M$10&lt;&gt;"",M11="")</formula>
    </cfRule>
  </conditionalFormatting>
  <conditionalFormatting sqref="M10:M20">
    <cfRule type="cellIs" dxfId="5174" priority="183" stopIfTrue="1" operator="equal">
      <formula>"Not Met"</formula>
    </cfRule>
    <cfRule type="cellIs" dxfId="5173" priority="184" stopIfTrue="1" operator="equal">
      <formula>"N/A"</formula>
    </cfRule>
  </conditionalFormatting>
  <conditionalFormatting sqref="M1:V5">
    <cfRule type="cellIs" dxfId="5172" priority="181" operator="equal">
      <formula>"MET"</formula>
    </cfRule>
  </conditionalFormatting>
  <conditionalFormatting sqref="M10:M20">
    <cfRule type="expression" dxfId="5171" priority="180">
      <formula>AND(M10&lt;&gt;"Met",M10&lt;&gt;"Not Met",M10&lt;&gt;"N/A",COUNTIF($M$10:$M$20,"=Yes")+COUNTIF($M$10:$M$20,"=No")+COUNTIF($M$10:$M$20,"=N/A")+COUNTIF($M$10:$M$20,"=Met")+COUNTIF($M$10:$M$20,"=Not Met")&gt;0)</formula>
    </cfRule>
  </conditionalFormatting>
  <conditionalFormatting sqref="W10:W20">
    <cfRule type="cellIs" dxfId="5170" priority="178" stopIfTrue="1" operator="equal">
      <formula>"Not Met"</formula>
    </cfRule>
    <cfRule type="cellIs" dxfId="5169" priority="179" stopIfTrue="1" operator="equal">
      <formula>"N/A"</formula>
    </cfRule>
  </conditionalFormatting>
  <conditionalFormatting sqref="W1:AF5">
    <cfRule type="cellIs" dxfId="5168" priority="176" operator="equal">
      <formula>"MET"</formula>
    </cfRule>
  </conditionalFormatting>
  <conditionalFormatting sqref="W10:W20">
    <cfRule type="expression" dxfId="5167" priority="175">
      <formula>AND(W10&lt;&gt;"Met",W10&lt;&gt;"Not Met",W10&lt;&gt;"N/A",COUNTIF($W$10:$W$20,"=Yes")+COUNTIF($W$10:$W$20,"=No")+COUNTIF($W$10:$W$20,"=N/A")+COUNTIF($W$10:$W$20,"=Met")+COUNTIF($W$10:$W$20,"=Not Met")&gt;0)</formula>
    </cfRule>
  </conditionalFormatting>
  <conditionalFormatting sqref="AG11:AG20">
    <cfRule type="expression" dxfId="5166" priority="172" stopIfTrue="1">
      <formula>AND(AG$10&lt;&gt;"",AG11="")</formula>
    </cfRule>
  </conditionalFormatting>
  <conditionalFormatting sqref="AG10:AG20">
    <cfRule type="cellIs" dxfId="5165" priority="173" stopIfTrue="1" operator="equal">
      <formula>"Not Met"</formula>
    </cfRule>
    <cfRule type="cellIs" dxfId="5164" priority="174" stopIfTrue="1" operator="equal">
      <formula>"N/A"</formula>
    </cfRule>
  </conditionalFormatting>
  <conditionalFormatting sqref="AG1:AP5">
    <cfRule type="cellIs" dxfId="5163" priority="171" operator="equal">
      <formula>"MET"</formula>
    </cfRule>
  </conditionalFormatting>
  <conditionalFormatting sqref="AG10:AG20">
    <cfRule type="expression" dxfId="5162" priority="170">
      <formula>AND(AG10&lt;&gt;"Met",AG10&lt;&gt;"Not Met",AG10&lt;&gt;"N/A",COUNTIF($AG$10:$AG$20,"=Yes")+COUNTIF($AG$10:$AG$20,"=No")+COUNTIF($AG$10:$AG$20,"=N/A")+COUNTIF($AG$10:$AG$20,"=Met")+COUNTIF($AG$10:$AG$20,"=Not Met")&gt;0)</formula>
    </cfRule>
  </conditionalFormatting>
  <conditionalFormatting sqref="AQ10:AQ20">
    <cfRule type="cellIs" dxfId="5161" priority="168" stopIfTrue="1" operator="equal">
      <formula>"Not Met"</formula>
    </cfRule>
    <cfRule type="cellIs" dxfId="5160" priority="169" stopIfTrue="1" operator="equal">
      <formula>"N/A"</formula>
    </cfRule>
  </conditionalFormatting>
  <conditionalFormatting sqref="AQ1:AZ5">
    <cfRule type="cellIs" dxfId="5159" priority="166" operator="equal">
      <formula>"MET"</formula>
    </cfRule>
  </conditionalFormatting>
  <conditionalFormatting sqref="AQ10:AQ20">
    <cfRule type="expression" dxfId="5158" priority="165">
      <formula>AND(AQ10&lt;&gt;"Met",AQ10&lt;&gt;"Not Met",AQ10&lt;&gt;"N/A",COUNTIF($AQ$10:$AQ$20,"=Yes")+COUNTIF($AQ$10:$AQ$20,"=No")+COUNTIF($AQ$10:$AQ$20,"=N/A")+COUNTIF($AQ$10:$AQ$20,"=Met")+COUNTIF($AQ$10:$AQ$20,"=Not Met")&gt;0)</formula>
    </cfRule>
  </conditionalFormatting>
  <conditionalFormatting sqref="BA10:BA20">
    <cfRule type="cellIs" dxfId="5157" priority="163" stopIfTrue="1" operator="equal">
      <formula>"Not Met"</formula>
    </cfRule>
    <cfRule type="cellIs" dxfId="5156" priority="164" stopIfTrue="1" operator="equal">
      <formula>"N/A"</formula>
    </cfRule>
  </conditionalFormatting>
  <conditionalFormatting sqref="BA1:BJ5">
    <cfRule type="cellIs" dxfId="5155" priority="161" operator="equal">
      <formula>"MET"</formula>
    </cfRule>
  </conditionalFormatting>
  <conditionalFormatting sqref="BA10:BA20">
    <cfRule type="expression" dxfId="5154" priority="160">
      <formula>AND(BA10&lt;&gt;"Met",BA10&lt;&gt;"Not Met",BA10&lt;&gt;"N/A",COUNTIF($BA$10:$BA$20,"=Yes")+COUNTIF($BA$10:$BA$20,"=No")+COUNTIF($BA$10:$BA$20,"=N/A")+COUNTIF($BA$10:$BA$20,"=Met")+COUNTIF($BA$10:$BA$20,"=Not Met")&gt;0)</formula>
    </cfRule>
  </conditionalFormatting>
  <conditionalFormatting sqref="BK10:BK20">
    <cfRule type="cellIs" dxfId="5153" priority="158" stopIfTrue="1" operator="equal">
      <formula>"Not Met"</formula>
    </cfRule>
    <cfRule type="cellIs" dxfId="5152" priority="159" stopIfTrue="1" operator="equal">
      <formula>"N/A"</formula>
    </cfRule>
  </conditionalFormatting>
  <conditionalFormatting sqref="BK1:BT5">
    <cfRule type="cellIs" dxfId="5151" priority="156" operator="equal">
      <formula>"MET"</formula>
    </cfRule>
  </conditionalFormatting>
  <conditionalFormatting sqref="BK10:BK20">
    <cfRule type="expression" dxfId="5150" priority="155">
      <formula>AND(BK10&lt;&gt;"Met",BK10&lt;&gt;"Not Met",BK10&lt;&gt;"N/A",COUNTIF($BK$10:$BK$20,"=Yes")+COUNTIF($BK$10:$BK$20,"=No")+COUNTIF($BK$10:$BK$20,"=N/A")+COUNTIF($BK$10:$BK$20,"=Met")+COUNTIF($BK$10:$BK$20,"=Not Met")&gt;0)</formula>
    </cfRule>
  </conditionalFormatting>
  <conditionalFormatting sqref="BU10:BU20">
    <cfRule type="cellIs" dxfId="5149" priority="153" stopIfTrue="1" operator="equal">
      <formula>"Not Met"</formula>
    </cfRule>
    <cfRule type="cellIs" dxfId="5148" priority="154" stopIfTrue="1" operator="equal">
      <formula>"N/A"</formula>
    </cfRule>
  </conditionalFormatting>
  <conditionalFormatting sqref="BU1:CD5">
    <cfRule type="cellIs" dxfId="5147" priority="151" operator="equal">
      <formula>"MET"</formula>
    </cfRule>
  </conditionalFormatting>
  <conditionalFormatting sqref="BU10:BU20">
    <cfRule type="expression" dxfId="5146" priority="150">
      <formula>AND(BU10&lt;&gt;"Met",BU10&lt;&gt;"Not Met",BU10&lt;&gt;"N/A",COUNTIF($BU$10:$BU$20,"=Yes")+COUNTIF($BU$10:$BU$20,"=No")+COUNTIF($BU$10:$BU$20,"=N/A")+COUNTIF($BU$10:$BU$20,"=Met")+COUNTIF($BU$10:$BU$20,"=Not Met")&gt;0)</formula>
    </cfRule>
  </conditionalFormatting>
  <conditionalFormatting sqref="CE10:CE20">
    <cfRule type="cellIs" dxfId="5145" priority="148" stopIfTrue="1" operator="equal">
      <formula>"Not Met"</formula>
    </cfRule>
    <cfRule type="cellIs" dxfId="5144" priority="149" stopIfTrue="1" operator="equal">
      <formula>"N/A"</formula>
    </cfRule>
  </conditionalFormatting>
  <conditionalFormatting sqref="CE1:CN5">
    <cfRule type="cellIs" dxfId="5143" priority="146" operator="equal">
      <formula>"MET"</formula>
    </cfRule>
  </conditionalFormatting>
  <conditionalFormatting sqref="CE10:CE20">
    <cfRule type="expression" dxfId="5142" priority="145">
      <formula>AND(CE10&lt;&gt;"Met",CE10&lt;&gt;"Not Met",CE10&lt;&gt;"N/A",COUNTIF($CE$10:$CE$20,"=Yes")+COUNTIF($CE$10:$CE$20,"=No")+COUNTIF($CE$10:$CE$20,"=N/A")+COUNTIF($CE$10:$CE$20,"=Met")+COUNTIF($CE$10:$CE$20,"=Not Met")&gt;0)</formula>
    </cfRule>
  </conditionalFormatting>
  <conditionalFormatting sqref="CO11:CO20">
    <cfRule type="expression" dxfId="5141" priority="142" stopIfTrue="1">
      <formula>AND(CO$10&lt;&gt;"",CO11="")</formula>
    </cfRule>
  </conditionalFormatting>
  <conditionalFormatting sqref="CO10:CO20">
    <cfRule type="cellIs" dxfId="5140" priority="143" stopIfTrue="1" operator="equal">
      <formula>"Not Met"</formula>
    </cfRule>
    <cfRule type="cellIs" dxfId="5139" priority="144" stopIfTrue="1" operator="equal">
      <formula>"N/A"</formula>
    </cfRule>
  </conditionalFormatting>
  <conditionalFormatting sqref="CO1:CX5">
    <cfRule type="cellIs" dxfId="5138" priority="141" operator="equal">
      <formula>"MET"</formula>
    </cfRule>
  </conditionalFormatting>
  <conditionalFormatting sqref="CO10:CO20">
    <cfRule type="expression" dxfId="5137" priority="140">
      <formula>AND(CO10&lt;&gt;"Met",CO10&lt;&gt;"Not Met",CO10&lt;&gt;"N/A",COUNTIF($CO$10:$CO$20,"=Yes")+COUNTIF($CO$10:$CO$20,"=No")+COUNTIF($CO$10:$CO$20,"=N/A")+COUNTIF($CO$10:$CO$20,"=Met")+COUNTIF($CO$10:$CO$20,"=Not Met")&gt;0)</formula>
    </cfRule>
  </conditionalFormatting>
  <conditionalFormatting sqref="CY10:CY20">
    <cfRule type="cellIs" dxfId="5136" priority="138" stopIfTrue="1" operator="equal">
      <formula>"Not Met"</formula>
    </cfRule>
    <cfRule type="cellIs" dxfId="5135" priority="139" stopIfTrue="1" operator="equal">
      <formula>"N/A"</formula>
    </cfRule>
  </conditionalFormatting>
  <conditionalFormatting sqref="CY1:DH5">
    <cfRule type="cellIs" dxfId="5134" priority="136" operator="equal">
      <formula>"MET"</formula>
    </cfRule>
  </conditionalFormatting>
  <conditionalFormatting sqref="CY10:CY20">
    <cfRule type="expression" dxfId="5133" priority="135">
      <formula>AND(CY10&lt;&gt;"Met",CY10&lt;&gt;"Not Met",CY10&lt;&gt;"N/A",COUNTIF($CY$10:$CY$20,"=Yes")+COUNTIF($CY$10:$CY$20,"=No")+COUNTIF($CY$10:$CY$20,"=N/A")+COUNTIF($CY$10:$CY$20,"=Met")+COUNTIF($CY$10:$CY$20,"=Not Met")&gt;0)</formula>
    </cfRule>
  </conditionalFormatting>
  <conditionalFormatting sqref="DI11:DI20">
    <cfRule type="expression" dxfId="5132" priority="132" stopIfTrue="1">
      <formula>AND(DI$10&lt;&gt;"",DI11="")</formula>
    </cfRule>
  </conditionalFormatting>
  <conditionalFormatting sqref="DI10:DI20">
    <cfRule type="cellIs" dxfId="5131" priority="133" stopIfTrue="1" operator="equal">
      <formula>"Not Met"</formula>
    </cfRule>
    <cfRule type="cellIs" dxfId="5130" priority="134" stopIfTrue="1" operator="equal">
      <formula>"N/A"</formula>
    </cfRule>
  </conditionalFormatting>
  <conditionalFormatting sqref="DI1:DR5">
    <cfRule type="cellIs" dxfId="5129" priority="131" operator="equal">
      <formula>"MET"</formula>
    </cfRule>
  </conditionalFormatting>
  <conditionalFormatting sqref="DI10:DI20">
    <cfRule type="expression" dxfId="5128" priority="130">
      <formula>AND(DI10&lt;&gt;"Met",DI10&lt;&gt;"Not Met",DI10&lt;&gt;"N/A",COUNTIF($DI$10:$DI$20,"=Yes")+COUNTIF($DI$10:$DI$20,"=No")+COUNTIF($DI$10:$DI$20,"=N/A")+COUNTIF($DI$10:$DI$20,"=Met")+COUNTIF($DI$10:$DI$20,"=Not Met")&gt;0)</formula>
    </cfRule>
  </conditionalFormatting>
  <conditionalFormatting sqref="DS11:DS20">
    <cfRule type="expression" dxfId="5127" priority="127" stopIfTrue="1">
      <formula>AND(DS$10&lt;&gt;"",DS11="")</formula>
    </cfRule>
  </conditionalFormatting>
  <conditionalFormatting sqref="DS10:DS20">
    <cfRule type="cellIs" dxfId="5126" priority="128" stopIfTrue="1" operator="equal">
      <formula>"Not Met"</formula>
    </cfRule>
    <cfRule type="cellIs" dxfId="5125" priority="129" stopIfTrue="1" operator="equal">
      <formula>"N/A"</formula>
    </cfRule>
  </conditionalFormatting>
  <conditionalFormatting sqref="DS1:EB5">
    <cfRule type="cellIs" dxfId="5124" priority="126" operator="equal">
      <formula>"MET"</formula>
    </cfRule>
  </conditionalFormatting>
  <conditionalFormatting sqref="DS10:DS20">
    <cfRule type="expression" dxfId="5123" priority="125">
      <formula>AND(DS10&lt;&gt;"Met",DS10&lt;&gt;"Not Met",DS10&lt;&gt;"N/A",COUNTIF($DS$10:$DS$20,"=Yes")+COUNTIF($DS$10:$DS$20,"=No")+COUNTIF($DS$10:$DS$20,"=N/A")+COUNTIF($DS$10:$DS$20,"=Met")+COUNTIF($DS$10:$DS$20,"=Not Met")&gt;0)</formula>
    </cfRule>
  </conditionalFormatting>
  <conditionalFormatting sqref="EC11:EC20">
    <cfRule type="expression" dxfId="5122" priority="122" stopIfTrue="1">
      <formula>AND(EC$10&lt;&gt;"",EC11="")</formula>
    </cfRule>
  </conditionalFormatting>
  <conditionalFormatting sqref="EC10:EC20">
    <cfRule type="cellIs" dxfId="5121" priority="123" stopIfTrue="1" operator="equal">
      <formula>"Not Met"</formula>
    </cfRule>
    <cfRule type="cellIs" dxfId="5120" priority="124" stopIfTrue="1" operator="equal">
      <formula>"N/A"</formula>
    </cfRule>
  </conditionalFormatting>
  <conditionalFormatting sqref="EC1:EL5">
    <cfRule type="cellIs" dxfId="5119" priority="121" operator="equal">
      <formula>"MET"</formula>
    </cfRule>
  </conditionalFormatting>
  <conditionalFormatting sqref="EC10:EC20">
    <cfRule type="expression" dxfId="5118" priority="120">
      <formula>AND(EC10&lt;&gt;"Met",EC10&lt;&gt;"Not Met",EC10&lt;&gt;"N/A",COUNTIF($EC$10:$EC$20,"=Yes")+COUNTIF($EC$10:$EC$20,"=No")+COUNTIF($EC$10:$EC$20,"=N/A")+COUNTIF($EC$10:$EC$20,"=Met")+COUNTIF($EC$10:$EC$20,"=Not Met")&gt;0)</formula>
    </cfRule>
  </conditionalFormatting>
  <conditionalFormatting sqref="EM11:EM20">
    <cfRule type="expression" dxfId="5117" priority="117" stopIfTrue="1">
      <formula>AND(EM$10&lt;&gt;"",EM11="")</formula>
    </cfRule>
  </conditionalFormatting>
  <conditionalFormatting sqref="EM10:EM20">
    <cfRule type="cellIs" dxfId="5116" priority="118" stopIfTrue="1" operator="equal">
      <formula>"Not Met"</formula>
    </cfRule>
    <cfRule type="cellIs" dxfId="5115" priority="119" stopIfTrue="1" operator="equal">
      <formula>"N/A"</formula>
    </cfRule>
  </conditionalFormatting>
  <conditionalFormatting sqref="EM1:EV5">
    <cfRule type="cellIs" dxfId="5114" priority="116" operator="equal">
      <formula>"MET"</formula>
    </cfRule>
  </conditionalFormatting>
  <conditionalFormatting sqref="EM10:EM20">
    <cfRule type="expression" dxfId="5113" priority="115">
      <formula>AND(EM10&lt;&gt;"Met",EM10&lt;&gt;"Not Met",EM10&lt;&gt;"N/A",COUNTIF($EM$10:$EM$20,"=Yes")+COUNTIF($EM$10:$EM$20,"=No")+COUNTIF($EM$10:$EM$20,"=N/A")+COUNTIF($EM$10:$EM$20,"=Met")+COUNTIF($EM$10:$EM$20,"=Not Met")&gt;0)</formula>
    </cfRule>
  </conditionalFormatting>
  <conditionalFormatting sqref="C6">
    <cfRule type="cellIs" dxfId="5112" priority="113" operator="equal">
      <formula>"NO"</formula>
    </cfRule>
    <cfRule type="cellIs" dxfId="5111" priority="114" operator="equal">
      <formula>"MET"</formula>
    </cfRule>
  </conditionalFormatting>
  <conditionalFormatting sqref="M6">
    <cfRule type="cellIs" dxfId="5110" priority="111" operator="equal">
      <formula>"NO"</formula>
    </cfRule>
    <cfRule type="cellIs" dxfId="5109" priority="112" operator="equal">
      <formula>"MET"</formula>
    </cfRule>
  </conditionalFormatting>
  <conditionalFormatting sqref="W6">
    <cfRule type="cellIs" dxfId="5108" priority="109" operator="equal">
      <formula>"NO"</formula>
    </cfRule>
    <cfRule type="cellIs" dxfId="5107" priority="110" operator="equal">
      <formula>"MET"</formula>
    </cfRule>
  </conditionalFormatting>
  <conditionalFormatting sqref="AG6">
    <cfRule type="cellIs" dxfId="5106" priority="107" operator="equal">
      <formula>"NO"</formula>
    </cfRule>
    <cfRule type="cellIs" dxfId="5105" priority="108" operator="equal">
      <formula>"MET"</formula>
    </cfRule>
  </conditionalFormatting>
  <conditionalFormatting sqref="AQ6">
    <cfRule type="cellIs" dxfId="5104" priority="105" operator="equal">
      <formula>"NO"</formula>
    </cfRule>
    <cfRule type="cellIs" dxfId="5103" priority="106" operator="equal">
      <formula>"MET"</formula>
    </cfRule>
  </conditionalFormatting>
  <conditionalFormatting sqref="BA6">
    <cfRule type="cellIs" dxfId="5102" priority="103" operator="equal">
      <formula>"NO"</formula>
    </cfRule>
    <cfRule type="cellIs" dxfId="5101" priority="104" operator="equal">
      <formula>"MET"</formula>
    </cfRule>
  </conditionalFormatting>
  <conditionalFormatting sqref="BK6">
    <cfRule type="cellIs" dxfId="5100" priority="101" operator="equal">
      <formula>"NO"</formula>
    </cfRule>
    <cfRule type="cellIs" dxfId="5099" priority="102" operator="equal">
      <formula>"MET"</formula>
    </cfRule>
  </conditionalFormatting>
  <conditionalFormatting sqref="BU6">
    <cfRule type="cellIs" dxfId="5098" priority="99" operator="equal">
      <formula>"NO"</formula>
    </cfRule>
    <cfRule type="cellIs" dxfId="5097" priority="100" operator="equal">
      <formula>"MET"</formula>
    </cfRule>
  </conditionalFormatting>
  <conditionalFormatting sqref="CE6">
    <cfRule type="cellIs" dxfId="5096" priority="97" operator="equal">
      <formula>"NO"</formula>
    </cfRule>
    <cfRule type="cellIs" dxfId="5095" priority="98" operator="equal">
      <formula>"MET"</formula>
    </cfRule>
  </conditionalFormatting>
  <conditionalFormatting sqref="CO6">
    <cfRule type="cellIs" dxfId="5094" priority="95" operator="equal">
      <formula>"NO"</formula>
    </cfRule>
    <cfRule type="cellIs" dxfId="5093" priority="96" operator="equal">
      <formula>"MET"</formula>
    </cfRule>
  </conditionalFormatting>
  <conditionalFormatting sqref="CY6">
    <cfRule type="cellIs" dxfId="5092" priority="93" operator="equal">
      <formula>"NO"</formula>
    </cfRule>
    <cfRule type="cellIs" dxfId="5091" priority="94" operator="equal">
      <formula>"MET"</formula>
    </cfRule>
  </conditionalFormatting>
  <conditionalFormatting sqref="DI6">
    <cfRule type="cellIs" dxfId="5090" priority="91" operator="equal">
      <formula>"NO"</formula>
    </cfRule>
    <cfRule type="cellIs" dxfId="5089" priority="92" operator="equal">
      <formula>"MET"</formula>
    </cfRule>
  </conditionalFormatting>
  <conditionalFormatting sqref="DS6">
    <cfRule type="cellIs" dxfId="5088" priority="89" operator="equal">
      <formula>"NO"</formula>
    </cfRule>
    <cfRule type="cellIs" dxfId="5087" priority="90" operator="equal">
      <formula>"MET"</formula>
    </cfRule>
  </conditionalFormatting>
  <conditionalFormatting sqref="EC6">
    <cfRule type="cellIs" dxfId="5086" priority="87" operator="equal">
      <formula>"NO"</formula>
    </cfRule>
    <cfRule type="cellIs" dxfId="5085" priority="88" operator="equal">
      <formula>"MET"</formula>
    </cfRule>
  </conditionalFormatting>
  <conditionalFormatting sqref="EM6">
    <cfRule type="cellIs" dxfId="5084" priority="85" operator="equal">
      <formula>"NO"</formula>
    </cfRule>
    <cfRule type="cellIs" dxfId="5083" priority="86" operator="equal">
      <formula>"MET"</formula>
    </cfRule>
  </conditionalFormatting>
  <conditionalFormatting sqref="N10">
    <cfRule type="cellIs" dxfId="5082" priority="83" stopIfTrue="1" operator="equal">
      <formula>"Not Met"</formula>
    </cfRule>
    <cfRule type="cellIs" dxfId="5081" priority="84" stopIfTrue="1" operator="equal">
      <formula>"N/A"</formula>
    </cfRule>
  </conditionalFormatting>
  <conditionalFormatting sqref="N10">
    <cfRule type="cellIs" dxfId="5080" priority="82" operator="equal">
      <formula>"MET"</formula>
    </cfRule>
  </conditionalFormatting>
  <conditionalFormatting sqref="X10">
    <cfRule type="cellIs" dxfId="5079" priority="80" stopIfTrue="1" operator="equal">
      <formula>"Not Met"</formula>
    </cfRule>
    <cfRule type="cellIs" dxfId="5078" priority="81" stopIfTrue="1" operator="equal">
      <formula>"N/A"</formula>
    </cfRule>
  </conditionalFormatting>
  <conditionalFormatting sqref="X10">
    <cfRule type="cellIs" dxfId="5077" priority="79" operator="equal">
      <formula>"MET"</formula>
    </cfRule>
  </conditionalFormatting>
  <conditionalFormatting sqref="AH10">
    <cfRule type="cellIs" dxfId="5076" priority="77" stopIfTrue="1" operator="equal">
      <formula>"Not Met"</formula>
    </cfRule>
    <cfRule type="cellIs" dxfId="5075" priority="78" stopIfTrue="1" operator="equal">
      <formula>"N/A"</formula>
    </cfRule>
  </conditionalFormatting>
  <conditionalFormatting sqref="AH10">
    <cfRule type="cellIs" dxfId="5074" priority="76" operator="equal">
      <formula>"MET"</formula>
    </cfRule>
  </conditionalFormatting>
  <conditionalFormatting sqref="AR10">
    <cfRule type="cellIs" dxfId="5073" priority="74" stopIfTrue="1" operator="equal">
      <formula>"Not Met"</formula>
    </cfRule>
    <cfRule type="cellIs" dxfId="5072" priority="75" stopIfTrue="1" operator="equal">
      <formula>"N/A"</formula>
    </cfRule>
  </conditionalFormatting>
  <conditionalFormatting sqref="AR10">
    <cfRule type="cellIs" dxfId="5071" priority="73" operator="equal">
      <formula>"MET"</formula>
    </cfRule>
  </conditionalFormatting>
  <conditionalFormatting sqref="BB10">
    <cfRule type="cellIs" dxfId="5070" priority="71" stopIfTrue="1" operator="equal">
      <formula>"Not Met"</formula>
    </cfRule>
    <cfRule type="cellIs" dxfId="5069" priority="72" stopIfTrue="1" operator="equal">
      <formula>"N/A"</formula>
    </cfRule>
  </conditionalFormatting>
  <conditionalFormatting sqref="BB10">
    <cfRule type="cellIs" dxfId="5068" priority="70" operator="equal">
      <formula>"MET"</formula>
    </cfRule>
  </conditionalFormatting>
  <conditionalFormatting sqref="BL10">
    <cfRule type="cellIs" dxfId="5067" priority="68" stopIfTrue="1" operator="equal">
      <formula>"Not Met"</formula>
    </cfRule>
    <cfRule type="cellIs" dxfId="5066" priority="69" stopIfTrue="1" operator="equal">
      <formula>"N/A"</formula>
    </cfRule>
  </conditionalFormatting>
  <conditionalFormatting sqref="BL10">
    <cfRule type="cellIs" dxfId="5065" priority="67" operator="equal">
      <formula>"MET"</formula>
    </cfRule>
  </conditionalFormatting>
  <conditionalFormatting sqref="BV10">
    <cfRule type="cellIs" dxfId="5064" priority="65" stopIfTrue="1" operator="equal">
      <formula>"Not Met"</formula>
    </cfRule>
    <cfRule type="cellIs" dxfId="5063" priority="66" stopIfTrue="1" operator="equal">
      <formula>"N/A"</formula>
    </cfRule>
  </conditionalFormatting>
  <conditionalFormatting sqref="BV10">
    <cfRule type="cellIs" dxfId="5062" priority="64" operator="equal">
      <formula>"MET"</formula>
    </cfRule>
  </conditionalFormatting>
  <conditionalFormatting sqref="CF10">
    <cfRule type="cellIs" dxfId="5061" priority="62" stopIfTrue="1" operator="equal">
      <formula>"Not Met"</formula>
    </cfRule>
    <cfRule type="cellIs" dxfId="5060" priority="63" stopIfTrue="1" operator="equal">
      <formula>"N/A"</formula>
    </cfRule>
  </conditionalFormatting>
  <conditionalFormatting sqref="CF10">
    <cfRule type="cellIs" dxfId="5059" priority="61" operator="equal">
      <formula>"MET"</formula>
    </cfRule>
  </conditionalFormatting>
  <conditionalFormatting sqref="CP10">
    <cfRule type="cellIs" dxfId="5058" priority="59" stopIfTrue="1" operator="equal">
      <formula>"Not Met"</formula>
    </cfRule>
    <cfRule type="cellIs" dxfId="5057" priority="60" stopIfTrue="1" operator="equal">
      <formula>"N/A"</formula>
    </cfRule>
  </conditionalFormatting>
  <conditionalFormatting sqref="CP10">
    <cfRule type="cellIs" dxfId="5056" priority="58" operator="equal">
      <formula>"MET"</formula>
    </cfRule>
  </conditionalFormatting>
  <conditionalFormatting sqref="CZ10">
    <cfRule type="cellIs" dxfId="5055" priority="56" stopIfTrue="1" operator="equal">
      <formula>"Not Met"</formula>
    </cfRule>
    <cfRule type="cellIs" dxfId="5054" priority="57" stopIfTrue="1" operator="equal">
      <formula>"N/A"</formula>
    </cfRule>
  </conditionalFormatting>
  <conditionalFormatting sqref="CZ10">
    <cfRule type="cellIs" dxfId="5053" priority="55" operator="equal">
      <formula>"MET"</formula>
    </cfRule>
  </conditionalFormatting>
  <conditionalFormatting sqref="DJ10">
    <cfRule type="cellIs" dxfId="5052" priority="53" stopIfTrue="1" operator="equal">
      <formula>"Not Met"</formula>
    </cfRule>
    <cfRule type="cellIs" dxfId="5051" priority="54" stopIfTrue="1" operator="equal">
      <formula>"N/A"</formula>
    </cfRule>
  </conditionalFormatting>
  <conditionalFormatting sqref="DJ10">
    <cfRule type="cellIs" dxfId="5050" priority="52" operator="equal">
      <formula>"MET"</formula>
    </cfRule>
  </conditionalFormatting>
  <conditionalFormatting sqref="DT10">
    <cfRule type="cellIs" dxfId="5049" priority="50" stopIfTrue="1" operator="equal">
      <formula>"Not Met"</formula>
    </cfRule>
    <cfRule type="cellIs" dxfId="5048" priority="51" stopIfTrue="1" operator="equal">
      <formula>"N/A"</formula>
    </cfRule>
  </conditionalFormatting>
  <conditionalFormatting sqref="DT10">
    <cfRule type="cellIs" dxfId="5047" priority="49" operator="equal">
      <formula>"MET"</formula>
    </cfRule>
  </conditionalFormatting>
  <conditionalFormatting sqref="ED10">
    <cfRule type="cellIs" dxfId="5046" priority="47" stopIfTrue="1" operator="equal">
      <formula>"Not Met"</formula>
    </cfRule>
    <cfRule type="cellIs" dxfId="5045" priority="48" stopIfTrue="1" operator="equal">
      <formula>"N/A"</formula>
    </cfRule>
  </conditionalFormatting>
  <conditionalFormatting sqref="ED10">
    <cfRule type="cellIs" dxfId="5044" priority="46" operator="equal">
      <formula>"MET"</formula>
    </cfRule>
  </conditionalFormatting>
  <conditionalFormatting sqref="EN10">
    <cfRule type="cellIs" dxfId="5043" priority="44" stopIfTrue="1" operator="equal">
      <formula>"Not Met"</formula>
    </cfRule>
    <cfRule type="cellIs" dxfId="5042" priority="45" stopIfTrue="1" operator="equal">
      <formula>"N/A"</formula>
    </cfRule>
  </conditionalFormatting>
  <conditionalFormatting sqref="EN10">
    <cfRule type="cellIs" dxfId="5041" priority="43" operator="equal">
      <formula>"MET"</formula>
    </cfRule>
  </conditionalFormatting>
  <conditionalFormatting sqref="N11">
    <cfRule type="cellIs" dxfId="5040" priority="41" stopIfTrue="1" operator="equal">
      <formula>"Not Met"</formula>
    </cfRule>
    <cfRule type="cellIs" dxfId="5039" priority="42" stopIfTrue="1" operator="equal">
      <formula>"N/A"</formula>
    </cfRule>
  </conditionalFormatting>
  <conditionalFormatting sqref="N11">
    <cfRule type="cellIs" dxfId="5038" priority="40" operator="equal">
      <formula>"MET"</formula>
    </cfRule>
  </conditionalFormatting>
  <conditionalFormatting sqref="X11">
    <cfRule type="cellIs" dxfId="5037" priority="38" stopIfTrue="1" operator="equal">
      <formula>"Not Met"</formula>
    </cfRule>
    <cfRule type="cellIs" dxfId="5036" priority="39" stopIfTrue="1" operator="equal">
      <formula>"N/A"</formula>
    </cfRule>
  </conditionalFormatting>
  <conditionalFormatting sqref="X11">
    <cfRule type="cellIs" dxfId="5035" priority="37" operator="equal">
      <formula>"MET"</formula>
    </cfRule>
  </conditionalFormatting>
  <conditionalFormatting sqref="AH11">
    <cfRule type="cellIs" dxfId="5034" priority="35" stopIfTrue="1" operator="equal">
      <formula>"Not Met"</formula>
    </cfRule>
    <cfRule type="cellIs" dxfId="5033" priority="36" stopIfTrue="1" operator="equal">
      <formula>"N/A"</formula>
    </cfRule>
  </conditionalFormatting>
  <conditionalFormatting sqref="AH11">
    <cfRule type="cellIs" dxfId="5032" priority="34" operator="equal">
      <formula>"MET"</formula>
    </cfRule>
  </conditionalFormatting>
  <conditionalFormatting sqref="AR11">
    <cfRule type="cellIs" dxfId="5031" priority="32" stopIfTrue="1" operator="equal">
      <formula>"Not Met"</formula>
    </cfRule>
    <cfRule type="cellIs" dxfId="5030" priority="33" stopIfTrue="1" operator="equal">
      <formula>"N/A"</formula>
    </cfRule>
  </conditionalFormatting>
  <conditionalFormatting sqref="AR11">
    <cfRule type="cellIs" dxfId="5029" priority="31" operator="equal">
      <formula>"MET"</formula>
    </cfRule>
  </conditionalFormatting>
  <conditionalFormatting sqref="BB11">
    <cfRule type="cellIs" dxfId="5028" priority="29" stopIfTrue="1" operator="equal">
      <formula>"Not Met"</formula>
    </cfRule>
    <cfRule type="cellIs" dxfId="5027" priority="30" stopIfTrue="1" operator="equal">
      <formula>"N/A"</formula>
    </cfRule>
  </conditionalFormatting>
  <conditionalFormatting sqref="BB11">
    <cfRule type="cellIs" dxfId="5026" priority="28" operator="equal">
      <formula>"MET"</formula>
    </cfRule>
  </conditionalFormatting>
  <conditionalFormatting sqref="BL11">
    <cfRule type="cellIs" dxfId="5025" priority="26" stopIfTrue="1" operator="equal">
      <formula>"Not Met"</formula>
    </cfRule>
    <cfRule type="cellIs" dxfId="5024" priority="27" stopIfTrue="1" operator="equal">
      <formula>"N/A"</formula>
    </cfRule>
  </conditionalFormatting>
  <conditionalFormatting sqref="BL11">
    <cfRule type="cellIs" dxfId="5023" priority="25" operator="equal">
      <formula>"MET"</formula>
    </cfRule>
  </conditionalFormatting>
  <conditionalFormatting sqref="BV11">
    <cfRule type="cellIs" dxfId="5022" priority="23" stopIfTrue="1" operator="equal">
      <formula>"Not Met"</formula>
    </cfRule>
    <cfRule type="cellIs" dxfId="5021" priority="24" stopIfTrue="1" operator="equal">
      <formula>"N/A"</formula>
    </cfRule>
  </conditionalFormatting>
  <conditionalFormatting sqref="BV11">
    <cfRule type="cellIs" dxfId="5020" priority="22" operator="equal">
      <formula>"MET"</formula>
    </cfRule>
  </conditionalFormatting>
  <conditionalFormatting sqref="CF11">
    <cfRule type="cellIs" dxfId="5019" priority="20" stopIfTrue="1" operator="equal">
      <formula>"Not Met"</formula>
    </cfRule>
    <cfRule type="cellIs" dxfId="5018" priority="21" stopIfTrue="1" operator="equal">
      <formula>"N/A"</formula>
    </cfRule>
  </conditionalFormatting>
  <conditionalFormatting sqref="CF11">
    <cfRule type="cellIs" dxfId="5017" priority="19" operator="equal">
      <formula>"MET"</formula>
    </cfRule>
  </conditionalFormatting>
  <conditionalFormatting sqref="CP11">
    <cfRule type="cellIs" dxfId="5016" priority="17" stopIfTrue="1" operator="equal">
      <formula>"Not Met"</formula>
    </cfRule>
    <cfRule type="cellIs" dxfId="5015" priority="18" stopIfTrue="1" operator="equal">
      <formula>"N/A"</formula>
    </cfRule>
  </conditionalFormatting>
  <conditionalFormatting sqref="CP11">
    <cfRule type="cellIs" dxfId="5014" priority="16" operator="equal">
      <formula>"MET"</formula>
    </cfRule>
  </conditionalFormatting>
  <conditionalFormatting sqref="CZ11">
    <cfRule type="cellIs" dxfId="5013" priority="14" stopIfTrue="1" operator="equal">
      <formula>"Not Met"</formula>
    </cfRule>
    <cfRule type="cellIs" dxfId="5012" priority="15" stopIfTrue="1" operator="equal">
      <formula>"N/A"</formula>
    </cfRule>
  </conditionalFormatting>
  <conditionalFormatting sqref="CZ11">
    <cfRule type="cellIs" dxfId="5011" priority="13" operator="equal">
      <formula>"MET"</formula>
    </cfRule>
  </conditionalFormatting>
  <conditionalFormatting sqref="DJ11">
    <cfRule type="cellIs" dxfId="5010" priority="11" stopIfTrue="1" operator="equal">
      <formula>"Not Met"</formula>
    </cfRule>
    <cfRule type="cellIs" dxfId="5009" priority="12" stopIfTrue="1" operator="equal">
      <formula>"N/A"</formula>
    </cfRule>
  </conditionalFormatting>
  <conditionalFormatting sqref="DJ11">
    <cfRule type="cellIs" dxfId="5008" priority="10" operator="equal">
      <formula>"MET"</formula>
    </cfRule>
  </conditionalFormatting>
  <conditionalFormatting sqref="DT11">
    <cfRule type="cellIs" dxfId="5007" priority="8" stopIfTrue="1" operator="equal">
      <formula>"Not Met"</formula>
    </cfRule>
    <cfRule type="cellIs" dxfId="5006" priority="9" stopIfTrue="1" operator="equal">
      <formula>"N/A"</formula>
    </cfRule>
  </conditionalFormatting>
  <conditionalFormatting sqref="DT11">
    <cfRule type="cellIs" dxfId="5005" priority="7" operator="equal">
      <formula>"MET"</formula>
    </cfRule>
  </conditionalFormatting>
  <conditionalFormatting sqref="ED11">
    <cfRule type="cellIs" dxfId="5004" priority="5" stopIfTrue="1" operator="equal">
      <formula>"Not Met"</formula>
    </cfRule>
    <cfRule type="cellIs" dxfId="5003" priority="6" stopIfTrue="1" operator="equal">
      <formula>"N/A"</formula>
    </cfRule>
  </conditionalFormatting>
  <conditionalFormatting sqref="ED11">
    <cfRule type="cellIs" dxfId="5002" priority="4" operator="equal">
      <formula>"MET"</formula>
    </cfRule>
  </conditionalFormatting>
  <conditionalFormatting sqref="EN11">
    <cfRule type="cellIs" dxfId="5001" priority="2" stopIfTrue="1" operator="equal">
      <formula>"Not Met"</formula>
    </cfRule>
    <cfRule type="cellIs" dxfId="5000" priority="3" stopIfTrue="1" operator="equal">
      <formula>"N/A"</formula>
    </cfRule>
  </conditionalFormatting>
  <conditionalFormatting sqref="EN11">
    <cfRule type="cellIs" dxfId="4999" priority="1" operator="equal">
      <formula>"MET"</formula>
    </cfRule>
  </conditionalFormatting>
  <dataValidations count="3">
    <dataValidation type="list" allowBlank="1" showInputMessage="1" showErrorMessage="1" sqref="C10:C20 M10:M20 W10:W20 AG10:AG20 AQ10:AQ20 BA10:BA20 BK10:BK20 BU10:BU20 CE10:CE20 CO10:CO20 CY10:CY20 DI10:DI20 DS10:DS20 EC10:EC20 EM10:EM20" xr:uid="{00000000-0002-0000-0700-000000000000}">
      <formula1>"Met, Not Met, N/A"</formula1>
    </dataValidation>
    <dataValidation type="list" allowBlank="1" showInputMessage="1" showErrorMessage="1" sqref="C8:EV8" xr:uid="{00000000-0002-0000-0700-000001000000}">
      <formula1>"YES, NO"</formula1>
    </dataValidation>
    <dataValidation type="list" allowBlank="1" showInputMessage="1" showErrorMessage="1" sqref="M5 W5 AG5 AQ5 BA5 BK5 BU5 CE5 CO5 CY5 DI5 DS5 EC5 EM5 C5" xr:uid="{00000000-0002-0000-0700-000002000000}">
      <formula1>WSAF</formula1>
    </dataValidation>
  </dataValidations>
  <printOptions horizontalCentered="1"/>
  <pageMargins left="0.2" right="0.2" top="0.3" bottom="0.25" header="0.25" footer="0"/>
  <pageSetup paperSize="5" scale="75" orientation="landscape" r:id="rId2"/>
  <headerFooter alignWithMargins="0">
    <oddFooter>&amp;L&amp;8&amp;K000000SAPTBG Funds WSAF Program Monitoring&amp;R&amp;8&amp;K000000&amp;P</oddFooter>
  </headerFooter>
  <colBreaks count="7" manualBreakCount="7">
    <brk id="22" max="53" man="1"/>
    <brk id="42" max="1048575" man="1"/>
    <brk id="62" max="40" man="1"/>
    <brk id="82" max="40" man="1"/>
    <brk id="102" max="40" man="1"/>
    <brk id="122" max="40" man="1"/>
    <brk id="142" max="40" man="1"/>
  </colBreaks>
  <ignoredErrors>
    <ignoredError sqref="C25 C23 C27" formulaRange="1"/>
    <ignoredError sqref="A10" numberStoredAsText="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theme="8" tint="-0.249977111117893"/>
  </sheetPr>
  <dimension ref="A1:GT51"/>
  <sheetViews>
    <sheetView zoomScaleNormal="100" zoomScaleSheetLayoutView="50" workbookViewId="0">
      <pane xSplit="2" ySplit="11" topLeftCell="C22" activePane="bottomRight" state="frozen"/>
      <selection activeCell="D27" sqref="D27"/>
      <selection pane="topRight" activeCell="D27" sqref="D27"/>
      <selection pane="bottomLeft" activeCell="D27" sqref="D27"/>
      <selection pane="bottomRight" activeCell="B25" sqref="B25"/>
    </sheetView>
  </sheetViews>
  <sheetFormatPr defaultColWidth="8.85546875" defaultRowHeight="12.75"/>
  <cols>
    <col min="1" max="1" width="3.28515625" style="125" customWidth="1"/>
    <col min="2" max="2" width="75.7109375" style="61" customWidth="1"/>
    <col min="3" max="3" width="8.85546875" style="62" customWidth="1"/>
    <col min="4" max="12" width="7.7109375" style="62" customWidth="1"/>
    <col min="13" max="13" width="8.85546875" style="62" customWidth="1"/>
    <col min="14" max="22" width="7.7109375" style="62" customWidth="1"/>
    <col min="23" max="23" width="8.85546875" style="62" customWidth="1"/>
    <col min="24" max="32" width="7.7109375" style="62" customWidth="1"/>
    <col min="33" max="33" width="8.85546875" style="62" customWidth="1"/>
    <col min="34" max="42" width="7.7109375" style="62" customWidth="1"/>
    <col min="43" max="43" width="8.85546875" style="62" customWidth="1"/>
    <col min="44" max="52" width="7.7109375" style="62" customWidth="1"/>
    <col min="53" max="53" width="8.85546875" style="62" customWidth="1"/>
    <col min="54" max="62" width="7.7109375" style="62" customWidth="1"/>
    <col min="63" max="63" width="8.85546875" style="62" customWidth="1"/>
    <col min="64" max="72" width="7.7109375" style="62" customWidth="1"/>
    <col min="73" max="73" width="8.85546875" style="62" customWidth="1"/>
    <col min="74" max="82" width="7.7109375" style="62" customWidth="1"/>
    <col min="83" max="83" width="8.85546875" style="62" customWidth="1"/>
    <col min="84" max="92" width="7.7109375" style="62" customWidth="1"/>
    <col min="93" max="93" width="8.85546875" style="62" customWidth="1"/>
    <col min="94" max="102" width="7.7109375" style="62" customWidth="1"/>
    <col min="103" max="103" width="8.85546875" style="62" customWidth="1"/>
    <col min="104" max="112" width="7.7109375" style="62" customWidth="1"/>
    <col min="113" max="113" width="8.85546875" style="62" customWidth="1"/>
    <col min="114" max="122" width="7.7109375" style="62" customWidth="1"/>
    <col min="123" max="123" width="8.85546875" style="62" customWidth="1"/>
    <col min="124" max="132" width="7.7109375" style="62" customWidth="1"/>
    <col min="133" max="133" width="8.85546875" style="62" customWidth="1"/>
    <col min="134" max="142" width="7.7109375" style="62" customWidth="1"/>
    <col min="143" max="143" width="8.85546875" style="62" customWidth="1"/>
    <col min="144" max="152" width="7.7109375" style="62" customWidth="1"/>
    <col min="153" max="157" width="7.7109375" style="63" customWidth="1"/>
    <col min="158" max="16384" width="8.85546875" style="3"/>
  </cols>
  <sheetData>
    <row r="1" spans="1:157" ht="18" customHeight="1">
      <c r="A1" s="90"/>
      <c r="B1" s="185"/>
      <c r="C1" s="826" t="s">
        <v>399</v>
      </c>
      <c r="D1" s="827"/>
      <c r="E1" s="827"/>
      <c r="F1" s="827"/>
      <c r="G1" s="827"/>
      <c r="H1" s="827"/>
      <c r="I1" s="827"/>
      <c r="J1" s="827"/>
      <c r="K1" s="827"/>
      <c r="L1" s="828"/>
      <c r="M1" s="223" t="s">
        <v>399</v>
      </c>
      <c r="N1" s="222"/>
      <c r="O1" s="222"/>
      <c r="P1" s="222"/>
      <c r="Q1" s="222"/>
      <c r="R1" s="222"/>
      <c r="S1" s="222"/>
      <c r="T1" s="222"/>
      <c r="U1" s="222"/>
      <c r="V1" s="272"/>
      <c r="W1" s="223" t="s">
        <v>399</v>
      </c>
      <c r="X1" s="222"/>
      <c r="Y1" s="222"/>
      <c r="Z1" s="222"/>
      <c r="AA1" s="222"/>
      <c r="AB1" s="222"/>
      <c r="AC1" s="222"/>
      <c r="AD1" s="222"/>
      <c r="AE1" s="222"/>
      <c r="AF1" s="272"/>
      <c r="AG1" s="223" t="s">
        <v>399</v>
      </c>
      <c r="AH1" s="222"/>
      <c r="AI1" s="222"/>
      <c r="AJ1" s="222"/>
      <c r="AK1" s="222"/>
      <c r="AL1" s="222"/>
      <c r="AM1" s="222"/>
      <c r="AN1" s="222"/>
      <c r="AO1" s="222"/>
      <c r="AP1" s="272"/>
      <c r="AQ1" s="223" t="s">
        <v>399</v>
      </c>
      <c r="AR1" s="222"/>
      <c r="AS1" s="222"/>
      <c r="AT1" s="222"/>
      <c r="AU1" s="222"/>
      <c r="AV1" s="222"/>
      <c r="AW1" s="222"/>
      <c r="AX1" s="222"/>
      <c r="AY1" s="222"/>
      <c r="AZ1" s="272"/>
      <c r="BA1" s="223" t="s">
        <v>399</v>
      </c>
      <c r="BB1" s="222"/>
      <c r="BC1" s="222"/>
      <c r="BD1" s="222"/>
      <c r="BE1" s="222"/>
      <c r="BF1" s="222"/>
      <c r="BG1" s="222"/>
      <c r="BH1" s="222"/>
      <c r="BI1" s="222"/>
      <c r="BJ1" s="272"/>
      <c r="BK1" s="223" t="s">
        <v>399</v>
      </c>
      <c r="BL1" s="222"/>
      <c r="BM1" s="222"/>
      <c r="BN1" s="222"/>
      <c r="BO1" s="222"/>
      <c r="BP1" s="222"/>
      <c r="BQ1" s="222"/>
      <c r="BR1" s="222"/>
      <c r="BS1" s="222"/>
      <c r="BT1" s="272"/>
      <c r="BU1" s="223" t="s">
        <v>399</v>
      </c>
      <c r="BV1" s="222"/>
      <c r="BW1" s="222"/>
      <c r="BX1" s="222"/>
      <c r="BY1" s="222"/>
      <c r="BZ1" s="222"/>
      <c r="CA1" s="222"/>
      <c r="CB1" s="222"/>
      <c r="CC1" s="222"/>
      <c r="CD1" s="272"/>
      <c r="CE1" s="223" t="s">
        <v>399</v>
      </c>
      <c r="CF1" s="222"/>
      <c r="CG1" s="222"/>
      <c r="CH1" s="222"/>
      <c r="CI1" s="222"/>
      <c r="CJ1" s="222"/>
      <c r="CK1" s="222"/>
      <c r="CL1" s="222"/>
      <c r="CM1" s="222"/>
      <c r="CN1" s="272"/>
      <c r="CO1" s="223" t="s">
        <v>399</v>
      </c>
      <c r="CP1" s="222"/>
      <c r="CQ1" s="222"/>
      <c r="CR1" s="222"/>
      <c r="CS1" s="222"/>
      <c r="CT1" s="222"/>
      <c r="CU1" s="222"/>
      <c r="CV1" s="222"/>
      <c r="CW1" s="222"/>
      <c r="CX1" s="272"/>
      <c r="CY1" s="223" t="s">
        <v>399</v>
      </c>
      <c r="CZ1" s="222"/>
      <c r="DA1" s="222"/>
      <c r="DB1" s="222"/>
      <c r="DC1" s="222"/>
      <c r="DD1" s="222"/>
      <c r="DE1" s="222"/>
      <c r="DF1" s="222"/>
      <c r="DG1" s="222"/>
      <c r="DH1" s="272"/>
      <c r="DI1" s="223" t="s">
        <v>399</v>
      </c>
      <c r="DJ1" s="222"/>
      <c r="DK1" s="222"/>
      <c r="DL1" s="222"/>
      <c r="DM1" s="222"/>
      <c r="DN1" s="222"/>
      <c r="DO1" s="222"/>
      <c r="DP1" s="222"/>
      <c r="DQ1" s="222"/>
      <c r="DR1" s="272"/>
      <c r="DS1" s="223" t="s">
        <v>399</v>
      </c>
      <c r="DT1" s="222"/>
      <c r="DU1" s="222"/>
      <c r="DV1" s="222"/>
      <c r="DW1" s="222"/>
      <c r="DX1" s="222"/>
      <c r="DY1" s="222"/>
      <c r="DZ1" s="222"/>
      <c r="EA1" s="222"/>
      <c r="EB1" s="272"/>
      <c r="EC1" s="223" t="s">
        <v>399</v>
      </c>
      <c r="ED1" s="222"/>
      <c r="EE1" s="222"/>
      <c r="EF1" s="222"/>
      <c r="EG1" s="222"/>
      <c r="EH1" s="222"/>
      <c r="EI1" s="222"/>
      <c r="EJ1" s="222"/>
      <c r="EK1" s="222"/>
      <c r="EL1" s="272"/>
      <c r="EM1" s="826" t="s">
        <v>399</v>
      </c>
      <c r="EN1" s="827"/>
      <c r="EO1" s="827"/>
      <c r="EP1" s="827"/>
      <c r="EQ1" s="827"/>
      <c r="ER1" s="827"/>
      <c r="ES1" s="827"/>
      <c r="ET1" s="827"/>
      <c r="EU1" s="827"/>
      <c r="EV1" s="828"/>
      <c r="EW1" s="91"/>
      <c r="EX1" s="91"/>
      <c r="EY1" s="91"/>
      <c r="EZ1" s="91"/>
      <c r="FA1" s="185"/>
    </row>
    <row r="2" spans="1:157" ht="18" customHeight="1">
      <c r="A2" s="92"/>
      <c r="B2" s="220" t="s">
        <v>176</v>
      </c>
      <c r="C2" s="844" t="str">
        <f>IF('Workbook Set-up'!$B$4="","[Name of LME-MCO]",'Workbook Set-up'!$B$4)</f>
        <v>[Name of LME-MCO]</v>
      </c>
      <c r="D2" s="845"/>
      <c r="E2" s="845"/>
      <c r="F2" s="845"/>
      <c r="G2" s="845"/>
      <c r="H2" s="845"/>
      <c r="I2" s="845"/>
      <c r="J2" s="845"/>
      <c r="K2" s="845"/>
      <c r="L2" s="846"/>
      <c r="M2" s="844" t="str">
        <f>IF('Workbook Set-up'!$B$4="","[Name of LME-MCO]",'Workbook Set-up'!$B$4)</f>
        <v>[Name of LME-MCO]</v>
      </c>
      <c r="N2" s="845"/>
      <c r="O2" s="845"/>
      <c r="P2" s="845"/>
      <c r="Q2" s="845"/>
      <c r="R2" s="845"/>
      <c r="S2" s="845"/>
      <c r="T2" s="845"/>
      <c r="U2" s="845"/>
      <c r="V2" s="846"/>
      <c r="W2" s="844" t="str">
        <f>IF('Workbook Set-up'!$B$4="","[Name of LME-MCO]",'Workbook Set-up'!$B$4)</f>
        <v>[Name of LME-MCO]</v>
      </c>
      <c r="X2" s="845"/>
      <c r="Y2" s="845"/>
      <c r="Z2" s="845"/>
      <c r="AA2" s="845"/>
      <c r="AB2" s="845"/>
      <c r="AC2" s="845"/>
      <c r="AD2" s="845"/>
      <c r="AE2" s="845"/>
      <c r="AF2" s="846"/>
      <c r="AG2" s="844" t="str">
        <f>IF('Workbook Set-up'!$B$4="","[Name of LME-MCO]",'Workbook Set-up'!$B$4)</f>
        <v>[Name of LME-MCO]</v>
      </c>
      <c r="AH2" s="845"/>
      <c r="AI2" s="845"/>
      <c r="AJ2" s="845"/>
      <c r="AK2" s="845"/>
      <c r="AL2" s="845"/>
      <c r="AM2" s="845"/>
      <c r="AN2" s="845"/>
      <c r="AO2" s="845"/>
      <c r="AP2" s="846"/>
      <c r="AQ2" s="844" t="str">
        <f>IF('Workbook Set-up'!$B$4="","[Name of LME-MCO]",'Workbook Set-up'!$B$4)</f>
        <v>[Name of LME-MCO]</v>
      </c>
      <c r="AR2" s="845"/>
      <c r="AS2" s="845"/>
      <c r="AT2" s="845"/>
      <c r="AU2" s="845"/>
      <c r="AV2" s="845"/>
      <c r="AW2" s="845"/>
      <c r="AX2" s="845"/>
      <c r="AY2" s="845"/>
      <c r="AZ2" s="846"/>
      <c r="BA2" s="844" t="str">
        <f>IF('Workbook Set-up'!$B$4="","[Name of LME-MCO]",'Workbook Set-up'!$B$4)</f>
        <v>[Name of LME-MCO]</v>
      </c>
      <c r="BB2" s="845"/>
      <c r="BC2" s="845"/>
      <c r="BD2" s="845"/>
      <c r="BE2" s="845"/>
      <c r="BF2" s="845"/>
      <c r="BG2" s="845"/>
      <c r="BH2" s="845"/>
      <c r="BI2" s="845"/>
      <c r="BJ2" s="846"/>
      <c r="BK2" s="844" t="str">
        <f>IF('Workbook Set-up'!$B$4="","[Name of LME-MCO]",'Workbook Set-up'!$B$4)</f>
        <v>[Name of LME-MCO]</v>
      </c>
      <c r="BL2" s="845"/>
      <c r="BM2" s="845"/>
      <c r="BN2" s="845"/>
      <c r="BO2" s="845"/>
      <c r="BP2" s="845"/>
      <c r="BQ2" s="845"/>
      <c r="BR2" s="845"/>
      <c r="BS2" s="845"/>
      <c r="BT2" s="846"/>
      <c r="BU2" s="844" t="str">
        <f>IF('Workbook Set-up'!$B$4="","[Name of LME-MCO]",'Workbook Set-up'!$B$4)</f>
        <v>[Name of LME-MCO]</v>
      </c>
      <c r="BV2" s="845"/>
      <c r="BW2" s="845"/>
      <c r="BX2" s="845"/>
      <c r="BY2" s="845"/>
      <c r="BZ2" s="845"/>
      <c r="CA2" s="845"/>
      <c r="CB2" s="845"/>
      <c r="CC2" s="845"/>
      <c r="CD2" s="846"/>
      <c r="CE2" s="844" t="str">
        <f>IF('Workbook Set-up'!$B$4="","[Name of LME-MCO]",'Workbook Set-up'!$B$4)</f>
        <v>[Name of LME-MCO]</v>
      </c>
      <c r="CF2" s="845"/>
      <c r="CG2" s="845"/>
      <c r="CH2" s="845"/>
      <c r="CI2" s="845"/>
      <c r="CJ2" s="845"/>
      <c r="CK2" s="845"/>
      <c r="CL2" s="845"/>
      <c r="CM2" s="845"/>
      <c r="CN2" s="846"/>
      <c r="CO2" s="844" t="str">
        <f>IF('Workbook Set-up'!$B$4="","[Name of LME-MCO]",'Workbook Set-up'!$B$4)</f>
        <v>[Name of LME-MCO]</v>
      </c>
      <c r="CP2" s="845"/>
      <c r="CQ2" s="845"/>
      <c r="CR2" s="845"/>
      <c r="CS2" s="845"/>
      <c r="CT2" s="845"/>
      <c r="CU2" s="845"/>
      <c r="CV2" s="845"/>
      <c r="CW2" s="845"/>
      <c r="CX2" s="846"/>
      <c r="CY2" s="844" t="str">
        <f>IF('Workbook Set-up'!$B$4="","[Name of LME-MCO]",'Workbook Set-up'!$B$4)</f>
        <v>[Name of LME-MCO]</v>
      </c>
      <c r="CZ2" s="845"/>
      <c r="DA2" s="845"/>
      <c r="DB2" s="845"/>
      <c r="DC2" s="845"/>
      <c r="DD2" s="845"/>
      <c r="DE2" s="845"/>
      <c r="DF2" s="845"/>
      <c r="DG2" s="845"/>
      <c r="DH2" s="846"/>
      <c r="DI2" s="844" t="str">
        <f>IF('Workbook Set-up'!$B$4="","[Name of LME-MCO]",'Workbook Set-up'!$B$4)</f>
        <v>[Name of LME-MCO]</v>
      </c>
      <c r="DJ2" s="845"/>
      <c r="DK2" s="845"/>
      <c r="DL2" s="845"/>
      <c r="DM2" s="845"/>
      <c r="DN2" s="845"/>
      <c r="DO2" s="845"/>
      <c r="DP2" s="845"/>
      <c r="DQ2" s="845"/>
      <c r="DR2" s="846"/>
      <c r="DS2" s="844" t="str">
        <f>IF('Workbook Set-up'!$B$4="","[Name of LME-MCO]",'Workbook Set-up'!$B$4)</f>
        <v>[Name of LME-MCO]</v>
      </c>
      <c r="DT2" s="845"/>
      <c r="DU2" s="845"/>
      <c r="DV2" s="845"/>
      <c r="DW2" s="845"/>
      <c r="DX2" s="845"/>
      <c r="DY2" s="845"/>
      <c r="DZ2" s="845"/>
      <c r="EA2" s="845"/>
      <c r="EB2" s="846"/>
      <c r="EC2" s="844" t="str">
        <f>IF('Workbook Set-up'!$B$4="","[Name of LME-MCO]",'Workbook Set-up'!$B$4)</f>
        <v>[Name of LME-MCO]</v>
      </c>
      <c r="ED2" s="845"/>
      <c r="EE2" s="845"/>
      <c r="EF2" s="845"/>
      <c r="EG2" s="845"/>
      <c r="EH2" s="845"/>
      <c r="EI2" s="845"/>
      <c r="EJ2" s="845"/>
      <c r="EK2" s="845"/>
      <c r="EL2" s="846"/>
      <c r="EM2" s="844" t="str">
        <f>IF('Workbook Set-up'!$B$4="","[Name of LME-MCO]",'Workbook Set-up'!$B$4)</f>
        <v>[Name of LME-MCO]</v>
      </c>
      <c r="EN2" s="845"/>
      <c r="EO2" s="845"/>
      <c r="EP2" s="845"/>
      <c r="EQ2" s="845"/>
      <c r="ER2" s="845"/>
      <c r="ES2" s="845"/>
      <c r="ET2" s="845"/>
      <c r="EU2" s="845"/>
      <c r="EV2" s="846"/>
      <c r="EW2" s="93"/>
      <c r="EX2" s="93"/>
      <c r="EY2" s="93"/>
      <c r="EZ2" s="93"/>
      <c r="FA2" s="101"/>
    </row>
    <row r="3" spans="1:157" ht="32.25" customHeight="1">
      <c r="A3" s="92"/>
      <c r="B3" s="220" t="s">
        <v>4</v>
      </c>
      <c r="C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845"/>
      <c r="E3" s="845"/>
      <c r="F3" s="845"/>
      <c r="G3" s="845"/>
      <c r="H3" s="845"/>
      <c r="I3" s="845"/>
      <c r="J3" s="845"/>
      <c r="K3" s="845"/>
      <c r="L3" s="846"/>
      <c r="M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845"/>
      <c r="O3" s="845"/>
      <c r="P3" s="845"/>
      <c r="Q3" s="845"/>
      <c r="R3" s="845"/>
      <c r="S3" s="845"/>
      <c r="T3" s="845"/>
      <c r="U3" s="845"/>
      <c r="V3" s="846"/>
      <c r="W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845"/>
      <c r="Y3" s="845"/>
      <c r="Z3" s="845"/>
      <c r="AA3" s="845"/>
      <c r="AB3" s="845"/>
      <c r="AC3" s="845"/>
      <c r="AD3" s="845"/>
      <c r="AE3" s="845"/>
      <c r="AF3" s="846"/>
      <c r="AG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845"/>
      <c r="AI3" s="845"/>
      <c r="AJ3" s="845"/>
      <c r="AK3" s="845"/>
      <c r="AL3" s="845"/>
      <c r="AM3" s="845"/>
      <c r="AN3" s="845"/>
      <c r="AO3" s="845"/>
      <c r="AP3" s="846"/>
      <c r="AQ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845"/>
      <c r="AS3" s="845"/>
      <c r="AT3" s="845"/>
      <c r="AU3" s="845"/>
      <c r="AV3" s="845"/>
      <c r="AW3" s="845"/>
      <c r="AX3" s="845"/>
      <c r="AY3" s="845"/>
      <c r="AZ3" s="846"/>
      <c r="BA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845"/>
      <c r="BC3" s="845"/>
      <c r="BD3" s="845"/>
      <c r="BE3" s="845"/>
      <c r="BF3" s="845"/>
      <c r="BG3" s="845"/>
      <c r="BH3" s="845"/>
      <c r="BI3" s="845"/>
      <c r="BJ3" s="846"/>
      <c r="BK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845"/>
      <c r="BM3" s="845"/>
      <c r="BN3" s="845"/>
      <c r="BO3" s="845"/>
      <c r="BP3" s="845"/>
      <c r="BQ3" s="845"/>
      <c r="BR3" s="845"/>
      <c r="BS3" s="845"/>
      <c r="BT3" s="846"/>
      <c r="BU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V3" s="845"/>
      <c r="BW3" s="845"/>
      <c r="BX3" s="845"/>
      <c r="BY3" s="845"/>
      <c r="BZ3" s="845"/>
      <c r="CA3" s="845"/>
      <c r="CB3" s="845"/>
      <c r="CC3" s="845"/>
      <c r="CD3" s="846"/>
      <c r="CE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F3" s="845"/>
      <c r="CG3" s="845"/>
      <c r="CH3" s="845"/>
      <c r="CI3" s="845"/>
      <c r="CJ3" s="845"/>
      <c r="CK3" s="845"/>
      <c r="CL3" s="845"/>
      <c r="CM3" s="845"/>
      <c r="CN3" s="846"/>
      <c r="CO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P3" s="845"/>
      <c r="CQ3" s="845"/>
      <c r="CR3" s="845"/>
      <c r="CS3" s="845"/>
      <c r="CT3" s="845"/>
      <c r="CU3" s="845"/>
      <c r="CV3" s="845"/>
      <c r="CW3" s="845"/>
      <c r="CX3" s="846"/>
      <c r="CY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CZ3" s="845"/>
      <c r="DA3" s="845"/>
      <c r="DB3" s="845"/>
      <c r="DC3" s="845"/>
      <c r="DD3" s="845"/>
      <c r="DE3" s="845"/>
      <c r="DF3" s="845"/>
      <c r="DG3" s="845"/>
      <c r="DH3" s="846"/>
      <c r="DI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J3" s="845"/>
      <c r="DK3" s="845"/>
      <c r="DL3" s="845"/>
      <c r="DM3" s="845"/>
      <c r="DN3" s="845"/>
      <c r="DO3" s="845"/>
      <c r="DP3" s="845"/>
      <c r="DQ3" s="845"/>
      <c r="DR3" s="846"/>
      <c r="DS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T3" s="845"/>
      <c r="DU3" s="845"/>
      <c r="DV3" s="845"/>
      <c r="DW3" s="845"/>
      <c r="DX3" s="845"/>
      <c r="DY3" s="845"/>
      <c r="DZ3" s="845"/>
      <c r="EA3" s="845"/>
      <c r="EB3" s="846"/>
      <c r="EC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D3" s="845"/>
      <c r="EE3" s="845"/>
      <c r="EF3" s="845"/>
      <c r="EG3" s="845"/>
      <c r="EH3" s="845"/>
      <c r="EI3" s="845"/>
      <c r="EJ3" s="845"/>
      <c r="EK3" s="845"/>
      <c r="EL3" s="846"/>
      <c r="EM3" s="844"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N3" s="845"/>
      <c r="EO3" s="845"/>
      <c r="EP3" s="845"/>
      <c r="EQ3" s="845"/>
      <c r="ER3" s="845"/>
      <c r="ES3" s="845"/>
      <c r="ET3" s="845"/>
      <c r="EU3" s="845"/>
      <c r="EV3" s="846"/>
      <c r="EW3" s="249"/>
      <c r="EX3" s="249"/>
      <c r="EY3" s="249"/>
      <c r="EZ3" s="249"/>
      <c r="FA3" s="250"/>
    </row>
    <row r="4" spans="1:157" ht="17.25" customHeight="1" thickBot="1">
      <c r="A4" s="95"/>
      <c r="B4" s="221" t="s">
        <v>11</v>
      </c>
      <c r="C4" s="862" t="str">
        <f>IF(AND('Workbook Set-up'!$B$14="",'Workbook Set-up'!$B$15=""),"",IF('Workbook Set-up'!$B$14='Workbook Set-up'!$B$15,TEXT('Workbook Set-up'!$B$14,"m/d/yyyy"),IF('Workbook Set-up'!$B$14&lt;&gt;'Workbook Set-up'!$B$15,TEXT('Workbook Set-up'!$B$14,"m/d/yyyy")&amp;" to "&amp;TEXT('Workbook Set-up'!$B$15,"m/d/yyyy"),"")))</f>
        <v/>
      </c>
      <c r="D4" s="863"/>
      <c r="E4" s="863"/>
      <c r="F4" s="863"/>
      <c r="G4" s="863"/>
      <c r="H4" s="863"/>
      <c r="I4" s="863"/>
      <c r="J4" s="863"/>
      <c r="K4" s="863"/>
      <c r="L4" s="864"/>
      <c r="M4" s="862" t="str">
        <f>IF(AND('Workbook Set-up'!$B$14="",'Workbook Set-up'!$B$15=""),"",IF('Workbook Set-up'!$B$14='Workbook Set-up'!$B$15,TEXT('Workbook Set-up'!$B$14,"m/d/yyyy"),IF('Workbook Set-up'!$B$14&lt;&gt;'Workbook Set-up'!$B$15,TEXT('Workbook Set-up'!$B$14,"m/d/yyyy")&amp;" to "&amp;TEXT('Workbook Set-up'!$B$15,"m/d/yyyy"),"")))</f>
        <v/>
      </c>
      <c r="N4" s="863"/>
      <c r="O4" s="863"/>
      <c r="P4" s="863"/>
      <c r="Q4" s="863"/>
      <c r="R4" s="863"/>
      <c r="S4" s="863"/>
      <c r="T4" s="863"/>
      <c r="U4" s="863"/>
      <c r="V4" s="864"/>
      <c r="W4" s="862" t="str">
        <f>IF(AND('Workbook Set-up'!$B$14="",'Workbook Set-up'!$B$15=""),"",IF('Workbook Set-up'!$B$14='Workbook Set-up'!$B$15,TEXT('Workbook Set-up'!$B$14,"m/d/yyyy"),IF('Workbook Set-up'!$B$14&lt;&gt;'Workbook Set-up'!$B$15,TEXT('Workbook Set-up'!$B$14,"m/d/yyyy")&amp;" to "&amp;TEXT('Workbook Set-up'!$B$15,"m/d/yyyy"),"")))</f>
        <v/>
      </c>
      <c r="X4" s="863"/>
      <c r="Y4" s="863"/>
      <c r="Z4" s="863"/>
      <c r="AA4" s="863"/>
      <c r="AB4" s="863"/>
      <c r="AC4" s="863"/>
      <c r="AD4" s="863"/>
      <c r="AE4" s="863"/>
      <c r="AF4" s="864"/>
      <c r="AG4" s="862" t="str">
        <f>IF(AND('Workbook Set-up'!$B$14="",'Workbook Set-up'!$B$15=""),"",IF('Workbook Set-up'!$B$14='Workbook Set-up'!$B$15,TEXT('Workbook Set-up'!$B$14,"m/d/yyyy"),IF('Workbook Set-up'!$B$14&lt;&gt;'Workbook Set-up'!$B$15,TEXT('Workbook Set-up'!$B$14,"m/d/yyyy")&amp;" to "&amp;TEXT('Workbook Set-up'!$B$15,"m/d/yyyy"),"")))</f>
        <v/>
      </c>
      <c r="AH4" s="863"/>
      <c r="AI4" s="863"/>
      <c r="AJ4" s="863"/>
      <c r="AK4" s="863"/>
      <c r="AL4" s="863"/>
      <c r="AM4" s="863"/>
      <c r="AN4" s="863"/>
      <c r="AO4" s="863"/>
      <c r="AP4" s="864"/>
      <c r="AQ4" s="862" t="str">
        <f>IF(AND('Workbook Set-up'!$B$14="",'Workbook Set-up'!$B$15=""),"",IF('Workbook Set-up'!$B$14='Workbook Set-up'!$B$15,TEXT('Workbook Set-up'!$B$14,"m/d/yyyy"),IF('Workbook Set-up'!$B$14&lt;&gt;'Workbook Set-up'!$B$15,TEXT('Workbook Set-up'!$B$14,"m/d/yyyy")&amp;" to "&amp;TEXT('Workbook Set-up'!$B$15,"m/d/yyyy"),"")))</f>
        <v/>
      </c>
      <c r="AR4" s="863"/>
      <c r="AS4" s="863"/>
      <c r="AT4" s="863"/>
      <c r="AU4" s="863"/>
      <c r="AV4" s="863"/>
      <c r="AW4" s="863"/>
      <c r="AX4" s="863"/>
      <c r="AY4" s="863"/>
      <c r="AZ4" s="864"/>
      <c r="BA4" s="862" t="str">
        <f>IF(AND('Workbook Set-up'!$B$14="",'Workbook Set-up'!$B$15=""),"",IF('Workbook Set-up'!$B$14='Workbook Set-up'!$B$15,TEXT('Workbook Set-up'!$B$14,"m/d/yyyy"),IF('Workbook Set-up'!$B$14&lt;&gt;'Workbook Set-up'!$B$15,TEXT('Workbook Set-up'!$B$14,"m/d/yyyy")&amp;" to "&amp;TEXT('Workbook Set-up'!$B$15,"m/d/yyyy"),"")))</f>
        <v/>
      </c>
      <c r="BB4" s="863"/>
      <c r="BC4" s="863"/>
      <c r="BD4" s="863"/>
      <c r="BE4" s="863"/>
      <c r="BF4" s="863"/>
      <c r="BG4" s="863"/>
      <c r="BH4" s="863"/>
      <c r="BI4" s="863"/>
      <c r="BJ4" s="864"/>
      <c r="BK4" s="862" t="str">
        <f>IF(AND('Workbook Set-up'!$B$14="",'Workbook Set-up'!$B$15=""),"",IF('Workbook Set-up'!$B$14='Workbook Set-up'!$B$15,TEXT('Workbook Set-up'!$B$14,"m/d/yyyy"),IF('Workbook Set-up'!$B$14&lt;&gt;'Workbook Set-up'!$B$15,TEXT('Workbook Set-up'!$B$14,"m/d/yyyy")&amp;" to "&amp;TEXT('Workbook Set-up'!$B$15,"m/d/yyyy"),"")))</f>
        <v/>
      </c>
      <c r="BL4" s="863"/>
      <c r="BM4" s="863"/>
      <c r="BN4" s="863"/>
      <c r="BO4" s="863"/>
      <c r="BP4" s="863"/>
      <c r="BQ4" s="863"/>
      <c r="BR4" s="863"/>
      <c r="BS4" s="863"/>
      <c r="BT4" s="864"/>
      <c r="BU4" s="862" t="str">
        <f>IF(AND('Workbook Set-up'!$B$14="",'Workbook Set-up'!$B$15=""),"",IF('Workbook Set-up'!$B$14='Workbook Set-up'!$B$15,TEXT('Workbook Set-up'!$B$14,"m/d/yyyy"),IF('Workbook Set-up'!$B$14&lt;&gt;'Workbook Set-up'!$B$15,TEXT('Workbook Set-up'!$B$14,"m/d/yyyy")&amp;" to "&amp;TEXT('Workbook Set-up'!$B$15,"m/d/yyyy"),"")))</f>
        <v/>
      </c>
      <c r="BV4" s="863"/>
      <c r="BW4" s="863"/>
      <c r="BX4" s="863"/>
      <c r="BY4" s="863"/>
      <c r="BZ4" s="863"/>
      <c r="CA4" s="863"/>
      <c r="CB4" s="863"/>
      <c r="CC4" s="863"/>
      <c r="CD4" s="864"/>
      <c r="CE4" s="862" t="str">
        <f>IF(AND('Workbook Set-up'!$B$14="",'Workbook Set-up'!$B$15=""),"",IF('Workbook Set-up'!$B$14='Workbook Set-up'!$B$15,TEXT('Workbook Set-up'!$B$14,"m/d/yyyy"),IF('Workbook Set-up'!$B$14&lt;&gt;'Workbook Set-up'!$B$15,TEXT('Workbook Set-up'!$B$14,"m/d/yyyy")&amp;" to "&amp;TEXT('Workbook Set-up'!$B$15,"m/d/yyyy"),"")))</f>
        <v/>
      </c>
      <c r="CF4" s="863"/>
      <c r="CG4" s="863"/>
      <c r="CH4" s="863"/>
      <c r="CI4" s="863"/>
      <c r="CJ4" s="863"/>
      <c r="CK4" s="863"/>
      <c r="CL4" s="863"/>
      <c r="CM4" s="863"/>
      <c r="CN4" s="864"/>
      <c r="CO4" s="862" t="str">
        <f>IF(AND('Workbook Set-up'!$B$14="",'Workbook Set-up'!$B$15=""),"",IF('Workbook Set-up'!$B$14='Workbook Set-up'!$B$15,TEXT('Workbook Set-up'!$B$14,"m/d/yyyy"),IF('Workbook Set-up'!$B$14&lt;&gt;'Workbook Set-up'!$B$15,TEXT('Workbook Set-up'!$B$14,"m/d/yyyy")&amp;" to "&amp;TEXT('Workbook Set-up'!$B$15,"m/d/yyyy"),"")))</f>
        <v/>
      </c>
      <c r="CP4" s="863"/>
      <c r="CQ4" s="863"/>
      <c r="CR4" s="863"/>
      <c r="CS4" s="863"/>
      <c r="CT4" s="863"/>
      <c r="CU4" s="863"/>
      <c r="CV4" s="863"/>
      <c r="CW4" s="863"/>
      <c r="CX4" s="864"/>
      <c r="CY4" s="862" t="str">
        <f>IF(AND('Workbook Set-up'!$B$14="",'Workbook Set-up'!$B$15=""),"",IF('Workbook Set-up'!$B$14='Workbook Set-up'!$B$15,TEXT('Workbook Set-up'!$B$14,"m/d/yyyy"),IF('Workbook Set-up'!$B$14&lt;&gt;'Workbook Set-up'!$B$15,TEXT('Workbook Set-up'!$B$14,"m/d/yyyy")&amp;" to "&amp;TEXT('Workbook Set-up'!$B$15,"m/d/yyyy"),"")))</f>
        <v/>
      </c>
      <c r="CZ4" s="863"/>
      <c r="DA4" s="863"/>
      <c r="DB4" s="863"/>
      <c r="DC4" s="863"/>
      <c r="DD4" s="863"/>
      <c r="DE4" s="863"/>
      <c r="DF4" s="863"/>
      <c r="DG4" s="863"/>
      <c r="DH4" s="864"/>
      <c r="DI4" s="862" t="str">
        <f>IF(AND('Workbook Set-up'!$B$14="",'Workbook Set-up'!$B$15=""),"",IF('Workbook Set-up'!$B$14='Workbook Set-up'!$B$15,TEXT('Workbook Set-up'!$B$14,"m/d/yyyy"),IF('Workbook Set-up'!$B$14&lt;&gt;'Workbook Set-up'!$B$15,TEXT('Workbook Set-up'!$B$14,"m/d/yyyy")&amp;" to "&amp;TEXT('Workbook Set-up'!$B$15,"m/d/yyyy"),"")))</f>
        <v/>
      </c>
      <c r="DJ4" s="863"/>
      <c r="DK4" s="863"/>
      <c r="DL4" s="863"/>
      <c r="DM4" s="863"/>
      <c r="DN4" s="863"/>
      <c r="DO4" s="863"/>
      <c r="DP4" s="863"/>
      <c r="DQ4" s="863"/>
      <c r="DR4" s="864"/>
      <c r="DS4" s="862" t="str">
        <f>IF(AND('Workbook Set-up'!$B$14="",'Workbook Set-up'!$B$15=""),"",IF('Workbook Set-up'!$B$14='Workbook Set-up'!$B$15,TEXT('Workbook Set-up'!$B$14,"m/d/yyyy"),IF('Workbook Set-up'!$B$14&lt;&gt;'Workbook Set-up'!$B$15,TEXT('Workbook Set-up'!$B$14,"m/d/yyyy")&amp;" to "&amp;TEXT('Workbook Set-up'!$B$15,"m/d/yyyy"),"")))</f>
        <v/>
      </c>
      <c r="DT4" s="863"/>
      <c r="DU4" s="863"/>
      <c r="DV4" s="863"/>
      <c r="DW4" s="863"/>
      <c r="DX4" s="863"/>
      <c r="DY4" s="863"/>
      <c r="DZ4" s="863"/>
      <c r="EA4" s="863"/>
      <c r="EB4" s="864"/>
      <c r="EC4" s="862" t="str">
        <f>IF(AND('Workbook Set-up'!$B$14="",'Workbook Set-up'!$B$15=""),"",IF('Workbook Set-up'!$B$14='Workbook Set-up'!$B$15,TEXT('Workbook Set-up'!$B$14,"m/d/yyyy"),IF('Workbook Set-up'!$B$14&lt;&gt;'Workbook Set-up'!$B$15,TEXT('Workbook Set-up'!$B$14,"m/d/yyyy")&amp;" to "&amp;TEXT('Workbook Set-up'!$B$15,"m/d/yyyy"),"")))</f>
        <v/>
      </c>
      <c r="ED4" s="863"/>
      <c r="EE4" s="863"/>
      <c r="EF4" s="863"/>
      <c r="EG4" s="863"/>
      <c r="EH4" s="863"/>
      <c r="EI4" s="863"/>
      <c r="EJ4" s="863"/>
      <c r="EK4" s="863"/>
      <c r="EL4" s="864"/>
      <c r="EM4" s="862" t="str">
        <f>IF(AND('Workbook Set-up'!$B$14="",'Workbook Set-up'!$B$15=""),"",IF('Workbook Set-up'!$B$14='Workbook Set-up'!$B$15,TEXT('Workbook Set-up'!$B$14,"m/d/yyyy"),IF('Workbook Set-up'!$B$14&lt;&gt;'Workbook Set-up'!$B$15,TEXT('Workbook Set-up'!$B$14,"m/d/yyyy")&amp;" to "&amp;TEXT('Workbook Set-up'!$B$15,"m/d/yyyy"),"")))</f>
        <v/>
      </c>
      <c r="EN4" s="863"/>
      <c r="EO4" s="863"/>
      <c r="EP4" s="863"/>
      <c r="EQ4" s="863"/>
      <c r="ER4" s="863"/>
      <c r="ES4" s="863"/>
      <c r="ET4" s="863"/>
      <c r="EU4" s="863"/>
      <c r="EV4" s="864"/>
      <c r="EW4" s="97"/>
      <c r="EX4" s="102"/>
      <c r="EY4" s="102"/>
      <c r="EZ4" s="102"/>
      <c r="FA4" s="103"/>
    </row>
    <row r="5" spans="1:157" s="483" customFormat="1" ht="15" customHeight="1">
      <c r="A5" s="478"/>
      <c r="B5" s="501" t="s">
        <v>3</v>
      </c>
      <c r="C5" s="823"/>
      <c r="D5" s="824"/>
      <c r="E5" s="824"/>
      <c r="F5" s="824"/>
      <c r="G5" s="824"/>
      <c r="H5" s="824"/>
      <c r="I5" s="824"/>
      <c r="J5" s="824"/>
      <c r="K5" s="824"/>
      <c r="L5" s="825"/>
      <c r="M5" s="823"/>
      <c r="N5" s="824"/>
      <c r="O5" s="824"/>
      <c r="P5" s="824"/>
      <c r="Q5" s="824"/>
      <c r="R5" s="824"/>
      <c r="S5" s="824"/>
      <c r="T5" s="824"/>
      <c r="U5" s="824"/>
      <c r="V5" s="825"/>
      <c r="W5" s="823"/>
      <c r="X5" s="824"/>
      <c r="Y5" s="824"/>
      <c r="Z5" s="824"/>
      <c r="AA5" s="824"/>
      <c r="AB5" s="824"/>
      <c r="AC5" s="824"/>
      <c r="AD5" s="824"/>
      <c r="AE5" s="824"/>
      <c r="AF5" s="825"/>
      <c r="AG5" s="823"/>
      <c r="AH5" s="824"/>
      <c r="AI5" s="824"/>
      <c r="AJ5" s="824"/>
      <c r="AK5" s="824"/>
      <c r="AL5" s="824"/>
      <c r="AM5" s="824"/>
      <c r="AN5" s="824"/>
      <c r="AO5" s="824"/>
      <c r="AP5" s="825"/>
      <c r="AQ5" s="823"/>
      <c r="AR5" s="824"/>
      <c r="AS5" s="824"/>
      <c r="AT5" s="824"/>
      <c r="AU5" s="824"/>
      <c r="AV5" s="824"/>
      <c r="AW5" s="824"/>
      <c r="AX5" s="824"/>
      <c r="AY5" s="824"/>
      <c r="AZ5" s="825"/>
      <c r="BA5" s="823"/>
      <c r="BB5" s="824"/>
      <c r="BC5" s="824"/>
      <c r="BD5" s="824"/>
      <c r="BE5" s="824"/>
      <c r="BF5" s="824"/>
      <c r="BG5" s="824"/>
      <c r="BH5" s="824"/>
      <c r="BI5" s="824"/>
      <c r="BJ5" s="825"/>
      <c r="BK5" s="823"/>
      <c r="BL5" s="824"/>
      <c r="BM5" s="824"/>
      <c r="BN5" s="824"/>
      <c r="BO5" s="824"/>
      <c r="BP5" s="824"/>
      <c r="BQ5" s="824"/>
      <c r="BR5" s="824"/>
      <c r="BS5" s="824"/>
      <c r="BT5" s="825"/>
      <c r="BU5" s="823"/>
      <c r="BV5" s="824"/>
      <c r="BW5" s="824"/>
      <c r="BX5" s="824"/>
      <c r="BY5" s="824"/>
      <c r="BZ5" s="824"/>
      <c r="CA5" s="824"/>
      <c r="CB5" s="824"/>
      <c r="CC5" s="824"/>
      <c r="CD5" s="825"/>
      <c r="CE5" s="823"/>
      <c r="CF5" s="824"/>
      <c r="CG5" s="824"/>
      <c r="CH5" s="824"/>
      <c r="CI5" s="824"/>
      <c r="CJ5" s="824"/>
      <c r="CK5" s="824"/>
      <c r="CL5" s="824"/>
      <c r="CM5" s="824"/>
      <c r="CN5" s="825"/>
      <c r="CO5" s="823"/>
      <c r="CP5" s="824"/>
      <c r="CQ5" s="824"/>
      <c r="CR5" s="824"/>
      <c r="CS5" s="824"/>
      <c r="CT5" s="824"/>
      <c r="CU5" s="824"/>
      <c r="CV5" s="824"/>
      <c r="CW5" s="824"/>
      <c r="CX5" s="825"/>
      <c r="CY5" s="823"/>
      <c r="CZ5" s="824"/>
      <c r="DA5" s="824"/>
      <c r="DB5" s="824"/>
      <c r="DC5" s="824"/>
      <c r="DD5" s="824"/>
      <c r="DE5" s="824"/>
      <c r="DF5" s="824"/>
      <c r="DG5" s="824"/>
      <c r="DH5" s="825"/>
      <c r="DI5" s="823"/>
      <c r="DJ5" s="824"/>
      <c r="DK5" s="824"/>
      <c r="DL5" s="824"/>
      <c r="DM5" s="824"/>
      <c r="DN5" s="824"/>
      <c r="DO5" s="824"/>
      <c r="DP5" s="824"/>
      <c r="DQ5" s="824"/>
      <c r="DR5" s="825"/>
      <c r="DS5" s="823"/>
      <c r="DT5" s="824"/>
      <c r="DU5" s="824"/>
      <c r="DV5" s="824"/>
      <c r="DW5" s="824"/>
      <c r="DX5" s="824"/>
      <c r="DY5" s="824"/>
      <c r="DZ5" s="824"/>
      <c r="EA5" s="824"/>
      <c r="EB5" s="825"/>
      <c r="EC5" s="823"/>
      <c r="ED5" s="824"/>
      <c r="EE5" s="824"/>
      <c r="EF5" s="824"/>
      <c r="EG5" s="824"/>
      <c r="EH5" s="824"/>
      <c r="EI5" s="824"/>
      <c r="EJ5" s="824"/>
      <c r="EK5" s="824"/>
      <c r="EL5" s="825"/>
      <c r="EM5" s="823"/>
      <c r="EN5" s="824"/>
      <c r="EO5" s="824"/>
      <c r="EP5" s="824"/>
      <c r="EQ5" s="824"/>
      <c r="ER5" s="824"/>
      <c r="ES5" s="824"/>
      <c r="ET5" s="824"/>
      <c r="EU5" s="824"/>
      <c r="EV5" s="825"/>
      <c r="EW5" s="472"/>
      <c r="EX5" s="473"/>
      <c r="EY5" s="473"/>
      <c r="EZ5" s="473"/>
      <c r="FA5" s="474"/>
    </row>
    <row r="6" spans="1:157" s="483" customFormat="1" ht="15" customHeight="1">
      <c r="A6" s="573"/>
      <c r="B6" s="574" t="s">
        <v>579</v>
      </c>
      <c r="C6" s="802"/>
      <c r="D6" s="803"/>
      <c r="E6" s="803"/>
      <c r="F6" s="803"/>
      <c r="G6" s="803"/>
      <c r="H6" s="803"/>
      <c r="I6" s="803"/>
      <c r="J6" s="803"/>
      <c r="K6" s="803"/>
      <c r="L6" s="804"/>
      <c r="M6" s="802"/>
      <c r="N6" s="803"/>
      <c r="O6" s="803"/>
      <c r="P6" s="803"/>
      <c r="Q6" s="803"/>
      <c r="R6" s="803"/>
      <c r="S6" s="803"/>
      <c r="T6" s="803"/>
      <c r="U6" s="803"/>
      <c r="V6" s="804"/>
      <c r="W6" s="802"/>
      <c r="X6" s="803"/>
      <c r="Y6" s="803"/>
      <c r="Z6" s="803"/>
      <c r="AA6" s="803"/>
      <c r="AB6" s="803"/>
      <c r="AC6" s="803"/>
      <c r="AD6" s="803"/>
      <c r="AE6" s="803"/>
      <c r="AF6" s="804"/>
      <c r="AG6" s="802"/>
      <c r="AH6" s="803"/>
      <c r="AI6" s="803"/>
      <c r="AJ6" s="803"/>
      <c r="AK6" s="803"/>
      <c r="AL6" s="803"/>
      <c r="AM6" s="803"/>
      <c r="AN6" s="803"/>
      <c r="AO6" s="803"/>
      <c r="AP6" s="804"/>
      <c r="AQ6" s="802"/>
      <c r="AR6" s="803"/>
      <c r="AS6" s="803"/>
      <c r="AT6" s="803"/>
      <c r="AU6" s="803"/>
      <c r="AV6" s="803"/>
      <c r="AW6" s="803"/>
      <c r="AX6" s="803"/>
      <c r="AY6" s="803"/>
      <c r="AZ6" s="804"/>
      <c r="BA6" s="802"/>
      <c r="BB6" s="803"/>
      <c r="BC6" s="803"/>
      <c r="BD6" s="803"/>
      <c r="BE6" s="803"/>
      <c r="BF6" s="803"/>
      <c r="BG6" s="803"/>
      <c r="BH6" s="803"/>
      <c r="BI6" s="803"/>
      <c r="BJ6" s="804"/>
      <c r="BK6" s="802"/>
      <c r="BL6" s="803"/>
      <c r="BM6" s="803"/>
      <c r="BN6" s="803"/>
      <c r="BO6" s="803"/>
      <c r="BP6" s="803"/>
      <c r="BQ6" s="803"/>
      <c r="BR6" s="803"/>
      <c r="BS6" s="803"/>
      <c r="BT6" s="804"/>
      <c r="BU6" s="802"/>
      <c r="BV6" s="803"/>
      <c r="BW6" s="803"/>
      <c r="BX6" s="803"/>
      <c r="BY6" s="803"/>
      <c r="BZ6" s="803"/>
      <c r="CA6" s="803"/>
      <c r="CB6" s="803"/>
      <c r="CC6" s="803"/>
      <c r="CD6" s="804"/>
      <c r="CE6" s="802"/>
      <c r="CF6" s="803"/>
      <c r="CG6" s="803"/>
      <c r="CH6" s="803"/>
      <c r="CI6" s="803"/>
      <c r="CJ6" s="803"/>
      <c r="CK6" s="803"/>
      <c r="CL6" s="803"/>
      <c r="CM6" s="803"/>
      <c r="CN6" s="804"/>
      <c r="CO6" s="802"/>
      <c r="CP6" s="803"/>
      <c r="CQ6" s="803"/>
      <c r="CR6" s="803"/>
      <c r="CS6" s="803"/>
      <c r="CT6" s="803"/>
      <c r="CU6" s="803"/>
      <c r="CV6" s="803"/>
      <c r="CW6" s="803"/>
      <c r="CX6" s="804"/>
      <c r="CY6" s="802"/>
      <c r="CZ6" s="803"/>
      <c r="DA6" s="803"/>
      <c r="DB6" s="803"/>
      <c r="DC6" s="803"/>
      <c r="DD6" s="803"/>
      <c r="DE6" s="803"/>
      <c r="DF6" s="803"/>
      <c r="DG6" s="803"/>
      <c r="DH6" s="804"/>
      <c r="DI6" s="802"/>
      <c r="DJ6" s="803"/>
      <c r="DK6" s="803"/>
      <c r="DL6" s="803"/>
      <c r="DM6" s="803"/>
      <c r="DN6" s="803"/>
      <c r="DO6" s="803"/>
      <c r="DP6" s="803"/>
      <c r="DQ6" s="803"/>
      <c r="DR6" s="804"/>
      <c r="DS6" s="802"/>
      <c r="DT6" s="803"/>
      <c r="DU6" s="803"/>
      <c r="DV6" s="803"/>
      <c r="DW6" s="803"/>
      <c r="DX6" s="803"/>
      <c r="DY6" s="803"/>
      <c r="DZ6" s="803"/>
      <c r="EA6" s="803"/>
      <c r="EB6" s="804"/>
      <c r="EC6" s="802"/>
      <c r="ED6" s="803"/>
      <c r="EE6" s="803"/>
      <c r="EF6" s="803"/>
      <c r="EG6" s="803"/>
      <c r="EH6" s="803"/>
      <c r="EI6" s="803"/>
      <c r="EJ6" s="803"/>
      <c r="EK6" s="803"/>
      <c r="EL6" s="804"/>
      <c r="EM6" s="802"/>
      <c r="EN6" s="803"/>
      <c r="EO6" s="803"/>
      <c r="EP6" s="803"/>
      <c r="EQ6" s="803"/>
      <c r="ER6" s="803"/>
      <c r="ES6" s="803"/>
      <c r="ET6" s="803"/>
      <c r="EU6" s="803"/>
      <c r="EV6" s="804"/>
      <c r="EW6" s="475"/>
      <c r="EX6" s="476"/>
      <c r="EY6" s="476"/>
      <c r="EZ6" s="476"/>
      <c r="FA6" s="477"/>
    </row>
    <row r="7" spans="1:157" s="483" customFormat="1" ht="15" customHeight="1">
      <c r="A7" s="480"/>
      <c r="B7" s="512" t="s">
        <v>246</v>
      </c>
      <c r="C7" s="802"/>
      <c r="D7" s="803"/>
      <c r="E7" s="803"/>
      <c r="F7" s="803"/>
      <c r="G7" s="803"/>
      <c r="H7" s="803"/>
      <c r="I7" s="803"/>
      <c r="J7" s="803"/>
      <c r="K7" s="803"/>
      <c r="L7" s="804"/>
      <c r="M7" s="802"/>
      <c r="N7" s="803"/>
      <c r="O7" s="803"/>
      <c r="P7" s="803"/>
      <c r="Q7" s="803"/>
      <c r="R7" s="803"/>
      <c r="S7" s="803"/>
      <c r="T7" s="803"/>
      <c r="U7" s="803"/>
      <c r="V7" s="804"/>
      <c r="W7" s="802"/>
      <c r="X7" s="803"/>
      <c r="Y7" s="803"/>
      <c r="Z7" s="803"/>
      <c r="AA7" s="803"/>
      <c r="AB7" s="803"/>
      <c r="AC7" s="803"/>
      <c r="AD7" s="803"/>
      <c r="AE7" s="803"/>
      <c r="AF7" s="804"/>
      <c r="AG7" s="802"/>
      <c r="AH7" s="803"/>
      <c r="AI7" s="803"/>
      <c r="AJ7" s="803"/>
      <c r="AK7" s="803"/>
      <c r="AL7" s="803"/>
      <c r="AM7" s="803"/>
      <c r="AN7" s="803"/>
      <c r="AO7" s="803"/>
      <c r="AP7" s="804"/>
      <c r="AQ7" s="802"/>
      <c r="AR7" s="803"/>
      <c r="AS7" s="803"/>
      <c r="AT7" s="803"/>
      <c r="AU7" s="803"/>
      <c r="AV7" s="803"/>
      <c r="AW7" s="803"/>
      <c r="AX7" s="803"/>
      <c r="AY7" s="803"/>
      <c r="AZ7" s="804"/>
      <c r="BA7" s="802"/>
      <c r="BB7" s="803"/>
      <c r="BC7" s="803"/>
      <c r="BD7" s="803"/>
      <c r="BE7" s="803"/>
      <c r="BF7" s="803"/>
      <c r="BG7" s="803"/>
      <c r="BH7" s="803"/>
      <c r="BI7" s="803"/>
      <c r="BJ7" s="804"/>
      <c r="BK7" s="802"/>
      <c r="BL7" s="803"/>
      <c r="BM7" s="803"/>
      <c r="BN7" s="803"/>
      <c r="BO7" s="803"/>
      <c r="BP7" s="803"/>
      <c r="BQ7" s="803"/>
      <c r="BR7" s="803"/>
      <c r="BS7" s="803"/>
      <c r="BT7" s="804"/>
      <c r="BU7" s="802"/>
      <c r="BV7" s="803"/>
      <c r="BW7" s="803"/>
      <c r="BX7" s="803"/>
      <c r="BY7" s="803"/>
      <c r="BZ7" s="803"/>
      <c r="CA7" s="803"/>
      <c r="CB7" s="803"/>
      <c r="CC7" s="803"/>
      <c r="CD7" s="804"/>
      <c r="CE7" s="802"/>
      <c r="CF7" s="803"/>
      <c r="CG7" s="803"/>
      <c r="CH7" s="803"/>
      <c r="CI7" s="803"/>
      <c r="CJ7" s="803"/>
      <c r="CK7" s="803"/>
      <c r="CL7" s="803"/>
      <c r="CM7" s="803"/>
      <c r="CN7" s="804"/>
      <c r="CO7" s="802"/>
      <c r="CP7" s="803"/>
      <c r="CQ7" s="803"/>
      <c r="CR7" s="803"/>
      <c r="CS7" s="803"/>
      <c r="CT7" s="803"/>
      <c r="CU7" s="803"/>
      <c r="CV7" s="803"/>
      <c r="CW7" s="803"/>
      <c r="CX7" s="804"/>
      <c r="CY7" s="802"/>
      <c r="CZ7" s="803"/>
      <c r="DA7" s="803"/>
      <c r="DB7" s="803"/>
      <c r="DC7" s="803"/>
      <c r="DD7" s="803"/>
      <c r="DE7" s="803"/>
      <c r="DF7" s="803"/>
      <c r="DG7" s="803"/>
      <c r="DH7" s="804"/>
      <c r="DI7" s="802"/>
      <c r="DJ7" s="803"/>
      <c r="DK7" s="803"/>
      <c r="DL7" s="803"/>
      <c r="DM7" s="803"/>
      <c r="DN7" s="803"/>
      <c r="DO7" s="803"/>
      <c r="DP7" s="803"/>
      <c r="DQ7" s="803"/>
      <c r="DR7" s="804"/>
      <c r="DS7" s="802"/>
      <c r="DT7" s="803"/>
      <c r="DU7" s="803"/>
      <c r="DV7" s="803"/>
      <c r="DW7" s="803"/>
      <c r="DX7" s="803"/>
      <c r="DY7" s="803"/>
      <c r="DZ7" s="803"/>
      <c r="EA7" s="803"/>
      <c r="EB7" s="804"/>
      <c r="EC7" s="802"/>
      <c r="ED7" s="803"/>
      <c r="EE7" s="803"/>
      <c r="EF7" s="803"/>
      <c r="EG7" s="803"/>
      <c r="EH7" s="803"/>
      <c r="EI7" s="803"/>
      <c r="EJ7" s="803"/>
      <c r="EK7" s="803"/>
      <c r="EL7" s="804"/>
      <c r="EM7" s="802"/>
      <c r="EN7" s="803"/>
      <c r="EO7" s="803"/>
      <c r="EP7" s="803"/>
      <c r="EQ7" s="803"/>
      <c r="ER7" s="803"/>
      <c r="ES7" s="803"/>
      <c r="ET7" s="803"/>
      <c r="EU7" s="803"/>
      <c r="EV7" s="804"/>
      <c r="EW7" s="475"/>
      <c r="EX7" s="476"/>
      <c r="EY7" s="476"/>
      <c r="EZ7" s="476"/>
      <c r="FA7" s="477"/>
    </row>
    <row r="8" spans="1:157" s="517" customFormat="1" ht="15" customHeight="1">
      <c r="A8" s="514"/>
      <c r="B8" s="515" t="s">
        <v>60</v>
      </c>
      <c r="C8" s="504"/>
      <c r="D8" s="516"/>
      <c r="E8" s="516"/>
      <c r="F8" s="516"/>
      <c r="G8" s="516"/>
      <c r="H8" s="516"/>
      <c r="I8" s="516"/>
      <c r="J8" s="516"/>
      <c r="K8" s="516"/>
      <c r="L8" s="505"/>
      <c r="M8" s="504"/>
      <c r="N8" s="516"/>
      <c r="O8" s="516"/>
      <c r="P8" s="516"/>
      <c r="Q8" s="516"/>
      <c r="R8" s="516"/>
      <c r="S8" s="516"/>
      <c r="T8" s="516"/>
      <c r="U8" s="516"/>
      <c r="V8" s="505"/>
      <c r="W8" s="504"/>
      <c r="X8" s="516"/>
      <c r="Y8" s="516"/>
      <c r="Z8" s="516"/>
      <c r="AA8" s="516"/>
      <c r="AB8" s="516"/>
      <c r="AC8" s="516"/>
      <c r="AD8" s="516"/>
      <c r="AE8" s="516"/>
      <c r="AF8" s="505"/>
      <c r="AG8" s="504"/>
      <c r="AH8" s="516"/>
      <c r="AI8" s="516"/>
      <c r="AJ8" s="516"/>
      <c r="AK8" s="516"/>
      <c r="AL8" s="516"/>
      <c r="AM8" s="516"/>
      <c r="AN8" s="516"/>
      <c r="AO8" s="516"/>
      <c r="AP8" s="505"/>
      <c r="AQ8" s="504"/>
      <c r="AR8" s="516"/>
      <c r="AS8" s="516"/>
      <c r="AT8" s="516"/>
      <c r="AU8" s="516"/>
      <c r="AV8" s="516"/>
      <c r="AW8" s="516"/>
      <c r="AX8" s="516"/>
      <c r="AY8" s="516"/>
      <c r="AZ8" s="505"/>
      <c r="BA8" s="504"/>
      <c r="BB8" s="516"/>
      <c r="BC8" s="516"/>
      <c r="BD8" s="516"/>
      <c r="BE8" s="516"/>
      <c r="BF8" s="516"/>
      <c r="BG8" s="516"/>
      <c r="BH8" s="516"/>
      <c r="BI8" s="516"/>
      <c r="BJ8" s="505"/>
      <c r="BK8" s="504"/>
      <c r="BL8" s="516"/>
      <c r="BM8" s="516"/>
      <c r="BN8" s="516"/>
      <c r="BO8" s="516"/>
      <c r="BP8" s="516"/>
      <c r="BQ8" s="516"/>
      <c r="BR8" s="516"/>
      <c r="BS8" s="516"/>
      <c r="BT8" s="505"/>
      <c r="BU8" s="504"/>
      <c r="BV8" s="516"/>
      <c r="BW8" s="516"/>
      <c r="BX8" s="516"/>
      <c r="BY8" s="516"/>
      <c r="BZ8" s="516"/>
      <c r="CA8" s="516"/>
      <c r="CB8" s="516"/>
      <c r="CC8" s="516"/>
      <c r="CD8" s="505"/>
      <c r="CE8" s="504"/>
      <c r="CF8" s="516"/>
      <c r="CG8" s="516"/>
      <c r="CH8" s="516"/>
      <c r="CI8" s="516"/>
      <c r="CJ8" s="516"/>
      <c r="CK8" s="516"/>
      <c r="CL8" s="516"/>
      <c r="CM8" s="516"/>
      <c r="CN8" s="505"/>
      <c r="CO8" s="504"/>
      <c r="CP8" s="516"/>
      <c r="CQ8" s="516"/>
      <c r="CR8" s="516"/>
      <c r="CS8" s="516"/>
      <c r="CT8" s="516"/>
      <c r="CU8" s="516"/>
      <c r="CV8" s="516"/>
      <c r="CW8" s="516"/>
      <c r="CX8" s="505"/>
      <c r="CY8" s="504"/>
      <c r="CZ8" s="516"/>
      <c r="DA8" s="516"/>
      <c r="DB8" s="516"/>
      <c r="DC8" s="516"/>
      <c r="DD8" s="516"/>
      <c r="DE8" s="516"/>
      <c r="DF8" s="516"/>
      <c r="DG8" s="516"/>
      <c r="DH8" s="505"/>
      <c r="DI8" s="504"/>
      <c r="DJ8" s="516"/>
      <c r="DK8" s="516"/>
      <c r="DL8" s="516"/>
      <c r="DM8" s="516"/>
      <c r="DN8" s="516"/>
      <c r="DO8" s="516"/>
      <c r="DP8" s="516"/>
      <c r="DQ8" s="516"/>
      <c r="DR8" s="505"/>
      <c r="DS8" s="504"/>
      <c r="DT8" s="516"/>
      <c r="DU8" s="516"/>
      <c r="DV8" s="516"/>
      <c r="DW8" s="516"/>
      <c r="DX8" s="516"/>
      <c r="DY8" s="516"/>
      <c r="DZ8" s="516"/>
      <c r="EA8" s="516"/>
      <c r="EB8" s="505"/>
      <c r="EC8" s="504"/>
      <c r="ED8" s="516"/>
      <c r="EE8" s="516"/>
      <c r="EF8" s="516"/>
      <c r="EG8" s="516"/>
      <c r="EH8" s="516"/>
      <c r="EI8" s="516"/>
      <c r="EJ8" s="516"/>
      <c r="EK8" s="516"/>
      <c r="EL8" s="505"/>
      <c r="EM8" s="504"/>
      <c r="EN8" s="516"/>
      <c r="EO8" s="516"/>
      <c r="EP8" s="516"/>
      <c r="EQ8" s="516"/>
      <c r="ER8" s="516"/>
      <c r="ES8" s="516"/>
      <c r="ET8" s="516"/>
      <c r="EU8" s="516"/>
      <c r="EV8" s="505"/>
      <c r="EW8" s="492"/>
      <c r="EX8" s="493"/>
      <c r="EY8" s="493"/>
      <c r="EZ8" s="493"/>
      <c r="FA8" s="494"/>
    </row>
    <row r="9" spans="1:157" s="554" customFormat="1" ht="55.5" customHeight="1">
      <c r="A9" s="548"/>
      <c r="B9" s="555" t="s">
        <v>61</v>
      </c>
      <c r="C9" s="548" t="str">
        <f>IF(AND(C15="YES",C16="YES",C17="YES"),"All Three Categories",IF(AND(C15="YES",C16="YES"),"Pregnant w/Dep Chid",IF(AND(C15="YES",C17="YES"),"Pregnant/Seeking Custody",IF(AND(C16="YES",C17="YES"),"Dep Child/Seeking Custody",IF(C15="YES","Pregnant",IF(C16="YES","Dep Child",IF(C17="YES","Seeking Custody","")))))))</f>
        <v/>
      </c>
      <c r="D9" s="549" t="str">
        <f t="shared" ref="D9:L9" si="0">IF(AND(D15="YES",D16="YES",D17="YES"),"All Three Categories",IF(AND(D15="YES",D16="YES"),"Pregnant w/Dep Chid",IF(AND(D15="YES",D17="YES"),"Pregnant/Seeking Custody",IF(AND(D16="YES",D17="YES"),"Dep Child/Seeking Custody",IF(D15="YES","Pregnant",IF(D16="YES","Dep Child",IF(D17="YES","Seeking Custody","")))))))</f>
        <v/>
      </c>
      <c r="E9" s="549" t="str">
        <f t="shared" si="0"/>
        <v/>
      </c>
      <c r="F9" s="549" t="str">
        <f t="shared" si="0"/>
        <v/>
      </c>
      <c r="G9" s="549" t="str">
        <f t="shared" si="0"/>
        <v/>
      </c>
      <c r="H9" s="549" t="str">
        <f t="shared" si="0"/>
        <v/>
      </c>
      <c r="I9" s="549" t="str">
        <f t="shared" si="0"/>
        <v/>
      </c>
      <c r="J9" s="549" t="str">
        <f t="shared" si="0"/>
        <v/>
      </c>
      <c r="K9" s="549" t="str">
        <f t="shared" si="0"/>
        <v/>
      </c>
      <c r="L9" s="651" t="str">
        <f t="shared" si="0"/>
        <v/>
      </c>
      <c r="M9" s="548" t="str">
        <f>IF(AND(M15="YES",M16="YES",M17="YES"),"All Three Categories",IF(AND(M15="YES",M16="YES"),"Pregnant w/Dep Chid",IF(AND(M15="YES",M17="YES"),"Pregnant/Seeking Custody",IF(AND(M16="YES",M17="YES"),"Dep Child/Seeking Custody",IF(M15="YES","Pregnant",IF(M16="YES","Dep Child",IF(M17="YES","Seeking Custody","")))))))</f>
        <v/>
      </c>
      <c r="N9" s="549" t="str">
        <f t="shared" ref="N9:V9" si="1">IF(AND(N15="YES",N16="YES",N17="YES"),"All Three Categories",IF(AND(N15="YES",N16="YES"),"Pregnant w/Dep Chid",IF(AND(N15="YES",N17="YES"),"Pregnant/Seeking Custody",IF(AND(N16="YES",N17="YES"),"Dep Child/Seeking Custody",IF(N15="YES","Pregnant",IF(N16="YES","Dep Child",IF(N17="YES","Seeking Custody","")))))))</f>
        <v/>
      </c>
      <c r="O9" s="549" t="str">
        <f t="shared" si="1"/>
        <v/>
      </c>
      <c r="P9" s="549" t="str">
        <f t="shared" si="1"/>
        <v/>
      </c>
      <c r="Q9" s="549" t="str">
        <f t="shared" si="1"/>
        <v/>
      </c>
      <c r="R9" s="549" t="str">
        <f t="shared" si="1"/>
        <v/>
      </c>
      <c r="S9" s="549" t="str">
        <f t="shared" si="1"/>
        <v/>
      </c>
      <c r="T9" s="549" t="str">
        <f t="shared" si="1"/>
        <v/>
      </c>
      <c r="U9" s="549" t="str">
        <f t="shared" si="1"/>
        <v/>
      </c>
      <c r="V9" s="651" t="str">
        <f t="shared" si="1"/>
        <v/>
      </c>
      <c r="W9" s="548" t="str">
        <f>IF(AND(W15="YES",W16="YES",W17="YES"),"All Three Categories",IF(AND(W15="YES",W16="YES"),"Pregnant w/Dep Chid",IF(AND(W15="YES",W17="YES"),"Pregnant/Seeking Custody",IF(AND(W16="YES",W17="YES"),"Dep Child/Seeking Custody",IF(W15="YES","Pregnant",IF(W16="YES","Dep Child",IF(W17="YES","Seeking Custody","")))))))</f>
        <v/>
      </c>
      <c r="X9" s="549" t="str">
        <f t="shared" ref="X9:AF9" si="2">IF(AND(X15="YES",X16="YES",X17="YES"),"All Three Categories",IF(AND(X15="YES",X16="YES"),"Pregnant w/Dep Chid",IF(AND(X15="YES",X17="YES"),"Pregnant/Seeking Custody",IF(AND(X16="YES",X17="YES"),"Dep Child/Seeking Custody",IF(X15="YES","Pregnant",IF(X16="YES","Dep Child",IF(X17="YES","Seeking Custody","")))))))</f>
        <v/>
      </c>
      <c r="Y9" s="549" t="str">
        <f t="shared" si="2"/>
        <v/>
      </c>
      <c r="Z9" s="549" t="str">
        <f t="shared" si="2"/>
        <v/>
      </c>
      <c r="AA9" s="549" t="str">
        <f t="shared" si="2"/>
        <v/>
      </c>
      <c r="AB9" s="549" t="str">
        <f t="shared" si="2"/>
        <v/>
      </c>
      <c r="AC9" s="549" t="str">
        <f t="shared" si="2"/>
        <v/>
      </c>
      <c r="AD9" s="549" t="str">
        <f t="shared" si="2"/>
        <v/>
      </c>
      <c r="AE9" s="549" t="str">
        <f t="shared" si="2"/>
        <v/>
      </c>
      <c r="AF9" s="651" t="str">
        <f t="shared" si="2"/>
        <v/>
      </c>
      <c r="AG9" s="548" t="str">
        <f>IF(AND(AG15="YES",AG16="YES",AG17="YES"),"All Three Categories",IF(AND(AG15="YES",AG16="YES"),"Pregnant w/Dep Chid",IF(AND(AG15="YES",AG17="YES"),"Pregnant/Seeking Custody",IF(AND(AG16="YES",AG17="YES"),"Dep Child/Seeking Custody",IF(AG15="YES","Pregnant",IF(AG16="YES","Dep Child",IF(AG17="YES","Seeking Custody","")))))))</f>
        <v/>
      </c>
      <c r="AH9" s="549" t="str">
        <f t="shared" ref="AH9:AP9" si="3">IF(AND(AH15="YES",AH16="YES",AH17="YES"),"All Three Categories",IF(AND(AH15="YES",AH16="YES"),"Pregnant w/Dep Chid",IF(AND(AH15="YES",AH17="YES"),"Pregnant/Seeking Custody",IF(AND(AH16="YES",AH17="YES"),"Dep Child/Seeking Custody",IF(AH15="YES","Pregnant",IF(AH16="YES","Dep Child",IF(AH17="YES","Seeking Custody","")))))))</f>
        <v/>
      </c>
      <c r="AI9" s="549" t="str">
        <f t="shared" si="3"/>
        <v/>
      </c>
      <c r="AJ9" s="549" t="str">
        <f t="shared" si="3"/>
        <v/>
      </c>
      <c r="AK9" s="549" t="str">
        <f t="shared" si="3"/>
        <v/>
      </c>
      <c r="AL9" s="549" t="str">
        <f t="shared" si="3"/>
        <v/>
      </c>
      <c r="AM9" s="549" t="str">
        <f t="shared" si="3"/>
        <v/>
      </c>
      <c r="AN9" s="549" t="str">
        <f t="shared" si="3"/>
        <v/>
      </c>
      <c r="AO9" s="549" t="str">
        <f t="shared" si="3"/>
        <v/>
      </c>
      <c r="AP9" s="651" t="str">
        <f t="shared" si="3"/>
        <v/>
      </c>
      <c r="AQ9" s="548" t="str">
        <f>IF(AND(AQ15="YES",AQ16="YES",AQ17="YES"),"All Three Categories",IF(AND(AQ15="YES",AQ16="YES"),"Pregnant w/Dep Chid",IF(AND(AQ15="YES",AQ17="YES"),"Pregnant/Seeking Custody",IF(AND(AQ16="YES",AQ17="YES"),"Dep Child/Seeking Custody",IF(AQ15="YES","Pregnant",IF(AQ16="YES","Dep Child",IF(AQ17="YES","Seeking Custody","")))))))</f>
        <v/>
      </c>
      <c r="AR9" s="549" t="str">
        <f t="shared" ref="AR9:AZ9" si="4">IF(AND(AR15="YES",AR16="YES",AR17="YES"),"All Three Categories",IF(AND(AR15="YES",AR16="YES"),"Pregnant w/Dep Chid",IF(AND(AR15="YES",AR17="YES"),"Pregnant/Seeking Custody",IF(AND(AR16="YES",AR17="YES"),"Dep Child/Seeking Custody",IF(AR15="YES","Pregnant",IF(AR16="YES","Dep Child",IF(AR17="YES","Seeking Custody","")))))))</f>
        <v/>
      </c>
      <c r="AS9" s="549" t="str">
        <f t="shared" si="4"/>
        <v/>
      </c>
      <c r="AT9" s="549" t="str">
        <f t="shared" si="4"/>
        <v/>
      </c>
      <c r="AU9" s="549" t="str">
        <f t="shared" si="4"/>
        <v/>
      </c>
      <c r="AV9" s="549" t="str">
        <f t="shared" si="4"/>
        <v/>
      </c>
      <c r="AW9" s="549" t="str">
        <f t="shared" si="4"/>
        <v/>
      </c>
      <c r="AX9" s="549" t="str">
        <f t="shared" si="4"/>
        <v/>
      </c>
      <c r="AY9" s="549" t="str">
        <f t="shared" si="4"/>
        <v/>
      </c>
      <c r="AZ9" s="651" t="str">
        <f t="shared" si="4"/>
        <v/>
      </c>
      <c r="BA9" s="548" t="str">
        <f>IF(AND(BA15="YES",BA16="YES",BA17="YES"),"All Three Categories",IF(AND(BA15="YES",BA16="YES"),"Pregnant w/Dep Chid",IF(AND(BA15="YES",BA17="YES"),"Pregnant/Seeking Custody",IF(AND(BA16="YES",BA17="YES"),"Dep Child/Seeking Custody",IF(BA15="YES","Pregnant",IF(BA16="YES","Dep Child",IF(BA17="YES","Seeking Custody","")))))))</f>
        <v/>
      </c>
      <c r="BB9" s="549" t="str">
        <f t="shared" ref="BB9:BJ9" si="5">IF(AND(BB15="YES",BB16="YES",BB17="YES"),"All Three Categories",IF(AND(BB15="YES",BB16="YES"),"Pregnant w/Dep Chid",IF(AND(BB15="YES",BB17="YES"),"Pregnant/Seeking Custody",IF(AND(BB16="YES",BB17="YES"),"Dep Child/Seeking Custody",IF(BB15="YES","Pregnant",IF(BB16="YES","Dep Child",IF(BB17="YES","Seeking Custody","")))))))</f>
        <v/>
      </c>
      <c r="BC9" s="549" t="str">
        <f t="shared" si="5"/>
        <v/>
      </c>
      <c r="BD9" s="549" t="str">
        <f t="shared" si="5"/>
        <v/>
      </c>
      <c r="BE9" s="549" t="str">
        <f t="shared" si="5"/>
        <v/>
      </c>
      <c r="BF9" s="549" t="str">
        <f t="shared" si="5"/>
        <v/>
      </c>
      <c r="BG9" s="549" t="str">
        <f t="shared" si="5"/>
        <v/>
      </c>
      <c r="BH9" s="549" t="str">
        <f t="shared" si="5"/>
        <v/>
      </c>
      <c r="BI9" s="549" t="str">
        <f t="shared" si="5"/>
        <v/>
      </c>
      <c r="BJ9" s="651" t="str">
        <f t="shared" si="5"/>
        <v/>
      </c>
      <c r="BK9" s="548" t="str">
        <f>IF(AND(BK15="YES",BK16="YES",BK17="YES"),"All Three Categories",IF(AND(BK15="YES",BK16="YES"),"Pregnant w/Dep Chid",IF(AND(BK15="YES",BK17="YES"),"Pregnant/Seeking Custody",IF(AND(BK16="YES",BK17="YES"),"Dep Child/Seeking Custody",IF(BK15="YES","Pregnant",IF(BK16="YES","Dep Child",IF(BK17="YES","Seeking Custody","")))))))</f>
        <v/>
      </c>
      <c r="BL9" s="549" t="str">
        <f t="shared" ref="BL9:BT9" si="6">IF(AND(BL15="YES",BL16="YES",BL17="YES"),"All Three Categories",IF(AND(BL15="YES",BL16="YES"),"Pregnant w/Dep Chid",IF(AND(BL15="YES",BL17="YES"),"Pregnant/Seeking Custody",IF(AND(BL16="YES",BL17="YES"),"Dep Child/Seeking Custody",IF(BL15="YES","Pregnant",IF(BL16="YES","Dep Child",IF(BL17="YES","Seeking Custody","")))))))</f>
        <v/>
      </c>
      <c r="BM9" s="549" t="str">
        <f t="shared" si="6"/>
        <v/>
      </c>
      <c r="BN9" s="549" t="str">
        <f t="shared" si="6"/>
        <v/>
      </c>
      <c r="BO9" s="549" t="str">
        <f t="shared" si="6"/>
        <v/>
      </c>
      <c r="BP9" s="549" t="str">
        <f t="shared" si="6"/>
        <v/>
      </c>
      <c r="BQ9" s="549" t="str">
        <f t="shared" si="6"/>
        <v/>
      </c>
      <c r="BR9" s="549" t="str">
        <f t="shared" si="6"/>
        <v/>
      </c>
      <c r="BS9" s="549" t="str">
        <f t="shared" si="6"/>
        <v/>
      </c>
      <c r="BT9" s="651" t="str">
        <f t="shared" si="6"/>
        <v/>
      </c>
      <c r="BU9" s="548" t="str">
        <f>IF(AND(BU15="YES",BU16="YES",BU17="YES"),"All Three Categories",IF(AND(BU15="YES",BU16="YES"),"Pregnant w/Dep Chid",IF(AND(BU15="YES",BU17="YES"),"Pregnant/Seeking Custody",IF(AND(BU16="YES",BU17="YES"),"Dep Child/Seeking Custody",IF(BU15="YES","Pregnant",IF(BU16="YES","Dep Child",IF(BU17="YES","Seeking Custody","")))))))</f>
        <v/>
      </c>
      <c r="BV9" s="549" t="str">
        <f t="shared" ref="BV9:CD9" si="7">IF(AND(BV15="YES",BV16="YES",BV17="YES"),"All Three Categories",IF(AND(BV15="YES",BV16="YES"),"Pregnant w/Dep Chid",IF(AND(BV15="YES",BV17="YES"),"Pregnant/Seeking Custody",IF(AND(BV16="YES",BV17="YES"),"Dep Child/Seeking Custody",IF(BV15="YES","Pregnant",IF(BV16="YES","Dep Child",IF(BV17="YES","Seeking Custody","")))))))</f>
        <v/>
      </c>
      <c r="BW9" s="549" t="str">
        <f t="shared" si="7"/>
        <v/>
      </c>
      <c r="BX9" s="549" t="str">
        <f t="shared" si="7"/>
        <v/>
      </c>
      <c r="BY9" s="549" t="str">
        <f t="shared" si="7"/>
        <v/>
      </c>
      <c r="BZ9" s="549" t="str">
        <f t="shared" si="7"/>
        <v/>
      </c>
      <c r="CA9" s="549" t="str">
        <f t="shared" si="7"/>
        <v/>
      </c>
      <c r="CB9" s="549" t="str">
        <f t="shared" si="7"/>
        <v/>
      </c>
      <c r="CC9" s="549" t="str">
        <f t="shared" si="7"/>
        <v/>
      </c>
      <c r="CD9" s="651" t="str">
        <f t="shared" si="7"/>
        <v/>
      </c>
      <c r="CE9" s="548" t="str">
        <f>IF(AND(CE15="YES",CE16="YES",CE17="YES"),"All Three Categories",IF(AND(CE15="YES",CE16="YES"),"Pregnant w/Dep Chid",IF(AND(CE15="YES",CE17="YES"),"Pregnant/Seeking Custody",IF(AND(CE16="YES",CE17="YES"),"Dep Child/Seeking Custody",IF(CE15="YES","Pregnant",IF(CE16="YES","Dep Child",IF(CE17="YES","Seeking Custody","")))))))</f>
        <v/>
      </c>
      <c r="CF9" s="549" t="str">
        <f t="shared" ref="CF9:CN9" si="8">IF(AND(CF15="YES",CF16="YES",CF17="YES"),"All Three Categories",IF(AND(CF15="YES",CF16="YES"),"Pregnant w/Dep Chid",IF(AND(CF15="YES",CF17="YES"),"Pregnant/Seeking Custody",IF(AND(CF16="YES",CF17="YES"),"Dep Child/Seeking Custody",IF(CF15="YES","Pregnant",IF(CF16="YES","Dep Child",IF(CF17="YES","Seeking Custody","")))))))</f>
        <v/>
      </c>
      <c r="CG9" s="549" t="str">
        <f t="shared" si="8"/>
        <v/>
      </c>
      <c r="CH9" s="549" t="str">
        <f t="shared" si="8"/>
        <v/>
      </c>
      <c r="CI9" s="549" t="str">
        <f t="shared" si="8"/>
        <v/>
      </c>
      <c r="CJ9" s="549" t="str">
        <f t="shared" si="8"/>
        <v/>
      </c>
      <c r="CK9" s="549" t="str">
        <f t="shared" si="8"/>
        <v/>
      </c>
      <c r="CL9" s="549" t="str">
        <f t="shared" si="8"/>
        <v/>
      </c>
      <c r="CM9" s="549" t="str">
        <f t="shared" si="8"/>
        <v/>
      </c>
      <c r="CN9" s="651" t="str">
        <f t="shared" si="8"/>
        <v/>
      </c>
      <c r="CO9" s="548" t="str">
        <f>IF(AND(CO15="YES",CO16="YES",CO17="YES"),"All Three Categories",IF(AND(CO15="YES",CO16="YES"),"Pregnant w/Dep Chid",IF(AND(CO15="YES",CO17="YES"),"Pregnant/Seeking Custody",IF(AND(CO16="YES",CO17="YES"),"Dep Child/Seeking Custody",IF(CO15="YES","Pregnant",IF(CO16="YES","Dep Child",IF(CO17="YES","Seeking Custody","")))))))</f>
        <v/>
      </c>
      <c r="CP9" s="549" t="str">
        <f t="shared" ref="CP9:CX9" si="9">IF(AND(CP15="YES",CP16="YES",CP17="YES"),"All Three Categories",IF(AND(CP15="YES",CP16="YES"),"Pregnant w/Dep Chid",IF(AND(CP15="YES",CP17="YES"),"Pregnant/Seeking Custody",IF(AND(CP16="YES",CP17="YES"),"Dep Child/Seeking Custody",IF(CP15="YES","Pregnant",IF(CP16="YES","Dep Child",IF(CP17="YES","Seeking Custody","")))))))</f>
        <v/>
      </c>
      <c r="CQ9" s="549" t="str">
        <f t="shared" si="9"/>
        <v/>
      </c>
      <c r="CR9" s="549" t="str">
        <f t="shared" si="9"/>
        <v/>
      </c>
      <c r="CS9" s="549" t="str">
        <f t="shared" si="9"/>
        <v/>
      </c>
      <c r="CT9" s="549" t="str">
        <f t="shared" si="9"/>
        <v/>
      </c>
      <c r="CU9" s="549" t="str">
        <f t="shared" si="9"/>
        <v/>
      </c>
      <c r="CV9" s="549" t="str">
        <f t="shared" si="9"/>
        <v/>
      </c>
      <c r="CW9" s="549" t="str">
        <f t="shared" si="9"/>
        <v/>
      </c>
      <c r="CX9" s="651" t="str">
        <f t="shared" si="9"/>
        <v/>
      </c>
      <c r="CY9" s="548" t="str">
        <f>IF(AND(CY15="YES",CY16="YES",CY17="YES"),"All Three Categories",IF(AND(CY15="YES",CY16="YES"),"Pregnant w/Dep Chid",IF(AND(CY15="YES",CY17="YES"),"Pregnant/Seeking Custody",IF(AND(CY16="YES",CY17="YES"),"Dep Child/Seeking Custody",IF(CY15="YES","Pregnant",IF(CY16="YES","Dep Child",IF(CY17="YES","Seeking Custody","")))))))</f>
        <v/>
      </c>
      <c r="CZ9" s="549" t="str">
        <f t="shared" ref="CZ9:DH9" si="10">IF(AND(CZ15="YES",CZ16="YES",CZ17="YES"),"All Three Categories",IF(AND(CZ15="YES",CZ16="YES"),"Pregnant w/Dep Chid",IF(AND(CZ15="YES",CZ17="YES"),"Pregnant/Seeking Custody",IF(AND(CZ16="YES",CZ17="YES"),"Dep Child/Seeking Custody",IF(CZ15="YES","Pregnant",IF(CZ16="YES","Dep Child",IF(CZ17="YES","Seeking Custody","")))))))</f>
        <v/>
      </c>
      <c r="DA9" s="549" t="str">
        <f t="shared" si="10"/>
        <v/>
      </c>
      <c r="DB9" s="549" t="str">
        <f t="shared" si="10"/>
        <v/>
      </c>
      <c r="DC9" s="549" t="str">
        <f t="shared" si="10"/>
        <v/>
      </c>
      <c r="DD9" s="549" t="str">
        <f t="shared" si="10"/>
        <v/>
      </c>
      <c r="DE9" s="549" t="str">
        <f t="shared" si="10"/>
        <v/>
      </c>
      <c r="DF9" s="549" t="str">
        <f t="shared" si="10"/>
        <v/>
      </c>
      <c r="DG9" s="549" t="str">
        <f t="shared" si="10"/>
        <v/>
      </c>
      <c r="DH9" s="651" t="str">
        <f t="shared" si="10"/>
        <v/>
      </c>
      <c r="DI9" s="548" t="str">
        <f>IF(AND(DI15="YES",DI16="YES",DI17="YES"),"All Three Categories",IF(AND(DI15="YES",DI16="YES"),"Pregnant w/Dep Chid",IF(AND(DI15="YES",DI17="YES"),"Pregnant/Seeking Custody",IF(AND(DI16="YES",DI17="YES"),"Dep Child/Seeking Custody",IF(DI15="YES","Pregnant",IF(DI16="YES","Dep Child",IF(DI17="YES","Seeking Custody","")))))))</f>
        <v/>
      </c>
      <c r="DJ9" s="549" t="str">
        <f t="shared" ref="DJ9:DR9" si="11">IF(AND(DJ15="YES",DJ16="YES",DJ17="YES"),"All Three Categories",IF(AND(DJ15="YES",DJ16="YES"),"Pregnant w/Dep Chid",IF(AND(DJ15="YES",DJ17="YES"),"Pregnant/Seeking Custody",IF(AND(DJ16="YES",DJ17="YES"),"Dep Child/Seeking Custody",IF(DJ15="YES","Pregnant",IF(DJ16="YES","Dep Child",IF(DJ17="YES","Seeking Custody","")))))))</f>
        <v/>
      </c>
      <c r="DK9" s="549" t="str">
        <f t="shared" si="11"/>
        <v/>
      </c>
      <c r="DL9" s="549" t="str">
        <f t="shared" si="11"/>
        <v/>
      </c>
      <c r="DM9" s="549" t="str">
        <f t="shared" si="11"/>
        <v/>
      </c>
      <c r="DN9" s="549" t="str">
        <f t="shared" si="11"/>
        <v/>
      </c>
      <c r="DO9" s="549" t="str">
        <f t="shared" si="11"/>
        <v/>
      </c>
      <c r="DP9" s="549" t="str">
        <f t="shared" si="11"/>
        <v/>
      </c>
      <c r="DQ9" s="549" t="str">
        <f t="shared" si="11"/>
        <v/>
      </c>
      <c r="DR9" s="651" t="str">
        <f t="shared" si="11"/>
        <v/>
      </c>
      <c r="DS9" s="548" t="str">
        <f>IF(AND(DS15="YES",DS16="YES",DS17="YES"),"All Three Categories",IF(AND(DS15="YES",DS16="YES"),"Pregnant w/Dep Chid",IF(AND(DS15="YES",DS17="YES"),"Pregnant/Seeking Custody",IF(AND(DS16="YES",DS17="YES"),"Dep Child/Seeking Custody",IF(DS15="YES","Pregnant",IF(DS16="YES","Dep Child",IF(DS17="YES","Seeking Custody","")))))))</f>
        <v/>
      </c>
      <c r="DT9" s="549" t="str">
        <f t="shared" ref="DT9:EB9" si="12">IF(AND(DT15="YES",DT16="YES",DT17="YES"),"All Three Categories",IF(AND(DT15="YES",DT16="YES"),"Pregnant w/Dep Chid",IF(AND(DT15="YES",DT17="YES"),"Pregnant/Seeking Custody",IF(AND(DT16="YES",DT17="YES"),"Dep Child/Seeking Custody",IF(DT15="YES","Pregnant",IF(DT16="YES","Dep Child",IF(DT17="YES","Seeking Custody","")))))))</f>
        <v/>
      </c>
      <c r="DU9" s="549" t="str">
        <f t="shared" si="12"/>
        <v/>
      </c>
      <c r="DV9" s="549" t="str">
        <f t="shared" si="12"/>
        <v/>
      </c>
      <c r="DW9" s="549" t="str">
        <f t="shared" si="12"/>
        <v/>
      </c>
      <c r="DX9" s="549" t="str">
        <f t="shared" si="12"/>
        <v/>
      </c>
      <c r="DY9" s="549" t="str">
        <f t="shared" si="12"/>
        <v/>
      </c>
      <c r="DZ9" s="549" t="str">
        <f t="shared" si="12"/>
        <v/>
      </c>
      <c r="EA9" s="549" t="str">
        <f t="shared" si="12"/>
        <v/>
      </c>
      <c r="EB9" s="651" t="str">
        <f t="shared" si="12"/>
        <v/>
      </c>
      <c r="EC9" s="548" t="str">
        <f>IF(AND(EC15="YES",EC16="YES",EC17="YES"),"All Three Categories",IF(AND(EC15="YES",EC16="YES"),"Pregnant w/Dep Chid",IF(AND(EC15="YES",EC17="YES"),"Pregnant/Seeking Custody",IF(AND(EC16="YES",EC17="YES"),"Dep Child/Seeking Custody",IF(EC15="YES","Pregnant",IF(EC16="YES","Dep Child",IF(EC17="YES","Seeking Custody","")))))))</f>
        <v/>
      </c>
      <c r="ED9" s="549" t="str">
        <f t="shared" ref="ED9:EL9" si="13">IF(AND(ED15="YES",ED16="YES",ED17="YES"),"All Three Categories",IF(AND(ED15="YES",ED16="YES"),"Pregnant w/Dep Chid",IF(AND(ED15="YES",ED17="YES"),"Pregnant/Seeking Custody",IF(AND(ED16="YES",ED17="YES"),"Dep Child/Seeking Custody",IF(ED15="YES","Pregnant",IF(ED16="YES","Dep Child",IF(ED17="YES","Seeking Custody","")))))))</f>
        <v/>
      </c>
      <c r="EE9" s="549" t="str">
        <f t="shared" si="13"/>
        <v/>
      </c>
      <c r="EF9" s="549" t="str">
        <f t="shared" si="13"/>
        <v/>
      </c>
      <c r="EG9" s="549" t="str">
        <f t="shared" si="13"/>
        <v/>
      </c>
      <c r="EH9" s="549" t="str">
        <f t="shared" si="13"/>
        <v/>
      </c>
      <c r="EI9" s="549" t="str">
        <f t="shared" si="13"/>
        <v/>
      </c>
      <c r="EJ9" s="549" t="str">
        <f t="shared" si="13"/>
        <v/>
      </c>
      <c r="EK9" s="549" t="str">
        <f t="shared" si="13"/>
        <v/>
      </c>
      <c r="EL9" s="651" t="str">
        <f t="shared" si="13"/>
        <v/>
      </c>
      <c r="EM9" s="548" t="str">
        <f>IF(AND(EM15="YES",EM16="YES",EM17="YES"),"All Three Categories",IF(AND(EM15="YES",EM16="YES"),"Pregnant w/Dep Chid",IF(AND(EM15="YES",EM17="YES"),"Pregnant/Seeking Custody",IF(AND(EM16="YES",EM17="YES"),"Dep Child/Seeking Custody",IF(EM15="YES","Pregnant",IF(EM16="YES","Dep Child",IF(EM17="YES","Seeking Custody","")))))))</f>
        <v/>
      </c>
      <c r="EN9" s="549" t="str">
        <f t="shared" ref="EN9:EV9" si="14">IF(AND(EN15="YES",EN16="YES",EN17="YES"),"All Three Categories",IF(AND(EN15="YES",EN16="YES"),"Pregnant w/Dep Chid",IF(AND(EN15="YES",EN17="YES"),"Pregnant/Seeking Custody",IF(AND(EN16="YES",EN17="YES"),"Dep Child/Seeking Custody",IF(EN15="YES","Pregnant",IF(EN16="YES","Dep Child",IF(EN17="YES","Seeking Custody","")))))))</f>
        <v/>
      </c>
      <c r="EO9" s="549" t="str">
        <f t="shared" si="14"/>
        <v/>
      </c>
      <c r="EP9" s="549" t="str">
        <f t="shared" si="14"/>
        <v/>
      </c>
      <c r="EQ9" s="549" t="str">
        <f t="shared" si="14"/>
        <v/>
      </c>
      <c r="ER9" s="549" t="str">
        <f t="shared" si="14"/>
        <v/>
      </c>
      <c r="ES9" s="549" t="str">
        <f t="shared" si="14"/>
        <v/>
      </c>
      <c r="ET9" s="549" t="str">
        <f t="shared" si="14"/>
        <v/>
      </c>
      <c r="EU9" s="549" t="str">
        <f t="shared" si="14"/>
        <v/>
      </c>
      <c r="EV9" s="651" t="str">
        <f t="shared" si="14"/>
        <v/>
      </c>
      <c r="EW9" s="535"/>
      <c r="EX9" s="552"/>
      <c r="EY9" s="552"/>
      <c r="EZ9" s="552"/>
      <c r="FA9" s="553"/>
    </row>
    <row r="10" spans="1:157" s="483" customFormat="1" ht="15" customHeight="1" thickBot="1">
      <c r="A10" s="487"/>
      <c r="B10" s="513" t="s">
        <v>555</v>
      </c>
      <c r="C10" s="487"/>
      <c r="D10" s="550"/>
      <c r="E10" s="550"/>
      <c r="F10" s="550"/>
      <c r="G10" s="550"/>
      <c r="H10" s="550"/>
      <c r="I10" s="550"/>
      <c r="J10" s="550"/>
      <c r="K10" s="550"/>
      <c r="L10" s="551"/>
      <c r="M10" s="487"/>
      <c r="N10" s="550"/>
      <c r="O10" s="550"/>
      <c r="P10" s="550"/>
      <c r="Q10" s="550"/>
      <c r="R10" s="550"/>
      <c r="S10" s="550"/>
      <c r="T10" s="550"/>
      <c r="U10" s="550"/>
      <c r="V10" s="551"/>
      <c r="W10" s="487"/>
      <c r="X10" s="550"/>
      <c r="Y10" s="550"/>
      <c r="Z10" s="550"/>
      <c r="AA10" s="550"/>
      <c r="AB10" s="550"/>
      <c r="AC10" s="550"/>
      <c r="AD10" s="550"/>
      <c r="AE10" s="550"/>
      <c r="AF10" s="551"/>
      <c r="AG10" s="487"/>
      <c r="AH10" s="550"/>
      <c r="AI10" s="550"/>
      <c r="AJ10" s="550"/>
      <c r="AK10" s="550"/>
      <c r="AL10" s="550"/>
      <c r="AM10" s="550"/>
      <c r="AN10" s="550"/>
      <c r="AO10" s="550"/>
      <c r="AP10" s="551"/>
      <c r="AQ10" s="487"/>
      <c r="AR10" s="550"/>
      <c r="AS10" s="550"/>
      <c r="AT10" s="550"/>
      <c r="AU10" s="550"/>
      <c r="AV10" s="550"/>
      <c r="AW10" s="550"/>
      <c r="AX10" s="550"/>
      <c r="AY10" s="550"/>
      <c r="AZ10" s="551"/>
      <c r="BA10" s="487"/>
      <c r="BB10" s="550"/>
      <c r="BC10" s="550"/>
      <c r="BD10" s="550"/>
      <c r="BE10" s="550"/>
      <c r="BF10" s="550"/>
      <c r="BG10" s="550"/>
      <c r="BH10" s="550"/>
      <c r="BI10" s="550"/>
      <c r="BJ10" s="551"/>
      <c r="BK10" s="487"/>
      <c r="BL10" s="550"/>
      <c r="BM10" s="550"/>
      <c r="BN10" s="550"/>
      <c r="BO10" s="550"/>
      <c r="BP10" s="550"/>
      <c r="BQ10" s="550"/>
      <c r="BR10" s="550"/>
      <c r="BS10" s="550"/>
      <c r="BT10" s="551"/>
      <c r="BU10" s="487"/>
      <c r="BV10" s="550"/>
      <c r="BW10" s="550"/>
      <c r="BX10" s="550"/>
      <c r="BY10" s="550"/>
      <c r="BZ10" s="550"/>
      <c r="CA10" s="550"/>
      <c r="CB10" s="550"/>
      <c r="CC10" s="550"/>
      <c r="CD10" s="551"/>
      <c r="CE10" s="487"/>
      <c r="CF10" s="550"/>
      <c r="CG10" s="550"/>
      <c r="CH10" s="550"/>
      <c r="CI10" s="550"/>
      <c r="CJ10" s="550"/>
      <c r="CK10" s="550"/>
      <c r="CL10" s="550"/>
      <c r="CM10" s="550"/>
      <c r="CN10" s="551"/>
      <c r="CO10" s="487"/>
      <c r="CP10" s="550"/>
      <c r="CQ10" s="550"/>
      <c r="CR10" s="550"/>
      <c r="CS10" s="550"/>
      <c r="CT10" s="550"/>
      <c r="CU10" s="550"/>
      <c r="CV10" s="550"/>
      <c r="CW10" s="550"/>
      <c r="CX10" s="551"/>
      <c r="CY10" s="487"/>
      <c r="CZ10" s="550"/>
      <c r="DA10" s="550"/>
      <c r="DB10" s="550"/>
      <c r="DC10" s="550"/>
      <c r="DD10" s="550"/>
      <c r="DE10" s="550"/>
      <c r="DF10" s="550"/>
      <c r="DG10" s="550"/>
      <c r="DH10" s="551"/>
      <c r="DI10" s="487"/>
      <c r="DJ10" s="550"/>
      <c r="DK10" s="550"/>
      <c r="DL10" s="550"/>
      <c r="DM10" s="550"/>
      <c r="DN10" s="550"/>
      <c r="DO10" s="550"/>
      <c r="DP10" s="550"/>
      <c r="DQ10" s="550"/>
      <c r="DR10" s="551"/>
      <c r="DS10" s="487"/>
      <c r="DT10" s="550"/>
      <c r="DU10" s="550"/>
      <c r="DV10" s="550"/>
      <c r="DW10" s="550"/>
      <c r="DX10" s="550"/>
      <c r="DY10" s="550"/>
      <c r="DZ10" s="550"/>
      <c r="EA10" s="550"/>
      <c r="EB10" s="551"/>
      <c r="EC10" s="487"/>
      <c r="ED10" s="550"/>
      <c r="EE10" s="550"/>
      <c r="EF10" s="550"/>
      <c r="EG10" s="550"/>
      <c r="EH10" s="550"/>
      <c r="EI10" s="550"/>
      <c r="EJ10" s="550"/>
      <c r="EK10" s="550"/>
      <c r="EL10" s="551"/>
      <c r="EM10" s="487"/>
      <c r="EN10" s="550"/>
      <c r="EO10" s="550"/>
      <c r="EP10" s="550"/>
      <c r="EQ10" s="550"/>
      <c r="ER10" s="550"/>
      <c r="ES10" s="550"/>
      <c r="ET10" s="550"/>
      <c r="EU10" s="550"/>
      <c r="EV10" s="551"/>
      <c r="EW10" s="18" t="s">
        <v>12</v>
      </c>
      <c r="EX10" s="738"/>
      <c r="EY10" s="738"/>
      <c r="EZ10" s="738"/>
      <c r="FA10" s="739"/>
    </row>
    <row r="11" spans="1:157" s="10" customFormat="1" ht="32.1" customHeight="1" thickBot="1">
      <c r="A11" s="22" t="s">
        <v>13</v>
      </c>
      <c r="B11" s="23" t="s">
        <v>14</v>
      </c>
      <c r="C11" s="24">
        <v>1</v>
      </c>
      <c r="D11" s="25">
        <v>2</v>
      </c>
      <c r="E11" s="25">
        <v>3</v>
      </c>
      <c r="F11" s="25">
        <v>4</v>
      </c>
      <c r="G11" s="25">
        <v>5</v>
      </c>
      <c r="H11" s="25">
        <v>6</v>
      </c>
      <c r="I11" s="25">
        <v>7</v>
      </c>
      <c r="J11" s="25">
        <v>8</v>
      </c>
      <c r="K11" s="25">
        <v>9</v>
      </c>
      <c r="L11" s="27">
        <v>10</v>
      </c>
      <c r="M11" s="24">
        <v>1</v>
      </c>
      <c r="N11" s="25">
        <v>2</v>
      </c>
      <c r="O11" s="25">
        <v>3</v>
      </c>
      <c r="P11" s="25">
        <v>4</v>
      </c>
      <c r="Q11" s="25">
        <v>5</v>
      </c>
      <c r="R11" s="25">
        <v>6</v>
      </c>
      <c r="S11" s="25">
        <v>7</v>
      </c>
      <c r="T11" s="25">
        <v>8</v>
      </c>
      <c r="U11" s="25">
        <v>9</v>
      </c>
      <c r="V11" s="27">
        <v>10</v>
      </c>
      <c r="W11" s="24">
        <v>1</v>
      </c>
      <c r="X11" s="25">
        <v>2</v>
      </c>
      <c r="Y11" s="25">
        <v>3</v>
      </c>
      <c r="Z11" s="25">
        <v>4</v>
      </c>
      <c r="AA11" s="25">
        <v>5</v>
      </c>
      <c r="AB11" s="25">
        <v>6</v>
      </c>
      <c r="AC11" s="25">
        <v>7</v>
      </c>
      <c r="AD11" s="25">
        <v>8</v>
      </c>
      <c r="AE11" s="25">
        <v>9</v>
      </c>
      <c r="AF11" s="27">
        <v>10</v>
      </c>
      <c r="AG11" s="24">
        <v>1</v>
      </c>
      <c r="AH11" s="25">
        <v>2</v>
      </c>
      <c r="AI11" s="25">
        <v>3</v>
      </c>
      <c r="AJ11" s="25">
        <v>4</v>
      </c>
      <c r="AK11" s="25">
        <v>5</v>
      </c>
      <c r="AL11" s="25">
        <v>6</v>
      </c>
      <c r="AM11" s="25">
        <v>7</v>
      </c>
      <c r="AN11" s="25">
        <v>8</v>
      </c>
      <c r="AO11" s="25">
        <v>9</v>
      </c>
      <c r="AP11" s="27">
        <v>10</v>
      </c>
      <c r="AQ11" s="24">
        <v>1</v>
      </c>
      <c r="AR11" s="25">
        <v>2</v>
      </c>
      <c r="AS11" s="25">
        <v>3</v>
      </c>
      <c r="AT11" s="25">
        <v>4</v>
      </c>
      <c r="AU11" s="25">
        <v>5</v>
      </c>
      <c r="AV11" s="25">
        <v>6</v>
      </c>
      <c r="AW11" s="25">
        <v>7</v>
      </c>
      <c r="AX11" s="25">
        <v>8</v>
      </c>
      <c r="AY11" s="25">
        <v>9</v>
      </c>
      <c r="AZ11" s="27">
        <v>10</v>
      </c>
      <c r="BA11" s="24">
        <v>1</v>
      </c>
      <c r="BB11" s="25">
        <v>2</v>
      </c>
      <c r="BC11" s="25">
        <v>3</v>
      </c>
      <c r="BD11" s="25">
        <v>4</v>
      </c>
      <c r="BE11" s="25">
        <v>5</v>
      </c>
      <c r="BF11" s="25">
        <v>6</v>
      </c>
      <c r="BG11" s="25">
        <v>7</v>
      </c>
      <c r="BH11" s="25">
        <v>8</v>
      </c>
      <c r="BI11" s="25">
        <v>9</v>
      </c>
      <c r="BJ11" s="27">
        <v>10</v>
      </c>
      <c r="BK11" s="24">
        <v>1</v>
      </c>
      <c r="BL11" s="25">
        <v>2</v>
      </c>
      <c r="BM11" s="25">
        <v>3</v>
      </c>
      <c r="BN11" s="25">
        <v>4</v>
      </c>
      <c r="BO11" s="25">
        <v>5</v>
      </c>
      <c r="BP11" s="25">
        <v>6</v>
      </c>
      <c r="BQ11" s="25">
        <v>7</v>
      </c>
      <c r="BR11" s="25">
        <v>8</v>
      </c>
      <c r="BS11" s="25">
        <v>9</v>
      </c>
      <c r="BT11" s="27">
        <v>10</v>
      </c>
      <c r="BU11" s="24">
        <v>1</v>
      </c>
      <c r="BV11" s="25">
        <v>2</v>
      </c>
      <c r="BW11" s="25">
        <v>3</v>
      </c>
      <c r="BX11" s="25">
        <v>4</v>
      </c>
      <c r="BY11" s="25">
        <v>5</v>
      </c>
      <c r="BZ11" s="25">
        <v>6</v>
      </c>
      <c r="CA11" s="25">
        <v>7</v>
      </c>
      <c r="CB11" s="25">
        <v>8</v>
      </c>
      <c r="CC11" s="25">
        <v>9</v>
      </c>
      <c r="CD11" s="27">
        <v>10</v>
      </c>
      <c r="CE11" s="24">
        <v>1</v>
      </c>
      <c r="CF11" s="25">
        <v>2</v>
      </c>
      <c r="CG11" s="25">
        <v>3</v>
      </c>
      <c r="CH11" s="25">
        <v>4</v>
      </c>
      <c r="CI11" s="25">
        <v>5</v>
      </c>
      <c r="CJ11" s="25">
        <v>6</v>
      </c>
      <c r="CK11" s="25">
        <v>7</v>
      </c>
      <c r="CL11" s="25">
        <v>8</v>
      </c>
      <c r="CM11" s="25">
        <v>9</v>
      </c>
      <c r="CN11" s="27">
        <v>10</v>
      </c>
      <c r="CO11" s="24">
        <v>1</v>
      </c>
      <c r="CP11" s="25">
        <v>2</v>
      </c>
      <c r="CQ11" s="25">
        <v>3</v>
      </c>
      <c r="CR11" s="25">
        <v>4</v>
      </c>
      <c r="CS11" s="25">
        <v>5</v>
      </c>
      <c r="CT11" s="25">
        <v>6</v>
      </c>
      <c r="CU11" s="25">
        <v>7</v>
      </c>
      <c r="CV11" s="25">
        <v>8</v>
      </c>
      <c r="CW11" s="25">
        <v>9</v>
      </c>
      <c r="CX11" s="27">
        <v>10</v>
      </c>
      <c r="CY11" s="24">
        <v>1</v>
      </c>
      <c r="CZ11" s="25">
        <v>2</v>
      </c>
      <c r="DA11" s="25">
        <v>3</v>
      </c>
      <c r="DB11" s="25">
        <v>4</v>
      </c>
      <c r="DC11" s="25">
        <v>5</v>
      </c>
      <c r="DD11" s="25">
        <v>6</v>
      </c>
      <c r="DE11" s="25">
        <v>7</v>
      </c>
      <c r="DF11" s="25">
        <v>8</v>
      </c>
      <c r="DG11" s="25">
        <v>9</v>
      </c>
      <c r="DH11" s="27">
        <v>10</v>
      </c>
      <c r="DI11" s="24">
        <v>1</v>
      </c>
      <c r="DJ11" s="25">
        <v>2</v>
      </c>
      <c r="DK11" s="25">
        <v>3</v>
      </c>
      <c r="DL11" s="25">
        <v>4</v>
      </c>
      <c r="DM11" s="25">
        <v>5</v>
      </c>
      <c r="DN11" s="25">
        <v>6</v>
      </c>
      <c r="DO11" s="25">
        <v>7</v>
      </c>
      <c r="DP11" s="25">
        <v>8</v>
      </c>
      <c r="DQ11" s="25">
        <v>9</v>
      </c>
      <c r="DR11" s="27">
        <v>10</v>
      </c>
      <c r="DS11" s="24">
        <v>1</v>
      </c>
      <c r="DT11" s="25">
        <v>2</v>
      </c>
      <c r="DU11" s="25">
        <v>3</v>
      </c>
      <c r="DV11" s="25">
        <v>4</v>
      </c>
      <c r="DW11" s="25">
        <v>5</v>
      </c>
      <c r="DX11" s="25">
        <v>6</v>
      </c>
      <c r="DY11" s="25">
        <v>7</v>
      </c>
      <c r="DZ11" s="25">
        <v>8</v>
      </c>
      <c r="EA11" s="25">
        <v>9</v>
      </c>
      <c r="EB11" s="27">
        <v>10</v>
      </c>
      <c r="EC11" s="24">
        <v>1</v>
      </c>
      <c r="ED11" s="25">
        <v>2</v>
      </c>
      <c r="EE11" s="25">
        <v>3</v>
      </c>
      <c r="EF11" s="25">
        <v>4</v>
      </c>
      <c r="EG11" s="25">
        <v>5</v>
      </c>
      <c r="EH11" s="25">
        <v>6</v>
      </c>
      <c r="EI11" s="25">
        <v>7</v>
      </c>
      <c r="EJ11" s="25">
        <v>8</v>
      </c>
      <c r="EK11" s="25">
        <v>9</v>
      </c>
      <c r="EL11" s="27">
        <v>10</v>
      </c>
      <c r="EM11" s="24">
        <v>1</v>
      </c>
      <c r="EN11" s="25">
        <v>2</v>
      </c>
      <c r="EO11" s="25">
        <v>3</v>
      </c>
      <c r="EP11" s="25">
        <v>4</v>
      </c>
      <c r="EQ11" s="25">
        <v>5</v>
      </c>
      <c r="ER11" s="25">
        <v>6</v>
      </c>
      <c r="ES11" s="25">
        <v>7</v>
      </c>
      <c r="ET11" s="25">
        <v>8</v>
      </c>
      <c r="EU11" s="25">
        <v>9</v>
      </c>
      <c r="EV11" s="27">
        <v>10</v>
      </c>
      <c r="EW11" s="28" t="s">
        <v>15</v>
      </c>
      <c r="EX11" s="29" t="s">
        <v>16</v>
      </c>
      <c r="EY11" s="30" t="s">
        <v>17</v>
      </c>
      <c r="EZ11" s="31" t="s">
        <v>18</v>
      </c>
      <c r="FA11" s="32" t="s">
        <v>19</v>
      </c>
    </row>
    <row r="12" spans="1:157" s="35" customFormat="1" ht="27.75" customHeight="1">
      <c r="A12" s="225" t="s">
        <v>20</v>
      </c>
      <c r="B12" s="304" t="s">
        <v>376</v>
      </c>
      <c r="C12" s="471" t="str">
        <f>IF(AND(C13="YES",C14="YES",COUNTIF(C15:C17,"=YES")&gt;=1),"MET",IF(COUNTIF(C13:C17,"=N/A")=5,"N/A",IF(COUNTIF(C13:C17,"=NO")&gt;=1,"NOT MET","")))</f>
        <v/>
      </c>
      <c r="D12" s="442" t="str">
        <f t="shared" ref="D12:L12" si="15">IF(AND(D13="YES",D14="YES",COUNTIF(D15:D17,"=YES")&gt;=1),"MET",IF(COUNTIF(D13:D17,"=N/A")=5,"N/A",IF(COUNTIF(D13:D17,"=NO")&gt;=1,"NOT MET","")))</f>
        <v/>
      </c>
      <c r="E12" s="442" t="str">
        <f t="shared" si="15"/>
        <v/>
      </c>
      <c r="F12" s="442" t="str">
        <f t="shared" si="15"/>
        <v/>
      </c>
      <c r="G12" s="442" t="str">
        <f t="shared" si="15"/>
        <v/>
      </c>
      <c r="H12" s="442" t="str">
        <f t="shared" si="15"/>
        <v/>
      </c>
      <c r="I12" s="442" t="str">
        <f t="shared" si="15"/>
        <v/>
      </c>
      <c r="J12" s="442" t="str">
        <f t="shared" si="15"/>
        <v/>
      </c>
      <c r="K12" s="442" t="str">
        <f t="shared" si="15"/>
        <v/>
      </c>
      <c r="L12" s="446" t="str">
        <f t="shared" si="15"/>
        <v/>
      </c>
      <c r="M12" s="471" t="str">
        <f>IF(AND(M13="YES",M14="YES",COUNTIF(M15:M17,"=YES")&gt;=1),"MET",IF(COUNTIF(M13:M17,"=N/A")=5,"N/A",IF(COUNTIF(M13:M17,"=NO")&gt;=1,"NOT MET","")))</f>
        <v/>
      </c>
      <c r="N12" s="442" t="str">
        <f t="shared" ref="N12:V12" si="16">IF(AND(N13="YES",N14="YES",COUNTIF(N15:N17,"=YES")&gt;=1),"MET",IF(COUNTIF(N13:N17,"=N/A")=5,"N/A",IF(COUNTIF(N13:N17,"=NO")&gt;=1,"NOT MET","")))</f>
        <v/>
      </c>
      <c r="O12" s="442" t="str">
        <f t="shared" si="16"/>
        <v/>
      </c>
      <c r="P12" s="442" t="str">
        <f t="shared" si="16"/>
        <v/>
      </c>
      <c r="Q12" s="442" t="str">
        <f t="shared" si="16"/>
        <v/>
      </c>
      <c r="R12" s="442" t="str">
        <f t="shared" si="16"/>
        <v/>
      </c>
      <c r="S12" s="442" t="str">
        <f t="shared" si="16"/>
        <v/>
      </c>
      <c r="T12" s="442" t="str">
        <f t="shared" si="16"/>
        <v/>
      </c>
      <c r="U12" s="442" t="str">
        <f t="shared" si="16"/>
        <v/>
      </c>
      <c r="V12" s="446" t="str">
        <f t="shared" si="16"/>
        <v/>
      </c>
      <c r="W12" s="471" t="str">
        <f>IF(AND(W13="YES",W14="YES",COUNTIF(W15:W17,"=YES")&gt;=1),"MET",IF(COUNTIF(W13:W17,"=N/A")=5,"N/A",IF(COUNTIF(W13:W17,"=NO")&gt;=1,"NOT MET","")))</f>
        <v/>
      </c>
      <c r="X12" s="442" t="str">
        <f t="shared" ref="X12:AF12" si="17">IF(AND(X13="YES",X14="YES",COUNTIF(X15:X17,"=YES")&gt;=1),"MET",IF(COUNTIF(X13:X17,"=N/A")=5,"N/A",IF(COUNTIF(X13:X17,"=NO")&gt;=1,"NOT MET","")))</f>
        <v/>
      </c>
      <c r="Y12" s="442" t="str">
        <f t="shared" si="17"/>
        <v/>
      </c>
      <c r="Z12" s="442" t="str">
        <f t="shared" si="17"/>
        <v/>
      </c>
      <c r="AA12" s="442" t="str">
        <f t="shared" si="17"/>
        <v/>
      </c>
      <c r="AB12" s="442" t="str">
        <f t="shared" si="17"/>
        <v/>
      </c>
      <c r="AC12" s="442" t="str">
        <f t="shared" si="17"/>
        <v/>
      </c>
      <c r="AD12" s="442" t="str">
        <f t="shared" si="17"/>
        <v/>
      </c>
      <c r="AE12" s="442" t="str">
        <f t="shared" si="17"/>
        <v/>
      </c>
      <c r="AF12" s="446" t="str">
        <f t="shared" si="17"/>
        <v/>
      </c>
      <c r="AG12" s="471" t="str">
        <f>IF(AND(AG13="YES",AG14="YES",COUNTIF(AG15:AG17,"=YES")&gt;=1),"MET",IF(COUNTIF(AG13:AG17,"=N/A")=5,"N/A",IF(COUNTIF(AG13:AG17,"=NO")&gt;=1,"NOT MET","")))</f>
        <v/>
      </c>
      <c r="AH12" s="442" t="str">
        <f t="shared" ref="AH12:AP12" si="18">IF(AND(AH13="YES",AH14="YES",COUNTIF(AH15:AH17,"=YES")&gt;=1),"MET",IF(COUNTIF(AH13:AH17,"=N/A")=5,"N/A",IF(COUNTIF(AH13:AH17,"=NO")&gt;=1,"NOT MET","")))</f>
        <v/>
      </c>
      <c r="AI12" s="442" t="str">
        <f t="shared" si="18"/>
        <v/>
      </c>
      <c r="AJ12" s="442" t="str">
        <f t="shared" si="18"/>
        <v/>
      </c>
      <c r="AK12" s="442" t="str">
        <f t="shared" si="18"/>
        <v/>
      </c>
      <c r="AL12" s="442" t="str">
        <f t="shared" si="18"/>
        <v/>
      </c>
      <c r="AM12" s="442" t="str">
        <f t="shared" si="18"/>
        <v/>
      </c>
      <c r="AN12" s="442" t="str">
        <f t="shared" si="18"/>
        <v/>
      </c>
      <c r="AO12" s="442" t="str">
        <f t="shared" si="18"/>
        <v/>
      </c>
      <c r="AP12" s="446" t="str">
        <f t="shared" si="18"/>
        <v/>
      </c>
      <c r="AQ12" s="471" t="str">
        <f>IF(AND(AQ13="YES",AQ14="YES",COUNTIF(AQ15:AQ17,"=YES")&gt;=1),"MET",IF(COUNTIF(AQ13:AQ17,"=N/A")=5,"N/A",IF(COUNTIF(AQ13:AQ17,"=NO")&gt;=1,"NOT MET","")))</f>
        <v/>
      </c>
      <c r="AR12" s="442" t="str">
        <f t="shared" ref="AR12:AZ12" si="19">IF(AND(AR13="YES",AR14="YES",COUNTIF(AR15:AR17,"=YES")&gt;=1),"MET",IF(COUNTIF(AR13:AR17,"=N/A")=5,"N/A",IF(COUNTIF(AR13:AR17,"=NO")&gt;=1,"NOT MET","")))</f>
        <v/>
      </c>
      <c r="AS12" s="442" t="str">
        <f t="shared" si="19"/>
        <v/>
      </c>
      <c r="AT12" s="442" t="str">
        <f t="shared" si="19"/>
        <v/>
      </c>
      <c r="AU12" s="442" t="str">
        <f t="shared" si="19"/>
        <v/>
      </c>
      <c r="AV12" s="442" t="str">
        <f t="shared" si="19"/>
        <v/>
      </c>
      <c r="AW12" s="442" t="str">
        <f t="shared" si="19"/>
        <v/>
      </c>
      <c r="AX12" s="442" t="str">
        <f t="shared" si="19"/>
        <v/>
      </c>
      <c r="AY12" s="442" t="str">
        <f t="shared" si="19"/>
        <v/>
      </c>
      <c r="AZ12" s="446" t="str">
        <f t="shared" si="19"/>
        <v/>
      </c>
      <c r="BA12" s="471" t="str">
        <f>IF(AND(BA13="YES",BA14="YES",COUNTIF(BA15:BA17,"=YES")&gt;=1),"MET",IF(COUNTIF(BA13:BA17,"=N/A")=5,"N/A",IF(COUNTIF(BA13:BA17,"=NO")&gt;=1,"NOT MET","")))</f>
        <v/>
      </c>
      <c r="BB12" s="442" t="str">
        <f t="shared" ref="BB12:BJ12" si="20">IF(AND(BB13="YES",BB14="YES",COUNTIF(BB15:BB17,"=YES")&gt;=1),"MET",IF(COUNTIF(BB13:BB17,"=N/A")=5,"N/A",IF(COUNTIF(BB13:BB17,"=NO")&gt;=1,"NOT MET","")))</f>
        <v/>
      </c>
      <c r="BC12" s="442" t="str">
        <f t="shared" si="20"/>
        <v/>
      </c>
      <c r="BD12" s="442" t="str">
        <f t="shared" si="20"/>
        <v/>
      </c>
      <c r="BE12" s="442" t="str">
        <f t="shared" si="20"/>
        <v/>
      </c>
      <c r="BF12" s="442" t="str">
        <f t="shared" si="20"/>
        <v/>
      </c>
      <c r="BG12" s="442" t="str">
        <f t="shared" si="20"/>
        <v/>
      </c>
      <c r="BH12" s="442" t="str">
        <f t="shared" si="20"/>
        <v/>
      </c>
      <c r="BI12" s="442" t="str">
        <f t="shared" si="20"/>
        <v/>
      </c>
      <c r="BJ12" s="446" t="str">
        <f t="shared" si="20"/>
        <v/>
      </c>
      <c r="BK12" s="471" t="str">
        <f>IF(AND(BK13="YES",BK14="YES",COUNTIF(BK15:BK17,"=YES")&gt;=1),"MET",IF(COUNTIF(BK13:BK17,"=N/A")=5,"N/A",IF(COUNTIF(BK13:BK17,"=NO")&gt;=1,"NOT MET","")))</f>
        <v/>
      </c>
      <c r="BL12" s="442" t="str">
        <f t="shared" ref="BL12:BT12" si="21">IF(AND(BL13="YES",BL14="YES",COUNTIF(BL15:BL17,"=YES")&gt;=1),"MET",IF(COUNTIF(BL13:BL17,"=N/A")=5,"N/A",IF(COUNTIF(BL13:BL17,"=NO")&gt;=1,"NOT MET","")))</f>
        <v/>
      </c>
      <c r="BM12" s="442" t="str">
        <f t="shared" si="21"/>
        <v/>
      </c>
      <c r="BN12" s="442" t="str">
        <f t="shared" si="21"/>
        <v/>
      </c>
      <c r="BO12" s="442" t="str">
        <f t="shared" si="21"/>
        <v/>
      </c>
      <c r="BP12" s="442" t="str">
        <f t="shared" si="21"/>
        <v/>
      </c>
      <c r="BQ12" s="442" t="str">
        <f t="shared" si="21"/>
        <v/>
      </c>
      <c r="BR12" s="442" t="str">
        <f t="shared" si="21"/>
        <v/>
      </c>
      <c r="BS12" s="442" t="str">
        <f t="shared" si="21"/>
        <v/>
      </c>
      <c r="BT12" s="446" t="str">
        <f t="shared" si="21"/>
        <v/>
      </c>
      <c r="BU12" s="471" t="str">
        <f>IF(AND(BU13="YES",BU14="YES",COUNTIF(BU15:BU17,"=YES")&gt;=1),"MET",IF(COUNTIF(BU13:BU17,"=N/A")=5,"N/A",IF(COUNTIF(BU13:BU17,"=NO")&gt;=1,"NOT MET","")))</f>
        <v/>
      </c>
      <c r="BV12" s="442" t="str">
        <f t="shared" ref="BV12:CD12" si="22">IF(AND(BV13="YES",BV14="YES",COUNTIF(BV15:BV17,"=YES")&gt;=1),"MET",IF(COUNTIF(BV13:BV17,"=N/A")=5,"N/A",IF(COUNTIF(BV13:BV17,"=NO")&gt;=1,"NOT MET","")))</f>
        <v/>
      </c>
      <c r="BW12" s="442" t="str">
        <f t="shared" si="22"/>
        <v/>
      </c>
      <c r="BX12" s="442" t="str">
        <f t="shared" si="22"/>
        <v/>
      </c>
      <c r="BY12" s="442" t="str">
        <f t="shared" si="22"/>
        <v/>
      </c>
      <c r="BZ12" s="442" t="str">
        <f t="shared" si="22"/>
        <v/>
      </c>
      <c r="CA12" s="442" t="str">
        <f t="shared" si="22"/>
        <v/>
      </c>
      <c r="CB12" s="442" t="str">
        <f t="shared" si="22"/>
        <v/>
      </c>
      <c r="CC12" s="442" t="str">
        <f t="shared" si="22"/>
        <v/>
      </c>
      <c r="CD12" s="446" t="str">
        <f t="shared" si="22"/>
        <v/>
      </c>
      <c r="CE12" s="471" t="str">
        <f>IF(AND(CE13="YES",CE14="YES",COUNTIF(CE15:CE17,"=YES")&gt;=1),"MET",IF(COUNTIF(CE13:CE17,"=N/A")=5,"N/A",IF(COUNTIF(CE13:CE17,"=NO")&gt;=1,"NOT MET","")))</f>
        <v/>
      </c>
      <c r="CF12" s="442" t="str">
        <f t="shared" ref="CF12:CN12" si="23">IF(AND(CF13="YES",CF14="YES",COUNTIF(CF15:CF17,"=YES")&gt;=1),"MET",IF(COUNTIF(CF13:CF17,"=N/A")=5,"N/A",IF(COUNTIF(CF13:CF17,"=NO")&gt;=1,"NOT MET","")))</f>
        <v/>
      </c>
      <c r="CG12" s="442" t="str">
        <f t="shared" si="23"/>
        <v/>
      </c>
      <c r="CH12" s="442" t="str">
        <f t="shared" si="23"/>
        <v/>
      </c>
      <c r="CI12" s="442" t="str">
        <f t="shared" si="23"/>
        <v/>
      </c>
      <c r="CJ12" s="442" t="str">
        <f t="shared" si="23"/>
        <v/>
      </c>
      <c r="CK12" s="442" t="str">
        <f t="shared" si="23"/>
        <v/>
      </c>
      <c r="CL12" s="442" t="str">
        <f t="shared" si="23"/>
        <v/>
      </c>
      <c r="CM12" s="442" t="str">
        <f t="shared" si="23"/>
        <v/>
      </c>
      <c r="CN12" s="446" t="str">
        <f t="shared" si="23"/>
        <v/>
      </c>
      <c r="CO12" s="471" t="str">
        <f>IF(AND(CO13="YES",CO14="YES",COUNTIF(CO15:CO17,"=YES")&gt;=1),"MET",IF(COUNTIF(CO13:CO17,"=N/A")=5,"N/A",IF(COUNTIF(CO13:CO17,"=NO")&gt;=1,"NOT MET","")))</f>
        <v/>
      </c>
      <c r="CP12" s="442" t="str">
        <f t="shared" ref="CP12:CX12" si="24">IF(AND(CP13="YES",CP14="YES",COUNTIF(CP15:CP17,"=YES")&gt;=1),"MET",IF(COUNTIF(CP13:CP17,"=N/A")=5,"N/A",IF(COUNTIF(CP13:CP17,"=NO")&gt;=1,"NOT MET","")))</f>
        <v/>
      </c>
      <c r="CQ12" s="442" t="str">
        <f t="shared" si="24"/>
        <v/>
      </c>
      <c r="CR12" s="442" t="str">
        <f t="shared" si="24"/>
        <v/>
      </c>
      <c r="CS12" s="442" t="str">
        <f t="shared" si="24"/>
        <v/>
      </c>
      <c r="CT12" s="442" t="str">
        <f t="shared" si="24"/>
        <v/>
      </c>
      <c r="CU12" s="442" t="str">
        <f t="shared" si="24"/>
        <v/>
      </c>
      <c r="CV12" s="442" t="str">
        <f t="shared" si="24"/>
        <v/>
      </c>
      <c r="CW12" s="442" t="str">
        <f t="shared" si="24"/>
        <v/>
      </c>
      <c r="CX12" s="446" t="str">
        <f t="shared" si="24"/>
        <v/>
      </c>
      <c r="CY12" s="471" t="str">
        <f>IF(AND(CY13="YES",CY14="YES",COUNTIF(CY15:CY17,"=YES")&gt;=1),"MET",IF(COUNTIF(CY13:CY17,"=N/A")=5,"N/A",IF(COUNTIF(CY13:CY17,"=NO")&gt;=1,"NOT MET","")))</f>
        <v/>
      </c>
      <c r="CZ12" s="442" t="str">
        <f t="shared" ref="CZ12:DH12" si="25">IF(AND(CZ13="YES",CZ14="YES",COUNTIF(CZ15:CZ17,"=YES")&gt;=1),"MET",IF(COUNTIF(CZ13:CZ17,"=N/A")=5,"N/A",IF(COUNTIF(CZ13:CZ17,"=NO")&gt;=1,"NOT MET","")))</f>
        <v/>
      </c>
      <c r="DA12" s="442" t="str">
        <f t="shared" si="25"/>
        <v/>
      </c>
      <c r="DB12" s="442" t="str">
        <f t="shared" si="25"/>
        <v/>
      </c>
      <c r="DC12" s="442" t="str">
        <f t="shared" si="25"/>
        <v/>
      </c>
      <c r="DD12" s="442" t="str">
        <f t="shared" si="25"/>
        <v/>
      </c>
      <c r="DE12" s="442" t="str">
        <f t="shared" si="25"/>
        <v/>
      </c>
      <c r="DF12" s="442" t="str">
        <f t="shared" si="25"/>
        <v/>
      </c>
      <c r="DG12" s="442" t="str">
        <f t="shared" si="25"/>
        <v/>
      </c>
      <c r="DH12" s="446" t="str">
        <f t="shared" si="25"/>
        <v/>
      </c>
      <c r="DI12" s="471" t="str">
        <f>IF(AND(DI13="YES",DI14="YES",COUNTIF(DI15:DI17,"=YES")&gt;=1),"MET",IF(COUNTIF(DI13:DI17,"=N/A")=5,"N/A",IF(COUNTIF(DI13:DI17,"=NO")&gt;=1,"NOT MET","")))</f>
        <v/>
      </c>
      <c r="DJ12" s="442" t="str">
        <f t="shared" ref="DJ12:DR12" si="26">IF(AND(DJ13="YES",DJ14="YES",COUNTIF(DJ15:DJ17,"=YES")&gt;=1),"MET",IF(COUNTIF(DJ13:DJ17,"=N/A")=5,"N/A",IF(COUNTIF(DJ13:DJ17,"=NO")&gt;=1,"NOT MET","")))</f>
        <v/>
      </c>
      <c r="DK12" s="442" t="str">
        <f t="shared" si="26"/>
        <v/>
      </c>
      <c r="DL12" s="442" t="str">
        <f t="shared" si="26"/>
        <v/>
      </c>
      <c r="DM12" s="442" t="str">
        <f t="shared" si="26"/>
        <v/>
      </c>
      <c r="DN12" s="442" t="str">
        <f t="shared" si="26"/>
        <v/>
      </c>
      <c r="DO12" s="442" t="str">
        <f t="shared" si="26"/>
        <v/>
      </c>
      <c r="DP12" s="442" t="str">
        <f t="shared" si="26"/>
        <v/>
      </c>
      <c r="DQ12" s="442" t="str">
        <f t="shared" si="26"/>
        <v/>
      </c>
      <c r="DR12" s="446" t="str">
        <f t="shared" si="26"/>
        <v/>
      </c>
      <c r="DS12" s="471" t="str">
        <f>IF(AND(DS13="YES",DS14="YES",COUNTIF(DS15:DS17,"=YES")&gt;=1),"MET",IF(COUNTIF(DS13:DS17,"=N/A")=5,"N/A",IF(COUNTIF(DS13:DS17,"=NO")&gt;=1,"NOT MET","")))</f>
        <v/>
      </c>
      <c r="DT12" s="442" t="str">
        <f t="shared" ref="DT12:EB12" si="27">IF(AND(DT13="YES",DT14="YES",COUNTIF(DT15:DT17,"=YES")&gt;=1),"MET",IF(COUNTIF(DT13:DT17,"=N/A")=5,"N/A",IF(COUNTIF(DT13:DT17,"=NO")&gt;=1,"NOT MET","")))</f>
        <v/>
      </c>
      <c r="DU12" s="442" t="str">
        <f t="shared" si="27"/>
        <v/>
      </c>
      <c r="DV12" s="442" t="str">
        <f t="shared" si="27"/>
        <v/>
      </c>
      <c r="DW12" s="442" t="str">
        <f t="shared" si="27"/>
        <v/>
      </c>
      <c r="DX12" s="442" t="str">
        <f t="shared" si="27"/>
        <v/>
      </c>
      <c r="DY12" s="442" t="str">
        <f t="shared" si="27"/>
        <v/>
      </c>
      <c r="DZ12" s="442" t="str">
        <f t="shared" si="27"/>
        <v/>
      </c>
      <c r="EA12" s="442" t="str">
        <f t="shared" si="27"/>
        <v/>
      </c>
      <c r="EB12" s="446" t="str">
        <f t="shared" si="27"/>
        <v/>
      </c>
      <c r="EC12" s="471" t="str">
        <f>IF(AND(EC13="YES",EC14="YES",COUNTIF(EC15:EC17,"=YES")&gt;=1),"MET",IF(COUNTIF(EC13:EC17,"=N/A")=5,"N/A",IF(COUNTIF(EC13:EC17,"=NO")&gt;=1,"NOT MET","")))</f>
        <v/>
      </c>
      <c r="ED12" s="442" t="str">
        <f t="shared" ref="ED12:EL12" si="28">IF(AND(ED13="YES",ED14="YES",COUNTIF(ED15:ED17,"=YES")&gt;=1),"MET",IF(COUNTIF(ED13:ED17,"=N/A")=5,"N/A",IF(COUNTIF(ED13:ED17,"=NO")&gt;=1,"NOT MET","")))</f>
        <v/>
      </c>
      <c r="EE12" s="442" t="str">
        <f t="shared" si="28"/>
        <v/>
      </c>
      <c r="EF12" s="442" t="str">
        <f t="shared" si="28"/>
        <v/>
      </c>
      <c r="EG12" s="442" t="str">
        <f t="shared" si="28"/>
        <v/>
      </c>
      <c r="EH12" s="442" t="str">
        <f t="shared" si="28"/>
        <v/>
      </c>
      <c r="EI12" s="442" t="str">
        <f t="shared" si="28"/>
        <v/>
      </c>
      <c r="EJ12" s="442" t="str">
        <f t="shared" si="28"/>
        <v/>
      </c>
      <c r="EK12" s="442" t="str">
        <f t="shared" si="28"/>
        <v/>
      </c>
      <c r="EL12" s="446" t="str">
        <f t="shared" si="28"/>
        <v/>
      </c>
      <c r="EM12" s="471" t="str">
        <f>IF(AND(EM13="YES",EM14="YES",COUNTIF(EM15:EM17,"=YES")&gt;=1),"MET",IF(COUNTIF(EM13:EM17,"=N/A")=5,"N/A",IF(COUNTIF(EM13:EM17,"=NO")&gt;=1,"NOT MET","")))</f>
        <v/>
      </c>
      <c r="EN12" s="442" t="str">
        <f t="shared" ref="EN12:EV12" si="29">IF(AND(EN13="YES",EN14="YES",COUNTIF(EN15:EN17,"=YES")&gt;=1),"MET",IF(COUNTIF(EN13:EN17,"=N/A")=5,"N/A",IF(COUNTIF(EN13:EN17,"=NO")&gt;=1,"NOT MET","")))</f>
        <v/>
      </c>
      <c r="EO12" s="442" t="str">
        <f t="shared" si="29"/>
        <v/>
      </c>
      <c r="EP12" s="442" t="str">
        <f t="shared" si="29"/>
        <v/>
      </c>
      <c r="EQ12" s="442" t="str">
        <f t="shared" si="29"/>
        <v/>
      </c>
      <c r="ER12" s="442" t="str">
        <f t="shared" si="29"/>
        <v/>
      </c>
      <c r="ES12" s="442" t="str">
        <f t="shared" si="29"/>
        <v/>
      </c>
      <c r="ET12" s="442" t="str">
        <f t="shared" si="29"/>
        <v/>
      </c>
      <c r="EU12" s="442" t="str">
        <f t="shared" si="29"/>
        <v/>
      </c>
      <c r="EV12" s="446" t="str">
        <f t="shared" si="29"/>
        <v/>
      </c>
      <c r="EW12" s="283">
        <f>COUNTIF(C12:EV12,"=Met")</f>
        <v>0</v>
      </c>
      <c r="EX12" s="284">
        <f>IF(SUM(EW12,EY12)=0,0,EW12/SUM(EW12,EY12))</f>
        <v>0</v>
      </c>
      <c r="EY12" s="285">
        <f>COUNTIF(C12:EV12,"=Not Met")</f>
        <v>0</v>
      </c>
      <c r="EZ12" s="284">
        <f>IF(SUM(EW12,EY12)=0,0,EY12/SUM(EW12,EY12))</f>
        <v>0</v>
      </c>
      <c r="FA12" s="291">
        <f>COUNTIF(C12:EV12,"=N/A")</f>
        <v>0</v>
      </c>
    </row>
    <row r="13" spans="1:157" s="35" customFormat="1" ht="14.25" customHeight="1">
      <c r="A13" s="40"/>
      <c r="B13" s="84" t="s">
        <v>214</v>
      </c>
      <c r="C13" s="33"/>
      <c r="D13" s="44"/>
      <c r="E13" s="44"/>
      <c r="F13" s="44"/>
      <c r="G13" s="44"/>
      <c r="H13" s="44"/>
      <c r="I13" s="44"/>
      <c r="J13" s="44"/>
      <c r="K13" s="44"/>
      <c r="L13" s="153"/>
      <c r="M13" s="33"/>
      <c r="N13" s="44"/>
      <c r="O13" s="44"/>
      <c r="P13" s="44"/>
      <c r="Q13" s="44"/>
      <c r="R13" s="44"/>
      <c r="S13" s="44"/>
      <c r="T13" s="44"/>
      <c r="U13" s="44"/>
      <c r="V13" s="153"/>
      <c r="W13" s="33"/>
      <c r="X13" s="44"/>
      <c r="Y13" s="44"/>
      <c r="Z13" s="44"/>
      <c r="AA13" s="44"/>
      <c r="AB13" s="44"/>
      <c r="AC13" s="44"/>
      <c r="AD13" s="44"/>
      <c r="AE13" s="44"/>
      <c r="AF13" s="153"/>
      <c r="AG13" s="33"/>
      <c r="AH13" s="44"/>
      <c r="AI13" s="44"/>
      <c r="AJ13" s="44"/>
      <c r="AK13" s="44"/>
      <c r="AL13" s="44"/>
      <c r="AM13" s="44"/>
      <c r="AN13" s="44"/>
      <c r="AO13" s="44"/>
      <c r="AP13" s="153"/>
      <c r="AQ13" s="33"/>
      <c r="AR13" s="44"/>
      <c r="AS13" s="44"/>
      <c r="AT13" s="44"/>
      <c r="AU13" s="44"/>
      <c r="AV13" s="44"/>
      <c r="AW13" s="44"/>
      <c r="AX13" s="44"/>
      <c r="AY13" s="44"/>
      <c r="AZ13" s="153"/>
      <c r="BA13" s="33"/>
      <c r="BB13" s="44"/>
      <c r="BC13" s="44"/>
      <c r="BD13" s="44"/>
      <c r="BE13" s="44"/>
      <c r="BF13" s="44"/>
      <c r="BG13" s="44"/>
      <c r="BH13" s="44"/>
      <c r="BI13" s="44"/>
      <c r="BJ13" s="153"/>
      <c r="BK13" s="33"/>
      <c r="BL13" s="44"/>
      <c r="BM13" s="44"/>
      <c r="BN13" s="44"/>
      <c r="BO13" s="44"/>
      <c r="BP13" s="44"/>
      <c r="BQ13" s="44"/>
      <c r="BR13" s="44"/>
      <c r="BS13" s="44"/>
      <c r="BT13" s="153"/>
      <c r="BU13" s="33"/>
      <c r="BV13" s="44"/>
      <c r="BW13" s="44"/>
      <c r="BX13" s="44"/>
      <c r="BY13" s="44"/>
      <c r="BZ13" s="44"/>
      <c r="CA13" s="44"/>
      <c r="CB13" s="44"/>
      <c r="CC13" s="44"/>
      <c r="CD13" s="153"/>
      <c r="CE13" s="33"/>
      <c r="CF13" s="44"/>
      <c r="CG13" s="44"/>
      <c r="CH13" s="44"/>
      <c r="CI13" s="44"/>
      <c r="CJ13" s="44"/>
      <c r="CK13" s="44"/>
      <c r="CL13" s="44"/>
      <c r="CM13" s="44"/>
      <c r="CN13" s="153"/>
      <c r="CO13" s="33"/>
      <c r="CP13" s="44"/>
      <c r="CQ13" s="44"/>
      <c r="CR13" s="44"/>
      <c r="CS13" s="44"/>
      <c r="CT13" s="44"/>
      <c r="CU13" s="44"/>
      <c r="CV13" s="44"/>
      <c r="CW13" s="44"/>
      <c r="CX13" s="153"/>
      <c r="CY13" s="33"/>
      <c r="CZ13" s="44"/>
      <c r="DA13" s="44"/>
      <c r="DB13" s="44"/>
      <c r="DC13" s="44"/>
      <c r="DD13" s="44"/>
      <c r="DE13" s="44"/>
      <c r="DF13" s="44"/>
      <c r="DG13" s="44"/>
      <c r="DH13" s="153"/>
      <c r="DI13" s="33"/>
      <c r="DJ13" s="44"/>
      <c r="DK13" s="44"/>
      <c r="DL13" s="44"/>
      <c r="DM13" s="44"/>
      <c r="DN13" s="44"/>
      <c r="DO13" s="44"/>
      <c r="DP13" s="44"/>
      <c r="DQ13" s="44"/>
      <c r="DR13" s="153"/>
      <c r="DS13" s="33"/>
      <c r="DT13" s="44"/>
      <c r="DU13" s="44"/>
      <c r="DV13" s="44"/>
      <c r="DW13" s="44"/>
      <c r="DX13" s="44"/>
      <c r="DY13" s="44"/>
      <c r="DZ13" s="44"/>
      <c r="EA13" s="44"/>
      <c r="EB13" s="153"/>
      <c r="EC13" s="33"/>
      <c r="ED13" s="44"/>
      <c r="EE13" s="44"/>
      <c r="EF13" s="44"/>
      <c r="EG13" s="44"/>
      <c r="EH13" s="44"/>
      <c r="EI13" s="44"/>
      <c r="EJ13" s="44"/>
      <c r="EK13" s="44"/>
      <c r="EL13" s="153"/>
      <c r="EM13" s="33"/>
      <c r="EN13" s="44"/>
      <c r="EO13" s="44"/>
      <c r="EP13" s="44"/>
      <c r="EQ13" s="44"/>
      <c r="ER13" s="44"/>
      <c r="ES13" s="44"/>
      <c r="ET13" s="44"/>
      <c r="EU13" s="44"/>
      <c r="EV13" s="153"/>
      <c r="EW13" s="334"/>
      <c r="EX13" s="335"/>
      <c r="EY13" s="336"/>
      <c r="EZ13" s="335"/>
      <c r="FA13" s="337"/>
    </row>
    <row r="14" spans="1:157" s="35" customFormat="1" ht="15.75" customHeight="1">
      <c r="A14" s="40"/>
      <c r="B14" s="84" t="s">
        <v>261</v>
      </c>
      <c r="C14" s="33"/>
      <c r="D14" s="44"/>
      <c r="E14" s="44"/>
      <c r="F14" s="44"/>
      <c r="G14" s="44"/>
      <c r="H14" s="44"/>
      <c r="I14" s="44"/>
      <c r="J14" s="44"/>
      <c r="K14" s="44"/>
      <c r="L14" s="153"/>
      <c r="M14" s="33"/>
      <c r="N14" s="44"/>
      <c r="O14" s="44"/>
      <c r="P14" s="44"/>
      <c r="Q14" s="44"/>
      <c r="R14" s="44"/>
      <c r="S14" s="44"/>
      <c r="T14" s="44"/>
      <c r="U14" s="44"/>
      <c r="V14" s="153"/>
      <c r="W14" s="33"/>
      <c r="X14" s="44"/>
      <c r="Y14" s="44"/>
      <c r="Z14" s="44"/>
      <c r="AA14" s="44"/>
      <c r="AB14" s="44"/>
      <c r="AC14" s="44"/>
      <c r="AD14" s="44"/>
      <c r="AE14" s="44"/>
      <c r="AF14" s="153"/>
      <c r="AG14" s="33"/>
      <c r="AH14" s="44"/>
      <c r="AI14" s="44"/>
      <c r="AJ14" s="44"/>
      <c r="AK14" s="44"/>
      <c r="AL14" s="44"/>
      <c r="AM14" s="44"/>
      <c r="AN14" s="44"/>
      <c r="AO14" s="44"/>
      <c r="AP14" s="153"/>
      <c r="AQ14" s="33"/>
      <c r="AR14" s="44"/>
      <c r="AS14" s="44"/>
      <c r="AT14" s="44"/>
      <c r="AU14" s="44"/>
      <c r="AV14" s="44"/>
      <c r="AW14" s="44"/>
      <c r="AX14" s="44"/>
      <c r="AY14" s="44"/>
      <c r="AZ14" s="153"/>
      <c r="BA14" s="33"/>
      <c r="BB14" s="44"/>
      <c r="BC14" s="44"/>
      <c r="BD14" s="44"/>
      <c r="BE14" s="44"/>
      <c r="BF14" s="44"/>
      <c r="BG14" s="44"/>
      <c r="BH14" s="44"/>
      <c r="BI14" s="44"/>
      <c r="BJ14" s="153"/>
      <c r="BK14" s="33"/>
      <c r="BL14" s="44"/>
      <c r="BM14" s="44"/>
      <c r="BN14" s="44"/>
      <c r="BO14" s="44"/>
      <c r="BP14" s="44"/>
      <c r="BQ14" s="44"/>
      <c r="BR14" s="44"/>
      <c r="BS14" s="44"/>
      <c r="BT14" s="153"/>
      <c r="BU14" s="33"/>
      <c r="BV14" s="44"/>
      <c r="BW14" s="44"/>
      <c r="BX14" s="44"/>
      <c r="BY14" s="44"/>
      <c r="BZ14" s="44"/>
      <c r="CA14" s="44"/>
      <c r="CB14" s="44"/>
      <c r="CC14" s="44"/>
      <c r="CD14" s="153"/>
      <c r="CE14" s="33"/>
      <c r="CF14" s="44"/>
      <c r="CG14" s="44"/>
      <c r="CH14" s="44"/>
      <c r="CI14" s="44"/>
      <c r="CJ14" s="44"/>
      <c r="CK14" s="44"/>
      <c r="CL14" s="44"/>
      <c r="CM14" s="44"/>
      <c r="CN14" s="153"/>
      <c r="CO14" s="33"/>
      <c r="CP14" s="44"/>
      <c r="CQ14" s="44"/>
      <c r="CR14" s="44"/>
      <c r="CS14" s="44"/>
      <c r="CT14" s="44"/>
      <c r="CU14" s="44"/>
      <c r="CV14" s="44"/>
      <c r="CW14" s="44"/>
      <c r="CX14" s="153"/>
      <c r="CY14" s="33"/>
      <c r="CZ14" s="44"/>
      <c r="DA14" s="44"/>
      <c r="DB14" s="44"/>
      <c r="DC14" s="44"/>
      <c r="DD14" s="44"/>
      <c r="DE14" s="44"/>
      <c r="DF14" s="44"/>
      <c r="DG14" s="44"/>
      <c r="DH14" s="153"/>
      <c r="DI14" s="33"/>
      <c r="DJ14" s="44"/>
      <c r="DK14" s="44"/>
      <c r="DL14" s="44"/>
      <c r="DM14" s="44"/>
      <c r="DN14" s="44"/>
      <c r="DO14" s="44"/>
      <c r="DP14" s="44"/>
      <c r="DQ14" s="44"/>
      <c r="DR14" s="153"/>
      <c r="DS14" s="33"/>
      <c r="DT14" s="44"/>
      <c r="DU14" s="44"/>
      <c r="DV14" s="44"/>
      <c r="DW14" s="44"/>
      <c r="DX14" s="44"/>
      <c r="DY14" s="44"/>
      <c r="DZ14" s="44"/>
      <c r="EA14" s="44"/>
      <c r="EB14" s="153"/>
      <c r="EC14" s="33"/>
      <c r="ED14" s="44"/>
      <c r="EE14" s="44"/>
      <c r="EF14" s="44"/>
      <c r="EG14" s="44"/>
      <c r="EH14" s="44"/>
      <c r="EI14" s="44"/>
      <c r="EJ14" s="44"/>
      <c r="EK14" s="44"/>
      <c r="EL14" s="153"/>
      <c r="EM14" s="33"/>
      <c r="EN14" s="44"/>
      <c r="EO14" s="44"/>
      <c r="EP14" s="44"/>
      <c r="EQ14" s="44"/>
      <c r="ER14" s="44"/>
      <c r="ES14" s="44"/>
      <c r="ET14" s="44"/>
      <c r="EU14" s="44"/>
      <c r="EV14" s="153"/>
      <c r="EW14" s="334"/>
      <c r="EX14" s="335"/>
      <c r="EY14" s="336"/>
      <c r="EZ14" s="335"/>
      <c r="FA14" s="337"/>
    </row>
    <row r="15" spans="1:157" s="35" customFormat="1" ht="14.25" customHeight="1">
      <c r="A15" s="40"/>
      <c r="B15" s="84" t="s">
        <v>215</v>
      </c>
      <c r="C15" s="33"/>
      <c r="D15" s="44"/>
      <c r="E15" s="44"/>
      <c r="F15" s="44"/>
      <c r="G15" s="44"/>
      <c r="H15" s="44"/>
      <c r="I15" s="44"/>
      <c r="J15" s="44"/>
      <c r="K15" s="44"/>
      <c r="L15" s="153"/>
      <c r="M15" s="33"/>
      <c r="N15" s="44"/>
      <c r="O15" s="44"/>
      <c r="P15" s="44"/>
      <c r="Q15" s="44"/>
      <c r="R15" s="44"/>
      <c r="S15" s="44"/>
      <c r="T15" s="44"/>
      <c r="U15" s="44"/>
      <c r="V15" s="153"/>
      <c r="W15" s="33"/>
      <c r="X15" s="44"/>
      <c r="Y15" s="44"/>
      <c r="Z15" s="44"/>
      <c r="AA15" s="44"/>
      <c r="AB15" s="44"/>
      <c r="AC15" s="44"/>
      <c r="AD15" s="44"/>
      <c r="AE15" s="44"/>
      <c r="AF15" s="153"/>
      <c r="AG15" s="33"/>
      <c r="AH15" s="44"/>
      <c r="AI15" s="44"/>
      <c r="AJ15" s="44"/>
      <c r="AK15" s="44"/>
      <c r="AL15" s="44"/>
      <c r="AM15" s="44"/>
      <c r="AN15" s="44"/>
      <c r="AO15" s="44"/>
      <c r="AP15" s="153"/>
      <c r="AQ15" s="33"/>
      <c r="AR15" s="44"/>
      <c r="AS15" s="44"/>
      <c r="AT15" s="44"/>
      <c r="AU15" s="44"/>
      <c r="AV15" s="44"/>
      <c r="AW15" s="44"/>
      <c r="AX15" s="44"/>
      <c r="AY15" s="44"/>
      <c r="AZ15" s="153"/>
      <c r="BA15" s="33"/>
      <c r="BB15" s="44"/>
      <c r="BC15" s="44"/>
      <c r="BD15" s="44"/>
      <c r="BE15" s="44"/>
      <c r="BF15" s="44"/>
      <c r="BG15" s="44"/>
      <c r="BH15" s="44"/>
      <c r="BI15" s="44"/>
      <c r="BJ15" s="153"/>
      <c r="BK15" s="33"/>
      <c r="BL15" s="44"/>
      <c r="BM15" s="44"/>
      <c r="BN15" s="44"/>
      <c r="BO15" s="44"/>
      <c r="BP15" s="44"/>
      <c r="BQ15" s="44"/>
      <c r="BR15" s="44"/>
      <c r="BS15" s="44"/>
      <c r="BT15" s="153"/>
      <c r="BU15" s="33"/>
      <c r="BV15" s="44"/>
      <c r="BW15" s="44"/>
      <c r="BX15" s="44"/>
      <c r="BY15" s="44"/>
      <c r="BZ15" s="44"/>
      <c r="CA15" s="44"/>
      <c r="CB15" s="44"/>
      <c r="CC15" s="44"/>
      <c r="CD15" s="153"/>
      <c r="CE15" s="33"/>
      <c r="CF15" s="44"/>
      <c r="CG15" s="44"/>
      <c r="CH15" s="44"/>
      <c r="CI15" s="44"/>
      <c r="CJ15" s="44"/>
      <c r="CK15" s="44"/>
      <c r="CL15" s="44"/>
      <c r="CM15" s="44"/>
      <c r="CN15" s="153"/>
      <c r="CO15" s="33"/>
      <c r="CP15" s="44"/>
      <c r="CQ15" s="44"/>
      <c r="CR15" s="44"/>
      <c r="CS15" s="44"/>
      <c r="CT15" s="44"/>
      <c r="CU15" s="44"/>
      <c r="CV15" s="44"/>
      <c r="CW15" s="44"/>
      <c r="CX15" s="153"/>
      <c r="CY15" s="33"/>
      <c r="CZ15" s="44"/>
      <c r="DA15" s="44"/>
      <c r="DB15" s="44"/>
      <c r="DC15" s="44"/>
      <c r="DD15" s="44"/>
      <c r="DE15" s="44"/>
      <c r="DF15" s="44"/>
      <c r="DG15" s="44"/>
      <c r="DH15" s="153"/>
      <c r="DI15" s="33"/>
      <c r="DJ15" s="44"/>
      <c r="DK15" s="44"/>
      <c r="DL15" s="44"/>
      <c r="DM15" s="44"/>
      <c r="DN15" s="44"/>
      <c r="DO15" s="44"/>
      <c r="DP15" s="44"/>
      <c r="DQ15" s="44"/>
      <c r="DR15" s="153"/>
      <c r="DS15" s="33"/>
      <c r="DT15" s="44"/>
      <c r="DU15" s="44"/>
      <c r="DV15" s="44"/>
      <c r="DW15" s="44"/>
      <c r="DX15" s="44"/>
      <c r="DY15" s="44"/>
      <c r="DZ15" s="44"/>
      <c r="EA15" s="44"/>
      <c r="EB15" s="153"/>
      <c r="EC15" s="33"/>
      <c r="ED15" s="44"/>
      <c r="EE15" s="44"/>
      <c r="EF15" s="44"/>
      <c r="EG15" s="44"/>
      <c r="EH15" s="44"/>
      <c r="EI15" s="44"/>
      <c r="EJ15" s="44"/>
      <c r="EK15" s="44"/>
      <c r="EL15" s="153"/>
      <c r="EM15" s="33"/>
      <c r="EN15" s="44"/>
      <c r="EO15" s="44"/>
      <c r="EP15" s="44"/>
      <c r="EQ15" s="44"/>
      <c r="ER15" s="44"/>
      <c r="ES15" s="44"/>
      <c r="ET15" s="44"/>
      <c r="EU15" s="44"/>
      <c r="EV15" s="153"/>
      <c r="EW15" s="334"/>
      <c r="EX15" s="335"/>
      <c r="EY15" s="336"/>
      <c r="EZ15" s="335"/>
      <c r="FA15" s="337"/>
    </row>
    <row r="16" spans="1:157" s="35" customFormat="1" ht="15" customHeight="1">
      <c r="A16" s="40"/>
      <c r="B16" s="84" t="s">
        <v>216</v>
      </c>
      <c r="C16" s="33"/>
      <c r="D16" s="44"/>
      <c r="E16" s="44"/>
      <c r="F16" s="44"/>
      <c r="G16" s="44"/>
      <c r="H16" s="44"/>
      <c r="I16" s="44"/>
      <c r="J16" s="44"/>
      <c r="K16" s="44"/>
      <c r="L16" s="153"/>
      <c r="M16" s="33"/>
      <c r="N16" s="44"/>
      <c r="O16" s="44"/>
      <c r="P16" s="44"/>
      <c r="Q16" s="44"/>
      <c r="R16" s="44"/>
      <c r="S16" s="44"/>
      <c r="T16" s="44"/>
      <c r="U16" s="44"/>
      <c r="V16" s="153"/>
      <c r="W16" s="33"/>
      <c r="X16" s="44"/>
      <c r="Y16" s="44"/>
      <c r="Z16" s="44"/>
      <c r="AA16" s="44"/>
      <c r="AB16" s="44"/>
      <c r="AC16" s="44"/>
      <c r="AD16" s="44"/>
      <c r="AE16" s="44"/>
      <c r="AF16" s="153"/>
      <c r="AG16" s="33"/>
      <c r="AH16" s="44"/>
      <c r="AI16" s="44"/>
      <c r="AJ16" s="44"/>
      <c r="AK16" s="44"/>
      <c r="AL16" s="44"/>
      <c r="AM16" s="44"/>
      <c r="AN16" s="44"/>
      <c r="AO16" s="44"/>
      <c r="AP16" s="153"/>
      <c r="AQ16" s="33"/>
      <c r="AR16" s="44"/>
      <c r="AS16" s="44"/>
      <c r="AT16" s="44"/>
      <c r="AU16" s="44"/>
      <c r="AV16" s="44"/>
      <c r="AW16" s="44"/>
      <c r="AX16" s="44"/>
      <c r="AY16" s="44"/>
      <c r="AZ16" s="153"/>
      <c r="BA16" s="33"/>
      <c r="BB16" s="44"/>
      <c r="BC16" s="44"/>
      <c r="BD16" s="44"/>
      <c r="BE16" s="44"/>
      <c r="BF16" s="44"/>
      <c r="BG16" s="44"/>
      <c r="BH16" s="44"/>
      <c r="BI16" s="44"/>
      <c r="BJ16" s="153"/>
      <c r="BK16" s="33"/>
      <c r="BL16" s="44"/>
      <c r="BM16" s="44"/>
      <c r="BN16" s="44"/>
      <c r="BO16" s="44"/>
      <c r="BP16" s="44"/>
      <c r="BQ16" s="44"/>
      <c r="BR16" s="44"/>
      <c r="BS16" s="44"/>
      <c r="BT16" s="153"/>
      <c r="BU16" s="33"/>
      <c r="BV16" s="44"/>
      <c r="BW16" s="44"/>
      <c r="BX16" s="44"/>
      <c r="BY16" s="44"/>
      <c r="BZ16" s="44"/>
      <c r="CA16" s="44"/>
      <c r="CB16" s="44"/>
      <c r="CC16" s="44"/>
      <c r="CD16" s="153"/>
      <c r="CE16" s="33"/>
      <c r="CF16" s="44"/>
      <c r="CG16" s="44"/>
      <c r="CH16" s="44"/>
      <c r="CI16" s="44"/>
      <c r="CJ16" s="44"/>
      <c r="CK16" s="44"/>
      <c r="CL16" s="44"/>
      <c r="CM16" s="44"/>
      <c r="CN16" s="153"/>
      <c r="CO16" s="33"/>
      <c r="CP16" s="44"/>
      <c r="CQ16" s="44"/>
      <c r="CR16" s="44"/>
      <c r="CS16" s="44"/>
      <c r="CT16" s="44"/>
      <c r="CU16" s="44"/>
      <c r="CV16" s="44"/>
      <c r="CW16" s="44"/>
      <c r="CX16" s="153"/>
      <c r="CY16" s="33"/>
      <c r="CZ16" s="44"/>
      <c r="DA16" s="44"/>
      <c r="DB16" s="44"/>
      <c r="DC16" s="44"/>
      <c r="DD16" s="44"/>
      <c r="DE16" s="44"/>
      <c r="DF16" s="44"/>
      <c r="DG16" s="44"/>
      <c r="DH16" s="153"/>
      <c r="DI16" s="33"/>
      <c r="DJ16" s="44"/>
      <c r="DK16" s="44"/>
      <c r="DL16" s="44"/>
      <c r="DM16" s="44"/>
      <c r="DN16" s="44"/>
      <c r="DO16" s="44"/>
      <c r="DP16" s="44"/>
      <c r="DQ16" s="44"/>
      <c r="DR16" s="153"/>
      <c r="DS16" s="33"/>
      <c r="DT16" s="44"/>
      <c r="DU16" s="44"/>
      <c r="DV16" s="44"/>
      <c r="DW16" s="44"/>
      <c r="DX16" s="44"/>
      <c r="DY16" s="44"/>
      <c r="DZ16" s="44"/>
      <c r="EA16" s="44"/>
      <c r="EB16" s="153"/>
      <c r="EC16" s="33"/>
      <c r="ED16" s="44"/>
      <c r="EE16" s="44"/>
      <c r="EF16" s="44"/>
      <c r="EG16" s="44"/>
      <c r="EH16" s="44"/>
      <c r="EI16" s="44"/>
      <c r="EJ16" s="44"/>
      <c r="EK16" s="44"/>
      <c r="EL16" s="153"/>
      <c r="EM16" s="33"/>
      <c r="EN16" s="44"/>
      <c r="EO16" s="44"/>
      <c r="EP16" s="44"/>
      <c r="EQ16" s="44"/>
      <c r="ER16" s="44"/>
      <c r="ES16" s="44"/>
      <c r="ET16" s="44"/>
      <c r="EU16" s="44"/>
      <c r="EV16" s="153"/>
      <c r="EW16" s="334"/>
      <c r="EX16" s="335"/>
      <c r="EY16" s="336"/>
      <c r="EZ16" s="335"/>
      <c r="FA16" s="337"/>
    </row>
    <row r="17" spans="1:202" s="35" customFormat="1" ht="14.25" customHeight="1">
      <c r="A17" s="40"/>
      <c r="B17" s="84" t="s">
        <v>213</v>
      </c>
      <c r="C17" s="33"/>
      <c r="D17" s="44"/>
      <c r="E17" s="44"/>
      <c r="F17" s="44"/>
      <c r="G17" s="44"/>
      <c r="H17" s="44"/>
      <c r="I17" s="44"/>
      <c r="J17" s="44"/>
      <c r="K17" s="44"/>
      <c r="L17" s="153"/>
      <c r="M17" s="33"/>
      <c r="N17" s="44"/>
      <c r="O17" s="44"/>
      <c r="P17" s="44"/>
      <c r="Q17" s="44"/>
      <c r="R17" s="44"/>
      <c r="S17" s="44"/>
      <c r="T17" s="44"/>
      <c r="U17" s="44"/>
      <c r="V17" s="153"/>
      <c r="W17" s="33"/>
      <c r="X17" s="44"/>
      <c r="Y17" s="44"/>
      <c r="Z17" s="44"/>
      <c r="AA17" s="44"/>
      <c r="AB17" s="44"/>
      <c r="AC17" s="44"/>
      <c r="AD17" s="44"/>
      <c r="AE17" s="44"/>
      <c r="AF17" s="153"/>
      <c r="AG17" s="33"/>
      <c r="AH17" s="44"/>
      <c r="AI17" s="44"/>
      <c r="AJ17" s="44"/>
      <c r="AK17" s="44"/>
      <c r="AL17" s="44"/>
      <c r="AM17" s="44"/>
      <c r="AN17" s="44"/>
      <c r="AO17" s="44"/>
      <c r="AP17" s="153"/>
      <c r="AQ17" s="33"/>
      <c r="AR17" s="44"/>
      <c r="AS17" s="44"/>
      <c r="AT17" s="44"/>
      <c r="AU17" s="44"/>
      <c r="AV17" s="44"/>
      <c r="AW17" s="44"/>
      <c r="AX17" s="44"/>
      <c r="AY17" s="44"/>
      <c r="AZ17" s="153"/>
      <c r="BA17" s="33"/>
      <c r="BB17" s="44"/>
      <c r="BC17" s="44"/>
      <c r="BD17" s="44"/>
      <c r="BE17" s="44"/>
      <c r="BF17" s="44"/>
      <c r="BG17" s="44"/>
      <c r="BH17" s="44"/>
      <c r="BI17" s="44"/>
      <c r="BJ17" s="153"/>
      <c r="BK17" s="33"/>
      <c r="BL17" s="44"/>
      <c r="BM17" s="44"/>
      <c r="BN17" s="44"/>
      <c r="BO17" s="44"/>
      <c r="BP17" s="44"/>
      <c r="BQ17" s="44"/>
      <c r="BR17" s="44"/>
      <c r="BS17" s="44"/>
      <c r="BT17" s="153"/>
      <c r="BU17" s="33"/>
      <c r="BV17" s="44"/>
      <c r="BW17" s="44"/>
      <c r="BX17" s="44"/>
      <c r="BY17" s="44"/>
      <c r="BZ17" s="44"/>
      <c r="CA17" s="44"/>
      <c r="CB17" s="44"/>
      <c r="CC17" s="44"/>
      <c r="CD17" s="153"/>
      <c r="CE17" s="33"/>
      <c r="CF17" s="44"/>
      <c r="CG17" s="44"/>
      <c r="CH17" s="44"/>
      <c r="CI17" s="44"/>
      <c r="CJ17" s="44"/>
      <c r="CK17" s="44"/>
      <c r="CL17" s="44"/>
      <c r="CM17" s="44"/>
      <c r="CN17" s="153"/>
      <c r="CO17" s="33"/>
      <c r="CP17" s="44"/>
      <c r="CQ17" s="44"/>
      <c r="CR17" s="44"/>
      <c r="CS17" s="44"/>
      <c r="CT17" s="44"/>
      <c r="CU17" s="44"/>
      <c r="CV17" s="44"/>
      <c r="CW17" s="44"/>
      <c r="CX17" s="153"/>
      <c r="CY17" s="33"/>
      <c r="CZ17" s="44"/>
      <c r="DA17" s="44"/>
      <c r="DB17" s="44"/>
      <c r="DC17" s="44"/>
      <c r="DD17" s="44"/>
      <c r="DE17" s="44"/>
      <c r="DF17" s="44"/>
      <c r="DG17" s="44"/>
      <c r="DH17" s="153"/>
      <c r="DI17" s="33"/>
      <c r="DJ17" s="44"/>
      <c r="DK17" s="44"/>
      <c r="DL17" s="44"/>
      <c r="DM17" s="44"/>
      <c r="DN17" s="44"/>
      <c r="DO17" s="44"/>
      <c r="DP17" s="44"/>
      <c r="DQ17" s="44"/>
      <c r="DR17" s="153"/>
      <c r="DS17" s="33"/>
      <c r="DT17" s="44"/>
      <c r="DU17" s="44"/>
      <c r="DV17" s="44"/>
      <c r="DW17" s="44"/>
      <c r="DX17" s="44"/>
      <c r="DY17" s="44"/>
      <c r="DZ17" s="44"/>
      <c r="EA17" s="44"/>
      <c r="EB17" s="153"/>
      <c r="EC17" s="33"/>
      <c r="ED17" s="44"/>
      <c r="EE17" s="44"/>
      <c r="EF17" s="44"/>
      <c r="EG17" s="44"/>
      <c r="EH17" s="44"/>
      <c r="EI17" s="44"/>
      <c r="EJ17" s="44"/>
      <c r="EK17" s="44"/>
      <c r="EL17" s="153"/>
      <c r="EM17" s="33"/>
      <c r="EN17" s="44"/>
      <c r="EO17" s="44"/>
      <c r="EP17" s="44"/>
      <c r="EQ17" s="44"/>
      <c r="ER17" s="44"/>
      <c r="ES17" s="44"/>
      <c r="ET17" s="44"/>
      <c r="EU17" s="44"/>
      <c r="EV17" s="153"/>
      <c r="EW17" s="334"/>
      <c r="EX17" s="335"/>
      <c r="EY17" s="336"/>
      <c r="EZ17" s="335"/>
      <c r="FA17" s="337"/>
    </row>
    <row r="18" spans="1:202" s="35" customFormat="1" ht="27.75" customHeight="1">
      <c r="A18" s="224" t="s">
        <v>21</v>
      </c>
      <c r="B18" s="84" t="s">
        <v>182</v>
      </c>
      <c r="C18" s="188"/>
      <c r="D18" s="44"/>
      <c r="E18" s="44"/>
      <c r="F18" s="105"/>
      <c r="G18" s="44"/>
      <c r="H18" s="44"/>
      <c r="I18" s="105"/>
      <c r="J18" s="44"/>
      <c r="K18" s="190"/>
      <c r="L18" s="153"/>
      <c r="M18" s="33"/>
      <c r="N18" s="190"/>
      <c r="O18" s="190"/>
      <c r="P18" s="190"/>
      <c r="Q18" s="190"/>
      <c r="R18" s="190"/>
      <c r="S18" s="190"/>
      <c r="T18" s="190"/>
      <c r="U18" s="190"/>
      <c r="V18" s="153"/>
      <c r="W18" s="33"/>
      <c r="X18" s="190"/>
      <c r="Y18" s="190"/>
      <c r="Z18" s="190"/>
      <c r="AA18" s="190"/>
      <c r="AB18" s="190"/>
      <c r="AC18" s="190"/>
      <c r="AD18" s="190"/>
      <c r="AE18" s="190"/>
      <c r="AF18" s="153"/>
      <c r="AG18" s="188"/>
      <c r="AH18" s="44"/>
      <c r="AI18" s="44"/>
      <c r="AJ18" s="44"/>
      <c r="AK18" s="44"/>
      <c r="AL18" s="44"/>
      <c r="AM18" s="44"/>
      <c r="AN18" s="44"/>
      <c r="AO18" s="44"/>
      <c r="AP18" s="153"/>
      <c r="AQ18" s="188"/>
      <c r="AR18" s="44"/>
      <c r="AS18" s="44"/>
      <c r="AT18" s="44"/>
      <c r="AU18" s="44"/>
      <c r="AV18" s="44"/>
      <c r="AW18" s="44"/>
      <c r="AX18" s="44"/>
      <c r="AY18" s="44"/>
      <c r="AZ18" s="153"/>
      <c r="BA18" s="188"/>
      <c r="BB18" s="44"/>
      <c r="BC18" s="44"/>
      <c r="BD18" s="44"/>
      <c r="BE18" s="44"/>
      <c r="BF18" s="44"/>
      <c r="BG18" s="44"/>
      <c r="BH18" s="44"/>
      <c r="BI18" s="44"/>
      <c r="BJ18" s="153"/>
      <c r="BK18" s="188"/>
      <c r="BL18" s="44"/>
      <c r="BM18" s="44"/>
      <c r="BN18" s="44"/>
      <c r="BO18" s="44"/>
      <c r="BP18" s="44"/>
      <c r="BQ18" s="44"/>
      <c r="BR18" s="44"/>
      <c r="BS18" s="44"/>
      <c r="BT18" s="153"/>
      <c r="BU18" s="188"/>
      <c r="BV18" s="44"/>
      <c r="BW18" s="44"/>
      <c r="BX18" s="44"/>
      <c r="BY18" s="44"/>
      <c r="BZ18" s="44"/>
      <c r="CA18" s="44"/>
      <c r="CB18" s="44"/>
      <c r="CC18" s="44"/>
      <c r="CD18" s="153"/>
      <c r="CE18" s="188"/>
      <c r="CF18" s="44"/>
      <c r="CG18" s="44"/>
      <c r="CH18" s="44"/>
      <c r="CI18" s="44"/>
      <c r="CJ18" s="44"/>
      <c r="CK18" s="44"/>
      <c r="CL18" s="44"/>
      <c r="CM18" s="44"/>
      <c r="CN18" s="153"/>
      <c r="CO18" s="188"/>
      <c r="CP18" s="44"/>
      <c r="CQ18" s="44"/>
      <c r="CR18" s="44"/>
      <c r="CS18" s="44"/>
      <c r="CT18" s="44"/>
      <c r="CU18" s="44"/>
      <c r="CV18" s="44"/>
      <c r="CW18" s="44"/>
      <c r="CX18" s="153"/>
      <c r="CY18" s="188"/>
      <c r="CZ18" s="44"/>
      <c r="DA18" s="44"/>
      <c r="DB18" s="44"/>
      <c r="DC18" s="44"/>
      <c r="DD18" s="44"/>
      <c r="DE18" s="44"/>
      <c r="DF18" s="44"/>
      <c r="DG18" s="44"/>
      <c r="DH18" s="153"/>
      <c r="DI18" s="188"/>
      <c r="DJ18" s="44"/>
      <c r="DK18" s="44"/>
      <c r="DL18" s="44"/>
      <c r="DM18" s="44"/>
      <c r="DN18" s="44"/>
      <c r="DO18" s="44"/>
      <c r="DP18" s="44"/>
      <c r="DQ18" s="44"/>
      <c r="DR18" s="153"/>
      <c r="DS18" s="188"/>
      <c r="DT18" s="44"/>
      <c r="DU18" s="44"/>
      <c r="DV18" s="44"/>
      <c r="DW18" s="44"/>
      <c r="DX18" s="44"/>
      <c r="DY18" s="44"/>
      <c r="DZ18" s="44"/>
      <c r="EA18" s="44"/>
      <c r="EB18" s="153"/>
      <c r="EC18" s="188"/>
      <c r="ED18" s="44"/>
      <c r="EE18" s="44"/>
      <c r="EF18" s="44"/>
      <c r="EG18" s="44"/>
      <c r="EH18" s="44"/>
      <c r="EI18" s="44"/>
      <c r="EJ18" s="44"/>
      <c r="EK18" s="44"/>
      <c r="EL18" s="153"/>
      <c r="EM18" s="188"/>
      <c r="EN18" s="44"/>
      <c r="EO18" s="44"/>
      <c r="EP18" s="44"/>
      <c r="EQ18" s="44"/>
      <c r="ER18" s="44"/>
      <c r="ES18" s="44"/>
      <c r="ET18" s="44"/>
      <c r="EU18" s="44"/>
      <c r="EV18" s="153"/>
      <c r="EW18" s="276">
        <f t="shared" ref="EW18:EW28" si="30">COUNTIF(C18:EV18,"=Met")</f>
        <v>0</v>
      </c>
      <c r="EX18" s="277">
        <f t="shared" ref="EX18:EX28" si="31">IF(SUM(EW18,EY18)=0,0,EW18/SUM(EW18,EY18))</f>
        <v>0</v>
      </c>
      <c r="EY18" s="278">
        <f t="shared" ref="EY18:EY28" si="32">COUNTIF(C18:EV18,"=Not Met")</f>
        <v>0</v>
      </c>
      <c r="EZ18" s="277">
        <f t="shared" ref="EZ18:EZ28" si="33">IF(SUM(EW18,EY18)=0,0,EY18/SUM(EW18,EY18))</f>
        <v>0</v>
      </c>
      <c r="FA18" s="279">
        <f t="shared" ref="FA18:FA28" si="34">COUNTIF(C18:EV18,"=N/A")</f>
        <v>0</v>
      </c>
    </row>
    <row r="19" spans="1:202" s="35" customFormat="1" ht="27.75" customHeight="1">
      <c r="A19" s="226" t="s">
        <v>22</v>
      </c>
      <c r="B19" s="84" t="s">
        <v>183</v>
      </c>
      <c r="C19" s="188"/>
      <c r="D19" s="44"/>
      <c r="E19" s="190"/>
      <c r="F19" s="105"/>
      <c r="G19" s="44"/>
      <c r="H19" s="44"/>
      <c r="I19" s="105"/>
      <c r="J19" s="44"/>
      <c r="K19" s="190"/>
      <c r="L19" s="153"/>
      <c r="M19" s="33"/>
      <c r="N19" s="190"/>
      <c r="O19" s="190"/>
      <c r="P19" s="190"/>
      <c r="Q19" s="190"/>
      <c r="R19" s="190"/>
      <c r="S19" s="190"/>
      <c r="T19" s="190"/>
      <c r="U19" s="190"/>
      <c r="V19" s="153"/>
      <c r="W19" s="33"/>
      <c r="X19" s="190"/>
      <c r="Y19" s="190"/>
      <c r="Z19" s="190"/>
      <c r="AA19" s="190"/>
      <c r="AB19" s="190"/>
      <c r="AC19" s="190"/>
      <c r="AD19" s="190"/>
      <c r="AE19" s="190"/>
      <c r="AF19" s="153"/>
      <c r="AG19" s="188"/>
      <c r="AH19" s="44"/>
      <c r="AI19" s="44"/>
      <c r="AJ19" s="44"/>
      <c r="AK19" s="44"/>
      <c r="AL19" s="44"/>
      <c r="AM19" s="44"/>
      <c r="AN19" s="44"/>
      <c r="AO19" s="44"/>
      <c r="AP19" s="153"/>
      <c r="AQ19" s="188"/>
      <c r="AR19" s="44"/>
      <c r="AS19" s="44"/>
      <c r="AT19" s="44"/>
      <c r="AU19" s="44"/>
      <c r="AV19" s="44"/>
      <c r="AW19" s="44"/>
      <c r="AX19" s="44"/>
      <c r="AY19" s="44"/>
      <c r="AZ19" s="153"/>
      <c r="BA19" s="188"/>
      <c r="BB19" s="44"/>
      <c r="BC19" s="44"/>
      <c r="BD19" s="44"/>
      <c r="BE19" s="44"/>
      <c r="BF19" s="44"/>
      <c r="BG19" s="44"/>
      <c r="BH19" s="44"/>
      <c r="BI19" s="44"/>
      <c r="BJ19" s="153"/>
      <c r="BK19" s="188"/>
      <c r="BL19" s="44"/>
      <c r="BM19" s="44"/>
      <c r="BN19" s="44"/>
      <c r="BO19" s="44"/>
      <c r="BP19" s="44"/>
      <c r="BQ19" s="44"/>
      <c r="BR19" s="44"/>
      <c r="BS19" s="44"/>
      <c r="BT19" s="153"/>
      <c r="BU19" s="188"/>
      <c r="BV19" s="44"/>
      <c r="BW19" s="44"/>
      <c r="BX19" s="44"/>
      <c r="BY19" s="44"/>
      <c r="BZ19" s="44"/>
      <c r="CA19" s="44"/>
      <c r="CB19" s="44"/>
      <c r="CC19" s="44"/>
      <c r="CD19" s="153"/>
      <c r="CE19" s="188"/>
      <c r="CF19" s="44"/>
      <c r="CG19" s="44"/>
      <c r="CH19" s="44"/>
      <c r="CI19" s="44"/>
      <c r="CJ19" s="44"/>
      <c r="CK19" s="44"/>
      <c r="CL19" s="44"/>
      <c r="CM19" s="44"/>
      <c r="CN19" s="153"/>
      <c r="CO19" s="188"/>
      <c r="CP19" s="44"/>
      <c r="CQ19" s="44"/>
      <c r="CR19" s="44"/>
      <c r="CS19" s="44"/>
      <c r="CT19" s="44"/>
      <c r="CU19" s="44"/>
      <c r="CV19" s="44"/>
      <c r="CW19" s="44"/>
      <c r="CX19" s="153"/>
      <c r="CY19" s="188"/>
      <c r="CZ19" s="44"/>
      <c r="DA19" s="44"/>
      <c r="DB19" s="44"/>
      <c r="DC19" s="44"/>
      <c r="DD19" s="44"/>
      <c r="DE19" s="44"/>
      <c r="DF19" s="44"/>
      <c r="DG19" s="44"/>
      <c r="DH19" s="153"/>
      <c r="DI19" s="188"/>
      <c r="DJ19" s="44"/>
      <c r="DK19" s="44"/>
      <c r="DL19" s="44"/>
      <c r="DM19" s="44"/>
      <c r="DN19" s="44"/>
      <c r="DO19" s="44"/>
      <c r="DP19" s="44"/>
      <c r="DQ19" s="44"/>
      <c r="DR19" s="153"/>
      <c r="DS19" s="188"/>
      <c r="DT19" s="44"/>
      <c r="DU19" s="44"/>
      <c r="DV19" s="44"/>
      <c r="DW19" s="44"/>
      <c r="DX19" s="44"/>
      <c r="DY19" s="44"/>
      <c r="DZ19" s="44"/>
      <c r="EA19" s="44"/>
      <c r="EB19" s="153"/>
      <c r="EC19" s="188"/>
      <c r="ED19" s="44"/>
      <c r="EE19" s="44"/>
      <c r="EF19" s="44"/>
      <c r="EG19" s="44"/>
      <c r="EH19" s="44"/>
      <c r="EI19" s="44"/>
      <c r="EJ19" s="44"/>
      <c r="EK19" s="44"/>
      <c r="EL19" s="153"/>
      <c r="EM19" s="188"/>
      <c r="EN19" s="44"/>
      <c r="EO19" s="44"/>
      <c r="EP19" s="44"/>
      <c r="EQ19" s="44"/>
      <c r="ER19" s="44"/>
      <c r="ES19" s="44"/>
      <c r="ET19" s="44"/>
      <c r="EU19" s="44"/>
      <c r="EV19" s="153"/>
      <c r="EW19" s="276">
        <f t="shared" si="30"/>
        <v>0</v>
      </c>
      <c r="EX19" s="277">
        <f t="shared" si="31"/>
        <v>0</v>
      </c>
      <c r="EY19" s="278">
        <f t="shared" si="32"/>
        <v>0</v>
      </c>
      <c r="EZ19" s="277">
        <f t="shared" si="33"/>
        <v>0</v>
      </c>
      <c r="FA19" s="279">
        <f t="shared" si="34"/>
        <v>0</v>
      </c>
    </row>
    <row r="20" spans="1:202" s="35" customFormat="1" ht="27.75" customHeight="1">
      <c r="A20" s="226" t="s">
        <v>23</v>
      </c>
      <c r="B20" s="84" t="s">
        <v>184</v>
      </c>
      <c r="C20" s="188"/>
      <c r="D20" s="44"/>
      <c r="E20" s="190"/>
      <c r="F20" s="105"/>
      <c r="G20" s="44"/>
      <c r="H20" s="44"/>
      <c r="I20" s="105"/>
      <c r="J20" s="44"/>
      <c r="K20" s="190"/>
      <c r="L20" s="153"/>
      <c r="M20" s="33"/>
      <c r="N20" s="190"/>
      <c r="O20" s="190"/>
      <c r="P20" s="190"/>
      <c r="Q20" s="190"/>
      <c r="R20" s="190"/>
      <c r="S20" s="190"/>
      <c r="T20" s="190"/>
      <c r="U20" s="190"/>
      <c r="V20" s="153"/>
      <c r="W20" s="33"/>
      <c r="X20" s="190"/>
      <c r="Y20" s="190"/>
      <c r="Z20" s="190"/>
      <c r="AA20" s="190"/>
      <c r="AB20" s="190"/>
      <c r="AC20" s="190"/>
      <c r="AD20" s="190"/>
      <c r="AE20" s="190"/>
      <c r="AF20" s="153"/>
      <c r="AG20" s="188"/>
      <c r="AH20" s="44"/>
      <c r="AI20" s="44"/>
      <c r="AJ20" s="44"/>
      <c r="AK20" s="44"/>
      <c r="AL20" s="44"/>
      <c r="AM20" s="44"/>
      <c r="AN20" s="44"/>
      <c r="AO20" s="44"/>
      <c r="AP20" s="153"/>
      <c r="AQ20" s="188"/>
      <c r="AR20" s="44"/>
      <c r="AS20" s="44"/>
      <c r="AT20" s="44"/>
      <c r="AU20" s="44"/>
      <c r="AV20" s="44"/>
      <c r="AW20" s="44"/>
      <c r="AX20" s="44"/>
      <c r="AY20" s="44"/>
      <c r="AZ20" s="153"/>
      <c r="BA20" s="188"/>
      <c r="BB20" s="44"/>
      <c r="BC20" s="44"/>
      <c r="BD20" s="44"/>
      <c r="BE20" s="44"/>
      <c r="BF20" s="44"/>
      <c r="BG20" s="44"/>
      <c r="BH20" s="44"/>
      <c r="BI20" s="44"/>
      <c r="BJ20" s="153"/>
      <c r="BK20" s="188"/>
      <c r="BL20" s="44"/>
      <c r="BM20" s="44"/>
      <c r="BN20" s="44"/>
      <c r="BO20" s="44"/>
      <c r="BP20" s="44"/>
      <c r="BQ20" s="44"/>
      <c r="BR20" s="44"/>
      <c r="BS20" s="44"/>
      <c r="BT20" s="153"/>
      <c r="BU20" s="188"/>
      <c r="BV20" s="44"/>
      <c r="BW20" s="44"/>
      <c r="BX20" s="44"/>
      <c r="BY20" s="44"/>
      <c r="BZ20" s="44"/>
      <c r="CA20" s="44"/>
      <c r="CB20" s="44"/>
      <c r="CC20" s="44"/>
      <c r="CD20" s="153"/>
      <c r="CE20" s="188"/>
      <c r="CF20" s="44"/>
      <c r="CG20" s="44"/>
      <c r="CH20" s="44"/>
      <c r="CI20" s="44"/>
      <c r="CJ20" s="44"/>
      <c r="CK20" s="44"/>
      <c r="CL20" s="44"/>
      <c r="CM20" s="44"/>
      <c r="CN20" s="153"/>
      <c r="CO20" s="188"/>
      <c r="CP20" s="44"/>
      <c r="CQ20" s="44"/>
      <c r="CR20" s="44"/>
      <c r="CS20" s="44"/>
      <c r="CT20" s="44"/>
      <c r="CU20" s="44"/>
      <c r="CV20" s="44"/>
      <c r="CW20" s="44"/>
      <c r="CX20" s="153"/>
      <c r="CY20" s="188"/>
      <c r="CZ20" s="44"/>
      <c r="DA20" s="44"/>
      <c r="DB20" s="44"/>
      <c r="DC20" s="44"/>
      <c r="DD20" s="44"/>
      <c r="DE20" s="44"/>
      <c r="DF20" s="44"/>
      <c r="DG20" s="44"/>
      <c r="DH20" s="153"/>
      <c r="DI20" s="188"/>
      <c r="DJ20" s="44"/>
      <c r="DK20" s="44"/>
      <c r="DL20" s="44"/>
      <c r="DM20" s="44"/>
      <c r="DN20" s="44"/>
      <c r="DO20" s="44"/>
      <c r="DP20" s="44"/>
      <c r="DQ20" s="44"/>
      <c r="DR20" s="153"/>
      <c r="DS20" s="188"/>
      <c r="DT20" s="44"/>
      <c r="DU20" s="44"/>
      <c r="DV20" s="44"/>
      <c r="DW20" s="44"/>
      <c r="DX20" s="44"/>
      <c r="DY20" s="44"/>
      <c r="DZ20" s="44"/>
      <c r="EA20" s="44"/>
      <c r="EB20" s="153"/>
      <c r="EC20" s="188"/>
      <c r="ED20" s="44"/>
      <c r="EE20" s="44"/>
      <c r="EF20" s="44"/>
      <c r="EG20" s="44"/>
      <c r="EH20" s="44"/>
      <c r="EI20" s="44"/>
      <c r="EJ20" s="44"/>
      <c r="EK20" s="44"/>
      <c r="EL20" s="153"/>
      <c r="EM20" s="188"/>
      <c r="EN20" s="44"/>
      <c r="EO20" s="44"/>
      <c r="EP20" s="44"/>
      <c r="EQ20" s="44"/>
      <c r="ER20" s="44"/>
      <c r="ES20" s="44"/>
      <c r="ET20" s="44"/>
      <c r="EU20" s="44"/>
      <c r="EV20" s="153"/>
      <c r="EW20" s="276">
        <f t="shared" si="30"/>
        <v>0</v>
      </c>
      <c r="EX20" s="277">
        <f t="shared" si="31"/>
        <v>0</v>
      </c>
      <c r="EY20" s="278">
        <f t="shared" si="32"/>
        <v>0</v>
      </c>
      <c r="EZ20" s="277">
        <f t="shared" si="33"/>
        <v>0</v>
      </c>
      <c r="FA20" s="279">
        <f t="shared" si="34"/>
        <v>0</v>
      </c>
    </row>
    <row r="21" spans="1:202" s="35" customFormat="1" ht="27.75" customHeight="1">
      <c r="A21" s="225" t="s">
        <v>24</v>
      </c>
      <c r="B21" s="84" t="s">
        <v>354</v>
      </c>
      <c r="C21" s="188"/>
      <c r="D21" s="44"/>
      <c r="E21" s="190"/>
      <c r="F21" s="105"/>
      <c r="G21" s="44"/>
      <c r="H21" s="44"/>
      <c r="I21" s="105"/>
      <c r="J21" s="44"/>
      <c r="K21" s="190"/>
      <c r="L21" s="153"/>
      <c r="M21" s="33"/>
      <c r="N21" s="190"/>
      <c r="O21" s="190"/>
      <c r="P21" s="190"/>
      <c r="Q21" s="190"/>
      <c r="R21" s="190"/>
      <c r="S21" s="190"/>
      <c r="T21" s="190"/>
      <c r="U21" s="190"/>
      <c r="V21" s="153"/>
      <c r="W21" s="33"/>
      <c r="X21" s="190"/>
      <c r="Y21" s="190"/>
      <c r="Z21" s="190"/>
      <c r="AA21" s="190"/>
      <c r="AB21" s="190"/>
      <c r="AC21" s="190"/>
      <c r="AD21" s="190"/>
      <c r="AE21" s="190"/>
      <c r="AF21" s="153"/>
      <c r="AG21" s="188"/>
      <c r="AH21" s="44"/>
      <c r="AI21" s="44"/>
      <c r="AJ21" s="44"/>
      <c r="AK21" s="44"/>
      <c r="AL21" s="44"/>
      <c r="AM21" s="44"/>
      <c r="AN21" s="44"/>
      <c r="AO21" s="44"/>
      <c r="AP21" s="153"/>
      <c r="AQ21" s="188"/>
      <c r="AR21" s="44"/>
      <c r="AS21" s="44"/>
      <c r="AT21" s="44"/>
      <c r="AU21" s="44"/>
      <c r="AV21" s="44"/>
      <c r="AW21" s="44"/>
      <c r="AX21" s="44"/>
      <c r="AY21" s="44"/>
      <c r="AZ21" s="153"/>
      <c r="BA21" s="188"/>
      <c r="BB21" s="44"/>
      <c r="BC21" s="44"/>
      <c r="BD21" s="44"/>
      <c r="BE21" s="44"/>
      <c r="BF21" s="44"/>
      <c r="BG21" s="44"/>
      <c r="BH21" s="44"/>
      <c r="BI21" s="44"/>
      <c r="BJ21" s="153"/>
      <c r="BK21" s="188"/>
      <c r="BL21" s="44"/>
      <c r="BM21" s="44"/>
      <c r="BN21" s="44"/>
      <c r="BO21" s="44"/>
      <c r="BP21" s="44"/>
      <c r="BQ21" s="44"/>
      <c r="BR21" s="44"/>
      <c r="BS21" s="44"/>
      <c r="BT21" s="153"/>
      <c r="BU21" s="188"/>
      <c r="BV21" s="44"/>
      <c r="BW21" s="44"/>
      <c r="BX21" s="44"/>
      <c r="BY21" s="44"/>
      <c r="BZ21" s="44"/>
      <c r="CA21" s="44"/>
      <c r="CB21" s="44"/>
      <c r="CC21" s="44"/>
      <c r="CD21" s="153"/>
      <c r="CE21" s="188"/>
      <c r="CF21" s="44"/>
      <c r="CG21" s="44"/>
      <c r="CH21" s="44"/>
      <c r="CI21" s="44"/>
      <c r="CJ21" s="44"/>
      <c r="CK21" s="44"/>
      <c r="CL21" s="44"/>
      <c r="CM21" s="44"/>
      <c r="CN21" s="153"/>
      <c r="CO21" s="188"/>
      <c r="CP21" s="44"/>
      <c r="CQ21" s="44"/>
      <c r="CR21" s="44"/>
      <c r="CS21" s="44"/>
      <c r="CT21" s="44"/>
      <c r="CU21" s="44"/>
      <c r="CV21" s="44"/>
      <c r="CW21" s="44"/>
      <c r="CX21" s="153"/>
      <c r="CY21" s="188"/>
      <c r="CZ21" s="44"/>
      <c r="DA21" s="44"/>
      <c r="DB21" s="44"/>
      <c r="DC21" s="44"/>
      <c r="DD21" s="44"/>
      <c r="DE21" s="44"/>
      <c r="DF21" s="44"/>
      <c r="DG21" s="44"/>
      <c r="DH21" s="153"/>
      <c r="DI21" s="188"/>
      <c r="DJ21" s="44"/>
      <c r="DK21" s="44"/>
      <c r="DL21" s="44"/>
      <c r="DM21" s="44"/>
      <c r="DN21" s="44"/>
      <c r="DO21" s="44"/>
      <c r="DP21" s="44"/>
      <c r="DQ21" s="44"/>
      <c r="DR21" s="153"/>
      <c r="DS21" s="188"/>
      <c r="DT21" s="44"/>
      <c r="DU21" s="44"/>
      <c r="DV21" s="44"/>
      <c r="DW21" s="44"/>
      <c r="DX21" s="44"/>
      <c r="DY21" s="44"/>
      <c r="DZ21" s="44"/>
      <c r="EA21" s="44"/>
      <c r="EB21" s="153"/>
      <c r="EC21" s="188"/>
      <c r="ED21" s="44"/>
      <c r="EE21" s="44"/>
      <c r="EF21" s="44"/>
      <c r="EG21" s="44"/>
      <c r="EH21" s="44"/>
      <c r="EI21" s="44"/>
      <c r="EJ21" s="44"/>
      <c r="EK21" s="44"/>
      <c r="EL21" s="153"/>
      <c r="EM21" s="188"/>
      <c r="EN21" s="44"/>
      <c r="EO21" s="44"/>
      <c r="EP21" s="44"/>
      <c r="EQ21" s="44"/>
      <c r="ER21" s="44"/>
      <c r="ES21" s="44"/>
      <c r="ET21" s="44"/>
      <c r="EU21" s="44"/>
      <c r="EV21" s="153"/>
      <c r="EW21" s="283">
        <f t="shared" si="30"/>
        <v>0</v>
      </c>
      <c r="EX21" s="284">
        <f t="shared" si="31"/>
        <v>0</v>
      </c>
      <c r="EY21" s="285">
        <f t="shared" si="32"/>
        <v>0</v>
      </c>
      <c r="EZ21" s="284">
        <f t="shared" si="33"/>
        <v>0</v>
      </c>
      <c r="FA21" s="291">
        <f t="shared" si="34"/>
        <v>0</v>
      </c>
    </row>
    <row r="22" spans="1:202" s="39" customFormat="1" ht="27.75" customHeight="1">
      <c r="A22" s="224" t="s">
        <v>25</v>
      </c>
      <c r="B22" s="34" t="s">
        <v>186</v>
      </c>
      <c r="C22" s="189"/>
      <c r="D22" s="41"/>
      <c r="E22" s="191"/>
      <c r="F22" s="118"/>
      <c r="G22" s="41"/>
      <c r="H22" s="41"/>
      <c r="I22" s="118"/>
      <c r="J22" s="41"/>
      <c r="K22" s="191"/>
      <c r="L22" s="456"/>
      <c r="M22" s="36"/>
      <c r="N22" s="191"/>
      <c r="O22" s="191"/>
      <c r="P22" s="191"/>
      <c r="Q22" s="191"/>
      <c r="R22" s="191"/>
      <c r="S22" s="191"/>
      <c r="T22" s="191"/>
      <c r="U22" s="191"/>
      <c r="V22" s="456"/>
      <c r="W22" s="36"/>
      <c r="X22" s="191"/>
      <c r="Y22" s="191"/>
      <c r="Z22" s="191"/>
      <c r="AA22" s="191"/>
      <c r="AB22" s="191"/>
      <c r="AC22" s="191"/>
      <c r="AD22" s="191"/>
      <c r="AE22" s="191"/>
      <c r="AF22" s="456"/>
      <c r="AG22" s="189"/>
      <c r="AH22" s="41"/>
      <c r="AI22" s="44"/>
      <c r="AJ22" s="44"/>
      <c r="AK22" s="44"/>
      <c r="AL22" s="44"/>
      <c r="AM22" s="44"/>
      <c r="AN22" s="44"/>
      <c r="AO22" s="44"/>
      <c r="AP22" s="153"/>
      <c r="AQ22" s="189"/>
      <c r="AR22" s="41"/>
      <c r="AS22" s="44"/>
      <c r="AT22" s="44"/>
      <c r="AU22" s="44"/>
      <c r="AV22" s="44"/>
      <c r="AW22" s="44"/>
      <c r="AX22" s="44"/>
      <c r="AY22" s="44"/>
      <c r="AZ22" s="153"/>
      <c r="BA22" s="189"/>
      <c r="BB22" s="41"/>
      <c r="BC22" s="44"/>
      <c r="BD22" s="44"/>
      <c r="BE22" s="44"/>
      <c r="BF22" s="44"/>
      <c r="BG22" s="44"/>
      <c r="BH22" s="44"/>
      <c r="BI22" s="44"/>
      <c r="BJ22" s="153"/>
      <c r="BK22" s="189"/>
      <c r="BL22" s="41"/>
      <c r="BM22" s="44"/>
      <c r="BN22" s="44"/>
      <c r="BO22" s="44"/>
      <c r="BP22" s="44"/>
      <c r="BQ22" s="44"/>
      <c r="BR22" s="44"/>
      <c r="BS22" s="44"/>
      <c r="BT22" s="153"/>
      <c r="BU22" s="189"/>
      <c r="BV22" s="41"/>
      <c r="BW22" s="44"/>
      <c r="BX22" s="44"/>
      <c r="BY22" s="44"/>
      <c r="BZ22" s="44"/>
      <c r="CA22" s="44"/>
      <c r="CB22" s="44"/>
      <c r="CC22" s="44"/>
      <c r="CD22" s="153"/>
      <c r="CE22" s="189"/>
      <c r="CF22" s="41"/>
      <c r="CG22" s="44"/>
      <c r="CH22" s="44"/>
      <c r="CI22" s="44"/>
      <c r="CJ22" s="44"/>
      <c r="CK22" s="44"/>
      <c r="CL22" s="44"/>
      <c r="CM22" s="44"/>
      <c r="CN22" s="153"/>
      <c r="CO22" s="189"/>
      <c r="CP22" s="41"/>
      <c r="CQ22" s="44"/>
      <c r="CR22" s="44"/>
      <c r="CS22" s="44"/>
      <c r="CT22" s="44"/>
      <c r="CU22" s="44"/>
      <c r="CV22" s="44"/>
      <c r="CW22" s="44"/>
      <c r="CX22" s="153"/>
      <c r="CY22" s="189"/>
      <c r="CZ22" s="41"/>
      <c r="DA22" s="44"/>
      <c r="DB22" s="44"/>
      <c r="DC22" s="44"/>
      <c r="DD22" s="44"/>
      <c r="DE22" s="44"/>
      <c r="DF22" s="44"/>
      <c r="DG22" s="44"/>
      <c r="DH22" s="153"/>
      <c r="DI22" s="189"/>
      <c r="DJ22" s="41"/>
      <c r="DK22" s="44"/>
      <c r="DL22" s="44"/>
      <c r="DM22" s="44"/>
      <c r="DN22" s="44"/>
      <c r="DO22" s="44"/>
      <c r="DP22" s="44"/>
      <c r="DQ22" s="44"/>
      <c r="DR22" s="153"/>
      <c r="DS22" s="189"/>
      <c r="DT22" s="41"/>
      <c r="DU22" s="44"/>
      <c r="DV22" s="44"/>
      <c r="DW22" s="44"/>
      <c r="DX22" s="44"/>
      <c r="DY22" s="44"/>
      <c r="DZ22" s="44"/>
      <c r="EA22" s="44"/>
      <c r="EB22" s="153"/>
      <c r="EC22" s="189"/>
      <c r="ED22" s="41"/>
      <c r="EE22" s="44"/>
      <c r="EF22" s="44"/>
      <c r="EG22" s="44"/>
      <c r="EH22" s="44"/>
      <c r="EI22" s="44"/>
      <c r="EJ22" s="44"/>
      <c r="EK22" s="44"/>
      <c r="EL22" s="153"/>
      <c r="EM22" s="189"/>
      <c r="EN22" s="41"/>
      <c r="EO22" s="44"/>
      <c r="EP22" s="44"/>
      <c r="EQ22" s="44"/>
      <c r="ER22" s="44"/>
      <c r="ES22" s="44"/>
      <c r="ET22" s="44"/>
      <c r="EU22" s="44"/>
      <c r="EV22" s="153"/>
      <c r="EW22" s="276">
        <f t="shared" si="30"/>
        <v>0</v>
      </c>
      <c r="EX22" s="277">
        <f t="shared" si="31"/>
        <v>0</v>
      </c>
      <c r="EY22" s="278">
        <f t="shared" si="32"/>
        <v>0</v>
      </c>
      <c r="EZ22" s="277">
        <f t="shared" si="33"/>
        <v>0</v>
      </c>
      <c r="FA22" s="279">
        <f t="shared" si="34"/>
        <v>0</v>
      </c>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row>
    <row r="23" spans="1:202" s="39" customFormat="1" ht="27.75" customHeight="1">
      <c r="A23" s="226" t="s">
        <v>26</v>
      </c>
      <c r="B23" s="34" t="s">
        <v>578</v>
      </c>
      <c r="C23" s="189"/>
      <c r="D23" s="41"/>
      <c r="E23" s="191"/>
      <c r="F23" s="118"/>
      <c r="G23" s="41"/>
      <c r="H23" s="41"/>
      <c r="I23" s="118"/>
      <c r="J23" s="41"/>
      <c r="K23" s="191"/>
      <c r="L23" s="456"/>
      <c r="M23" s="36"/>
      <c r="N23" s="191"/>
      <c r="O23" s="191"/>
      <c r="P23" s="191"/>
      <c r="Q23" s="191"/>
      <c r="R23" s="191"/>
      <c r="S23" s="191"/>
      <c r="T23" s="191"/>
      <c r="U23" s="191"/>
      <c r="V23" s="456"/>
      <c r="W23" s="36"/>
      <c r="X23" s="191"/>
      <c r="Y23" s="191"/>
      <c r="Z23" s="191"/>
      <c r="AA23" s="191"/>
      <c r="AB23" s="191"/>
      <c r="AC23" s="191"/>
      <c r="AD23" s="191"/>
      <c r="AE23" s="191"/>
      <c r="AF23" s="456"/>
      <c r="AG23" s="189"/>
      <c r="AH23" s="41"/>
      <c r="AI23" s="44"/>
      <c r="AJ23" s="44"/>
      <c r="AK23" s="44"/>
      <c r="AL23" s="44"/>
      <c r="AM23" s="44"/>
      <c r="AN23" s="44"/>
      <c r="AO23" s="44"/>
      <c r="AP23" s="153"/>
      <c r="AQ23" s="189"/>
      <c r="AR23" s="41"/>
      <c r="AS23" s="44"/>
      <c r="AT23" s="44"/>
      <c r="AU23" s="44"/>
      <c r="AV23" s="44"/>
      <c r="AW23" s="44"/>
      <c r="AX23" s="44"/>
      <c r="AY23" s="44"/>
      <c r="AZ23" s="153"/>
      <c r="BA23" s="189"/>
      <c r="BB23" s="41"/>
      <c r="BC23" s="44"/>
      <c r="BD23" s="44"/>
      <c r="BE23" s="44"/>
      <c r="BF23" s="44"/>
      <c r="BG23" s="44"/>
      <c r="BH23" s="44"/>
      <c r="BI23" s="44"/>
      <c r="BJ23" s="153"/>
      <c r="BK23" s="189"/>
      <c r="BL23" s="41"/>
      <c r="BM23" s="44"/>
      <c r="BN23" s="44"/>
      <c r="BO23" s="44"/>
      <c r="BP23" s="44"/>
      <c r="BQ23" s="44"/>
      <c r="BR23" s="44"/>
      <c r="BS23" s="44"/>
      <c r="BT23" s="153"/>
      <c r="BU23" s="189"/>
      <c r="BV23" s="41"/>
      <c r="BW23" s="44"/>
      <c r="BX23" s="44"/>
      <c r="BY23" s="44"/>
      <c r="BZ23" s="44"/>
      <c r="CA23" s="44"/>
      <c r="CB23" s="44"/>
      <c r="CC23" s="44"/>
      <c r="CD23" s="153"/>
      <c r="CE23" s="189"/>
      <c r="CF23" s="41"/>
      <c r="CG23" s="44"/>
      <c r="CH23" s="44"/>
      <c r="CI23" s="44"/>
      <c r="CJ23" s="44"/>
      <c r="CK23" s="44"/>
      <c r="CL23" s="44"/>
      <c r="CM23" s="44"/>
      <c r="CN23" s="153"/>
      <c r="CO23" s="189"/>
      <c r="CP23" s="41"/>
      <c r="CQ23" s="44"/>
      <c r="CR23" s="44"/>
      <c r="CS23" s="44"/>
      <c r="CT23" s="44"/>
      <c r="CU23" s="44"/>
      <c r="CV23" s="44"/>
      <c r="CW23" s="44"/>
      <c r="CX23" s="153"/>
      <c r="CY23" s="189"/>
      <c r="CZ23" s="41"/>
      <c r="DA23" s="44"/>
      <c r="DB23" s="44"/>
      <c r="DC23" s="44"/>
      <c r="DD23" s="44"/>
      <c r="DE23" s="44"/>
      <c r="DF23" s="44"/>
      <c r="DG23" s="44"/>
      <c r="DH23" s="153"/>
      <c r="DI23" s="189"/>
      <c r="DJ23" s="41"/>
      <c r="DK23" s="44"/>
      <c r="DL23" s="44"/>
      <c r="DM23" s="44"/>
      <c r="DN23" s="44"/>
      <c r="DO23" s="44"/>
      <c r="DP23" s="44"/>
      <c r="DQ23" s="44"/>
      <c r="DR23" s="153"/>
      <c r="DS23" s="189"/>
      <c r="DT23" s="41"/>
      <c r="DU23" s="44"/>
      <c r="DV23" s="44"/>
      <c r="DW23" s="44"/>
      <c r="DX23" s="44"/>
      <c r="DY23" s="44"/>
      <c r="DZ23" s="44"/>
      <c r="EA23" s="44"/>
      <c r="EB23" s="153"/>
      <c r="EC23" s="189"/>
      <c r="ED23" s="41"/>
      <c r="EE23" s="44"/>
      <c r="EF23" s="44"/>
      <c r="EG23" s="44"/>
      <c r="EH23" s="44"/>
      <c r="EI23" s="44"/>
      <c r="EJ23" s="44"/>
      <c r="EK23" s="44"/>
      <c r="EL23" s="153"/>
      <c r="EM23" s="189"/>
      <c r="EN23" s="41"/>
      <c r="EO23" s="44"/>
      <c r="EP23" s="44"/>
      <c r="EQ23" s="44"/>
      <c r="ER23" s="44"/>
      <c r="ES23" s="44"/>
      <c r="ET23" s="44"/>
      <c r="EU23" s="44"/>
      <c r="EV23" s="153"/>
      <c r="EW23" s="276">
        <f>COUNTIF(C23:EV23,"=Met")</f>
        <v>0</v>
      </c>
      <c r="EX23" s="277">
        <f t="shared" si="31"/>
        <v>0</v>
      </c>
      <c r="EY23" s="278">
        <f>COUNTIF(C23:EV23,"=Not Met")</f>
        <v>0</v>
      </c>
      <c r="EZ23" s="277">
        <f t="shared" si="33"/>
        <v>0</v>
      </c>
      <c r="FA23" s="279">
        <f>COUNTIF(C23:EV23,"=N/A")</f>
        <v>0</v>
      </c>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row>
    <row r="24" spans="1:202" s="39" customFormat="1" ht="27.75" customHeight="1">
      <c r="A24" s="226" t="s">
        <v>27</v>
      </c>
      <c r="B24" s="34" t="s">
        <v>355</v>
      </c>
      <c r="C24" s="189"/>
      <c r="D24" s="41"/>
      <c r="E24" s="191"/>
      <c r="F24" s="118"/>
      <c r="G24" s="41"/>
      <c r="H24" s="41"/>
      <c r="I24" s="118"/>
      <c r="J24" s="41"/>
      <c r="K24" s="191"/>
      <c r="L24" s="456"/>
      <c r="M24" s="36"/>
      <c r="N24" s="191"/>
      <c r="O24" s="191"/>
      <c r="P24" s="191"/>
      <c r="Q24" s="191"/>
      <c r="R24" s="191"/>
      <c r="S24" s="191"/>
      <c r="T24" s="191"/>
      <c r="U24" s="191"/>
      <c r="V24" s="456"/>
      <c r="W24" s="36"/>
      <c r="X24" s="191"/>
      <c r="Y24" s="191"/>
      <c r="Z24" s="191"/>
      <c r="AA24" s="191"/>
      <c r="AB24" s="191"/>
      <c r="AC24" s="191"/>
      <c r="AD24" s="191"/>
      <c r="AE24" s="191"/>
      <c r="AF24" s="456"/>
      <c r="AG24" s="189"/>
      <c r="AH24" s="41"/>
      <c r="AI24" s="44"/>
      <c r="AJ24" s="44"/>
      <c r="AK24" s="44"/>
      <c r="AL24" s="44"/>
      <c r="AM24" s="44"/>
      <c r="AN24" s="44"/>
      <c r="AO24" s="44"/>
      <c r="AP24" s="153"/>
      <c r="AQ24" s="189"/>
      <c r="AR24" s="41"/>
      <c r="AS24" s="44"/>
      <c r="AT24" s="44"/>
      <c r="AU24" s="44"/>
      <c r="AV24" s="44"/>
      <c r="AW24" s="44"/>
      <c r="AX24" s="44"/>
      <c r="AY24" s="44"/>
      <c r="AZ24" s="153"/>
      <c r="BA24" s="189"/>
      <c r="BB24" s="41"/>
      <c r="BC24" s="44"/>
      <c r="BD24" s="44"/>
      <c r="BE24" s="44"/>
      <c r="BF24" s="44"/>
      <c r="BG24" s="44"/>
      <c r="BH24" s="44"/>
      <c r="BI24" s="44"/>
      <c r="BJ24" s="153"/>
      <c r="BK24" s="189"/>
      <c r="BL24" s="41"/>
      <c r="BM24" s="44"/>
      <c r="BN24" s="44"/>
      <c r="BO24" s="44"/>
      <c r="BP24" s="44"/>
      <c r="BQ24" s="44"/>
      <c r="BR24" s="44"/>
      <c r="BS24" s="44"/>
      <c r="BT24" s="153"/>
      <c r="BU24" s="189"/>
      <c r="BV24" s="41"/>
      <c r="BW24" s="44"/>
      <c r="BX24" s="44"/>
      <c r="BY24" s="44"/>
      <c r="BZ24" s="44"/>
      <c r="CA24" s="44"/>
      <c r="CB24" s="44"/>
      <c r="CC24" s="44"/>
      <c r="CD24" s="153"/>
      <c r="CE24" s="189"/>
      <c r="CF24" s="41"/>
      <c r="CG24" s="44"/>
      <c r="CH24" s="44"/>
      <c r="CI24" s="44"/>
      <c r="CJ24" s="44"/>
      <c r="CK24" s="44"/>
      <c r="CL24" s="44"/>
      <c r="CM24" s="44"/>
      <c r="CN24" s="153"/>
      <c r="CO24" s="189"/>
      <c r="CP24" s="41"/>
      <c r="CQ24" s="44"/>
      <c r="CR24" s="44"/>
      <c r="CS24" s="44"/>
      <c r="CT24" s="44"/>
      <c r="CU24" s="44"/>
      <c r="CV24" s="44"/>
      <c r="CW24" s="44"/>
      <c r="CX24" s="153"/>
      <c r="CY24" s="189"/>
      <c r="CZ24" s="41"/>
      <c r="DA24" s="44"/>
      <c r="DB24" s="44"/>
      <c r="DC24" s="44"/>
      <c r="DD24" s="44"/>
      <c r="DE24" s="44"/>
      <c r="DF24" s="44"/>
      <c r="DG24" s="44"/>
      <c r="DH24" s="153"/>
      <c r="DI24" s="189"/>
      <c r="DJ24" s="41"/>
      <c r="DK24" s="44"/>
      <c r="DL24" s="44"/>
      <c r="DM24" s="44"/>
      <c r="DN24" s="44"/>
      <c r="DO24" s="44"/>
      <c r="DP24" s="44"/>
      <c r="DQ24" s="44"/>
      <c r="DR24" s="153"/>
      <c r="DS24" s="189"/>
      <c r="DT24" s="41"/>
      <c r="DU24" s="44"/>
      <c r="DV24" s="44"/>
      <c r="DW24" s="44"/>
      <c r="DX24" s="44"/>
      <c r="DY24" s="44"/>
      <c r="DZ24" s="44"/>
      <c r="EA24" s="44"/>
      <c r="EB24" s="153"/>
      <c r="EC24" s="189"/>
      <c r="ED24" s="41"/>
      <c r="EE24" s="44"/>
      <c r="EF24" s="44"/>
      <c r="EG24" s="44"/>
      <c r="EH24" s="44"/>
      <c r="EI24" s="44"/>
      <c r="EJ24" s="44"/>
      <c r="EK24" s="44"/>
      <c r="EL24" s="153"/>
      <c r="EM24" s="189"/>
      <c r="EN24" s="41"/>
      <c r="EO24" s="44"/>
      <c r="EP24" s="44"/>
      <c r="EQ24" s="44"/>
      <c r="ER24" s="44"/>
      <c r="ES24" s="44"/>
      <c r="ET24" s="44"/>
      <c r="EU24" s="44"/>
      <c r="EV24" s="153"/>
      <c r="EW24" s="276">
        <f>COUNTIF(C24:EV24,"=Met")</f>
        <v>0</v>
      </c>
      <c r="EX24" s="277">
        <f t="shared" si="31"/>
        <v>0</v>
      </c>
      <c r="EY24" s="278">
        <f>COUNTIF(C24:EV24,"=Not Met")</f>
        <v>0</v>
      </c>
      <c r="EZ24" s="277">
        <f t="shared" si="33"/>
        <v>0</v>
      </c>
      <c r="FA24" s="279">
        <f>COUNTIF(C24:EV24,"=N/A")</f>
        <v>0</v>
      </c>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row>
    <row r="25" spans="1:202" s="65" customFormat="1" ht="27.75" customHeight="1">
      <c r="A25" s="235" t="s">
        <v>28</v>
      </c>
      <c r="B25" s="115" t="s">
        <v>244</v>
      </c>
      <c r="C25" s="188"/>
      <c r="D25" s="44"/>
      <c r="E25" s="190"/>
      <c r="F25" s="105"/>
      <c r="G25" s="44"/>
      <c r="H25" s="44"/>
      <c r="I25" s="105"/>
      <c r="J25" s="44"/>
      <c r="K25" s="190"/>
      <c r="L25" s="153"/>
      <c r="M25" s="33"/>
      <c r="N25" s="190"/>
      <c r="O25" s="190"/>
      <c r="P25" s="190"/>
      <c r="Q25" s="190"/>
      <c r="R25" s="190"/>
      <c r="S25" s="190"/>
      <c r="T25" s="190"/>
      <c r="U25" s="190"/>
      <c r="V25" s="153"/>
      <c r="W25" s="33"/>
      <c r="X25" s="190"/>
      <c r="Y25" s="190"/>
      <c r="Z25" s="190"/>
      <c r="AA25" s="190"/>
      <c r="AB25" s="190"/>
      <c r="AC25" s="190"/>
      <c r="AD25" s="190"/>
      <c r="AE25" s="190"/>
      <c r="AF25" s="153"/>
      <c r="AG25" s="188"/>
      <c r="AH25" s="44"/>
      <c r="AI25" s="44"/>
      <c r="AJ25" s="44"/>
      <c r="AK25" s="44"/>
      <c r="AL25" s="44"/>
      <c r="AM25" s="44"/>
      <c r="AN25" s="44"/>
      <c r="AO25" s="44"/>
      <c r="AP25" s="153"/>
      <c r="AQ25" s="188"/>
      <c r="AR25" s="44"/>
      <c r="AS25" s="44"/>
      <c r="AT25" s="44"/>
      <c r="AU25" s="44"/>
      <c r="AV25" s="44"/>
      <c r="AW25" s="44"/>
      <c r="AX25" s="44"/>
      <c r="AY25" s="44"/>
      <c r="AZ25" s="153"/>
      <c r="BA25" s="188"/>
      <c r="BB25" s="44"/>
      <c r="BC25" s="44"/>
      <c r="BD25" s="44"/>
      <c r="BE25" s="44"/>
      <c r="BF25" s="44"/>
      <c r="BG25" s="44"/>
      <c r="BH25" s="44"/>
      <c r="BI25" s="44"/>
      <c r="BJ25" s="153"/>
      <c r="BK25" s="188"/>
      <c r="BL25" s="44"/>
      <c r="BM25" s="44"/>
      <c r="BN25" s="44"/>
      <c r="BO25" s="44"/>
      <c r="BP25" s="44"/>
      <c r="BQ25" s="44"/>
      <c r="BR25" s="44"/>
      <c r="BS25" s="44"/>
      <c r="BT25" s="153"/>
      <c r="BU25" s="188"/>
      <c r="BV25" s="44"/>
      <c r="BW25" s="44"/>
      <c r="BX25" s="44"/>
      <c r="BY25" s="44"/>
      <c r="BZ25" s="44"/>
      <c r="CA25" s="44"/>
      <c r="CB25" s="44"/>
      <c r="CC25" s="44"/>
      <c r="CD25" s="153"/>
      <c r="CE25" s="188"/>
      <c r="CF25" s="44"/>
      <c r="CG25" s="44"/>
      <c r="CH25" s="44"/>
      <c r="CI25" s="44"/>
      <c r="CJ25" s="44"/>
      <c r="CK25" s="44"/>
      <c r="CL25" s="44"/>
      <c r="CM25" s="44"/>
      <c r="CN25" s="153"/>
      <c r="CO25" s="188"/>
      <c r="CP25" s="44"/>
      <c r="CQ25" s="44"/>
      <c r="CR25" s="44"/>
      <c r="CS25" s="44"/>
      <c r="CT25" s="44"/>
      <c r="CU25" s="44"/>
      <c r="CV25" s="44"/>
      <c r="CW25" s="44"/>
      <c r="CX25" s="153"/>
      <c r="CY25" s="188"/>
      <c r="CZ25" s="44"/>
      <c r="DA25" s="44"/>
      <c r="DB25" s="44"/>
      <c r="DC25" s="44"/>
      <c r="DD25" s="44"/>
      <c r="DE25" s="44"/>
      <c r="DF25" s="44"/>
      <c r="DG25" s="44"/>
      <c r="DH25" s="153"/>
      <c r="DI25" s="188"/>
      <c r="DJ25" s="44"/>
      <c r="DK25" s="44"/>
      <c r="DL25" s="44"/>
      <c r="DM25" s="44"/>
      <c r="DN25" s="44"/>
      <c r="DO25" s="44"/>
      <c r="DP25" s="44"/>
      <c r="DQ25" s="44"/>
      <c r="DR25" s="153"/>
      <c r="DS25" s="188"/>
      <c r="DT25" s="44"/>
      <c r="DU25" s="44"/>
      <c r="DV25" s="44"/>
      <c r="DW25" s="44"/>
      <c r="DX25" s="44"/>
      <c r="DY25" s="44"/>
      <c r="DZ25" s="44"/>
      <c r="EA25" s="44"/>
      <c r="EB25" s="153"/>
      <c r="EC25" s="188"/>
      <c r="ED25" s="44"/>
      <c r="EE25" s="44"/>
      <c r="EF25" s="44"/>
      <c r="EG25" s="44"/>
      <c r="EH25" s="44"/>
      <c r="EI25" s="44"/>
      <c r="EJ25" s="44"/>
      <c r="EK25" s="44"/>
      <c r="EL25" s="153"/>
      <c r="EM25" s="188"/>
      <c r="EN25" s="44"/>
      <c r="EO25" s="44"/>
      <c r="EP25" s="44"/>
      <c r="EQ25" s="44"/>
      <c r="ER25" s="44"/>
      <c r="ES25" s="44"/>
      <c r="ET25" s="44"/>
      <c r="EU25" s="44"/>
      <c r="EV25" s="153"/>
      <c r="EW25" s="276">
        <f>COUNTIF(C25:EV25,"=Met")</f>
        <v>0</v>
      </c>
      <c r="EX25" s="277">
        <f t="shared" si="31"/>
        <v>0</v>
      </c>
      <c r="EY25" s="278">
        <f>COUNTIF(C25:EV25,"=Not Met")</f>
        <v>0</v>
      </c>
      <c r="EZ25" s="277">
        <f t="shared" si="33"/>
        <v>0</v>
      </c>
      <c r="FA25" s="279">
        <f>COUNTIF(C25:EV25,"=N/A")</f>
        <v>0</v>
      </c>
    </row>
    <row r="26" spans="1:202" s="65" customFormat="1" ht="27.75" customHeight="1">
      <c r="A26" s="236" t="s">
        <v>29</v>
      </c>
      <c r="B26" s="147" t="s">
        <v>218</v>
      </c>
      <c r="C26" s="188"/>
      <c r="D26" s="44"/>
      <c r="E26" s="190"/>
      <c r="F26" s="105"/>
      <c r="G26" s="44"/>
      <c r="H26" s="44"/>
      <c r="I26" s="105"/>
      <c r="J26" s="44"/>
      <c r="K26" s="190"/>
      <c r="L26" s="153"/>
      <c r="M26" s="33"/>
      <c r="N26" s="190"/>
      <c r="O26" s="190"/>
      <c r="P26" s="190"/>
      <c r="Q26" s="190"/>
      <c r="R26" s="190"/>
      <c r="S26" s="190"/>
      <c r="T26" s="190"/>
      <c r="U26" s="190"/>
      <c r="V26" s="153"/>
      <c r="W26" s="33"/>
      <c r="X26" s="190"/>
      <c r="Y26" s="190"/>
      <c r="Z26" s="190"/>
      <c r="AA26" s="190"/>
      <c r="AB26" s="190"/>
      <c r="AC26" s="190"/>
      <c r="AD26" s="190"/>
      <c r="AE26" s="190"/>
      <c r="AF26" s="153"/>
      <c r="AG26" s="188"/>
      <c r="AH26" s="44"/>
      <c r="AI26" s="44"/>
      <c r="AJ26" s="44"/>
      <c r="AK26" s="44"/>
      <c r="AL26" s="44"/>
      <c r="AM26" s="44"/>
      <c r="AN26" s="44"/>
      <c r="AO26" s="44"/>
      <c r="AP26" s="153"/>
      <c r="AQ26" s="188"/>
      <c r="AR26" s="44"/>
      <c r="AS26" s="44"/>
      <c r="AT26" s="44"/>
      <c r="AU26" s="44"/>
      <c r="AV26" s="44"/>
      <c r="AW26" s="44"/>
      <c r="AX26" s="44"/>
      <c r="AY26" s="44"/>
      <c r="AZ26" s="153"/>
      <c r="BA26" s="188"/>
      <c r="BB26" s="44"/>
      <c r="BC26" s="44"/>
      <c r="BD26" s="44"/>
      <c r="BE26" s="44"/>
      <c r="BF26" s="44"/>
      <c r="BG26" s="44"/>
      <c r="BH26" s="44"/>
      <c r="BI26" s="44"/>
      <c r="BJ26" s="153"/>
      <c r="BK26" s="188"/>
      <c r="BL26" s="44"/>
      <c r="BM26" s="44"/>
      <c r="BN26" s="44"/>
      <c r="BO26" s="44"/>
      <c r="BP26" s="44"/>
      <c r="BQ26" s="44"/>
      <c r="BR26" s="44"/>
      <c r="BS26" s="44"/>
      <c r="BT26" s="153"/>
      <c r="BU26" s="188"/>
      <c r="BV26" s="44"/>
      <c r="BW26" s="44"/>
      <c r="BX26" s="44"/>
      <c r="BY26" s="44"/>
      <c r="BZ26" s="44"/>
      <c r="CA26" s="44"/>
      <c r="CB26" s="44"/>
      <c r="CC26" s="44"/>
      <c r="CD26" s="153"/>
      <c r="CE26" s="188"/>
      <c r="CF26" s="44"/>
      <c r="CG26" s="44"/>
      <c r="CH26" s="44"/>
      <c r="CI26" s="44"/>
      <c r="CJ26" s="44"/>
      <c r="CK26" s="44"/>
      <c r="CL26" s="44"/>
      <c r="CM26" s="44"/>
      <c r="CN26" s="153"/>
      <c r="CO26" s="188"/>
      <c r="CP26" s="44"/>
      <c r="CQ26" s="44"/>
      <c r="CR26" s="44"/>
      <c r="CS26" s="44"/>
      <c r="CT26" s="44"/>
      <c r="CU26" s="44"/>
      <c r="CV26" s="44"/>
      <c r="CW26" s="44"/>
      <c r="CX26" s="153"/>
      <c r="CY26" s="188"/>
      <c r="CZ26" s="44"/>
      <c r="DA26" s="44"/>
      <c r="DB26" s="44"/>
      <c r="DC26" s="44"/>
      <c r="DD26" s="44"/>
      <c r="DE26" s="44"/>
      <c r="DF26" s="44"/>
      <c r="DG26" s="44"/>
      <c r="DH26" s="153"/>
      <c r="DI26" s="188"/>
      <c r="DJ26" s="44"/>
      <c r="DK26" s="44"/>
      <c r="DL26" s="44"/>
      <c r="DM26" s="44"/>
      <c r="DN26" s="44"/>
      <c r="DO26" s="44"/>
      <c r="DP26" s="44"/>
      <c r="DQ26" s="44"/>
      <c r="DR26" s="153"/>
      <c r="DS26" s="188"/>
      <c r="DT26" s="44"/>
      <c r="DU26" s="44"/>
      <c r="DV26" s="44"/>
      <c r="DW26" s="44"/>
      <c r="DX26" s="44"/>
      <c r="DY26" s="44"/>
      <c r="DZ26" s="44"/>
      <c r="EA26" s="44"/>
      <c r="EB26" s="153"/>
      <c r="EC26" s="188"/>
      <c r="ED26" s="44"/>
      <c r="EE26" s="44"/>
      <c r="EF26" s="44"/>
      <c r="EG26" s="44"/>
      <c r="EH26" s="44"/>
      <c r="EI26" s="44"/>
      <c r="EJ26" s="44"/>
      <c r="EK26" s="44"/>
      <c r="EL26" s="153"/>
      <c r="EM26" s="188"/>
      <c r="EN26" s="44"/>
      <c r="EO26" s="44"/>
      <c r="EP26" s="44"/>
      <c r="EQ26" s="44"/>
      <c r="ER26" s="44"/>
      <c r="ES26" s="44"/>
      <c r="ET26" s="44"/>
      <c r="EU26" s="44"/>
      <c r="EV26" s="153"/>
      <c r="EW26" s="276">
        <f>COUNTIF(C26:EV26,"=Met")</f>
        <v>0</v>
      </c>
      <c r="EX26" s="277">
        <f t="shared" si="31"/>
        <v>0</v>
      </c>
      <c r="EY26" s="278">
        <f>COUNTIF(C26:EV26,"=Not Met")</f>
        <v>0</v>
      </c>
      <c r="EZ26" s="277">
        <f t="shared" si="33"/>
        <v>0</v>
      </c>
      <c r="FA26" s="279">
        <f>COUNTIF(C26:EV26,"=N/A")</f>
        <v>0</v>
      </c>
    </row>
    <row r="27" spans="1:202" s="65" customFormat="1" ht="27.75" customHeight="1">
      <c r="A27" s="236" t="s">
        <v>30</v>
      </c>
      <c r="B27" s="147" t="s">
        <v>779</v>
      </c>
      <c r="C27" s="188"/>
      <c r="D27" s="44"/>
      <c r="E27" s="190"/>
      <c r="F27" s="105"/>
      <c r="G27" s="44"/>
      <c r="H27" s="44"/>
      <c r="I27" s="105"/>
      <c r="J27" s="44"/>
      <c r="K27" s="190"/>
      <c r="L27" s="153"/>
      <c r="M27" s="33"/>
      <c r="N27" s="190"/>
      <c r="O27" s="190"/>
      <c r="P27" s="190"/>
      <c r="Q27" s="190"/>
      <c r="R27" s="190"/>
      <c r="S27" s="190"/>
      <c r="T27" s="190"/>
      <c r="U27" s="190"/>
      <c r="V27" s="153"/>
      <c r="W27" s="33"/>
      <c r="X27" s="190"/>
      <c r="Y27" s="190"/>
      <c r="Z27" s="190"/>
      <c r="AA27" s="190"/>
      <c r="AB27" s="190"/>
      <c r="AC27" s="190"/>
      <c r="AD27" s="190"/>
      <c r="AE27" s="190"/>
      <c r="AF27" s="192"/>
      <c r="AG27" s="188"/>
      <c r="AH27" s="44"/>
      <c r="AI27" s="44"/>
      <c r="AJ27" s="44"/>
      <c r="AK27" s="44"/>
      <c r="AL27" s="44"/>
      <c r="AM27" s="44"/>
      <c r="AN27" s="44"/>
      <c r="AO27" s="44"/>
      <c r="AP27" s="153"/>
      <c r="AQ27" s="188"/>
      <c r="AR27" s="44"/>
      <c r="AS27" s="44"/>
      <c r="AT27" s="44"/>
      <c r="AU27" s="44"/>
      <c r="AV27" s="44"/>
      <c r="AW27" s="44"/>
      <c r="AX27" s="44"/>
      <c r="AY27" s="44"/>
      <c r="AZ27" s="153"/>
      <c r="BA27" s="188"/>
      <c r="BB27" s="44"/>
      <c r="BC27" s="44"/>
      <c r="BD27" s="44"/>
      <c r="BE27" s="44"/>
      <c r="BF27" s="44"/>
      <c r="BG27" s="44"/>
      <c r="BH27" s="44"/>
      <c r="BI27" s="44"/>
      <c r="BJ27" s="153"/>
      <c r="BK27" s="188"/>
      <c r="BL27" s="44"/>
      <c r="BM27" s="44"/>
      <c r="BN27" s="44"/>
      <c r="BO27" s="44"/>
      <c r="BP27" s="44"/>
      <c r="BQ27" s="44"/>
      <c r="BR27" s="44"/>
      <c r="BS27" s="44"/>
      <c r="BT27" s="153"/>
      <c r="BU27" s="188"/>
      <c r="BV27" s="44"/>
      <c r="BW27" s="44"/>
      <c r="BX27" s="44"/>
      <c r="BY27" s="44"/>
      <c r="BZ27" s="44"/>
      <c r="CA27" s="44"/>
      <c r="CB27" s="44"/>
      <c r="CC27" s="44"/>
      <c r="CD27" s="153"/>
      <c r="CE27" s="188"/>
      <c r="CF27" s="44"/>
      <c r="CG27" s="44"/>
      <c r="CH27" s="44"/>
      <c r="CI27" s="44"/>
      <c r="CJ27" s="44"/>
      <c r="CK27" s="44"/>
      <c r="CL27" s="44"/>
      <c r="CM27" s="44"/>
      <c r="CN27" s="153"/>
      <c r="CO27" s="188"/>
      <c r="CP27" s="44"/>
      <c r="CQ27" s="44"/>
      <c r="CR27" s="44"/>
      <c r="CS27" s="44"/>
      <c r="CT27" s="44"/>
      <c r="CU27" s="44"/>
      <c r="CV27" s="44"/>
      <c r="CW27" s="44"/>
      <c r="CX27" s="153"/>
      <c r="CY27" s="188"/>
      <c r="CZ27" s="44"/>
      <c r="DA27" s="44"/>
      <c r="DB27" s="44"/>
      <c r="DC27" s="44"/>
      <c r="DD27" s="44"/>
      <c r="DE27" s="44"/>
      <c r="DF27" s="44"/>
      <c r="DG27" s="44"/>
      <c r="DH27" s="153"/>
      <c r="DI27" s="188"/>
      <c r="DJ27" s="44"/>
      <c r="DK27" s="44"/>
      <c r="DL27" s="44"/>
      <c r="DM27" s="44"/>
      <c r="DN27" s="44"/>
      <c r="DO27" s="44"/>
      <c r="DP27" s="44"/>
      <c r="DQ27" s="44"/>
      <c r="DR27" s="153"/>
      <c r="DS27" s="188"/>
      <c r="DT27" s="44"/>
      <c r="DU27" s="44"/>
      <c r="DV27" s="44"/>
      <c r="DW27" s="44"/>
      <c r="DX27" s="44"/>
      <c r="DY27" s="44"/>
      <c r="DZ27" s="44"/>
      <c r="EA27" s="44"/>
      <c r="EB27" s="153"/>
      <c r="EC27" s="188"/>
      <c r="ED27" s="44"/>
      <c r="EE27" s="44"/>
      <c r="EF27" s="44"/>
      <c r="EG27" s="44"/>
      <c r="EH27" s="44"/>
      <c r="EI27" s="44"/>
      <c r="EJ27" s="44"/>
      <c r="EK27" s="44"/>
      <c r="EL27" s="153"/>
      <c r="EM27" s="188"/>
      <c r="EN27" s="44"/>
      <c r="EO27" s="44"/>
      <c r="EP27" s="44"/>
      <c r="EQ27" s="44"/>
      <c r="ER27" s="44"/>
      <c r="ES27" s="44"/>
      <c r="ET27" s="44"/>
      <c r="EU27" s="44"/>
      <c r="EV27" s="153"/>
      <c r="EW27" s="276">
        <f>COUNTIF(C27:EV27,"=Met")</f>
        <v>0</v>
      </c>
      <c r="EX27" s="277">
        <f t="shared" ref="EX27" si="35">IF(SUM(EW27,EY27)=0,0,EW27/SUM(EW27,EY27))</f>
        <v>0</v>
      </c>
      <c r="EY27" s="278">
        <f>COUNTIF(C27:EV27,"=Not Met")</f>
        <v>0</v>
      </c>
      <c r="EZ27" s="277">
        <f t="shared" ref="EZ27" si="36">IF(SUM(EW27,EY27)=0,0,EY27/SUM(EW27,EY27))</f>
        <v>0</v>
      </c>
      <c r="FA27" s="279">
        <f>COUNTIF(C27:EV27,"=N/A")</f>
        <v>0</v>
      </c>
    </row>
    <row r="28" spans="1:202" s="39" customFormat="1" ht="27.75" customHeight="1">
      <c r="A28" s="226" t="s">
        <v>31</v>
      </c>
      <c r="B28" s="304" t="s">
        <v>746</v>
      </c>
      <c r="C28" s="441" t="str">
        <f>IF(COUNTIF(C29:C33, "NO")&gt;=1, "NOT MET",IF(COUNTIF(C29:C33, "YES")&gt;=1, "MET",IF(COUNTIF(C29:C33,"=N/A")=5,"N/A","")))</f>
        <v/>
      </c>
      <c r="D28" s="381" t="str">
        <f t="shared" ref="D28:AP28" si="37">IF(COUNTIF(D29:D33, "NO")&gt;=1, "NOT MET",IF(COUNTIF(D29:D33, "YES")&gt;=1, "MET",IF(COUNTIF(D29:D33,"=N/A")=5,"N/A","")))</f>
        <v/>
      </c>
      <c r="E28" s="382" t="str">
        <f t="shared" si="37"/>
        <v/>
      </c>
      <c r="F28" s="444" t="str">
        <f t="shared" si="37"/>
        <v/>
      </c>
      <c r="G28" s="381" t="str">
        <f t="shared" si="37"/>
        <v/>
      </c>
      <c r="H28" s="381" t="str">
        <f t="shared" si="37"/>
        <v/>
      </c>
      <c r="I28" s="444" t="str">
        <f t="shared" si="37"/>
        <v/>
      </c>
      <c r="J28" s="381" t="str">
        <f t="shared" si="37"/>
        <v/>
      </c>
      <c r="K28" s="382" t="str">
        <f t="shared" si="37"/>
        <v/>
      </c>
      <c r="L28" s="401" t="str">
        <f t="shared" si="37"/>
        <v/>
      </c>
      <c r="M28" s="380" t="str">
        <f t="shared" si="37"/>
        <v/>
      </c>
      <c r="N28" s="382" t="str">
        <f t="shared" si="37"/>
        <v/>
      </c>
      <c r="O28" s="382" t="str">
        <f t="shared" si="37"/>
        <v/>
      </c>
      <c r="P28" s="382" t="str">
        <f t="shared" si="37"/>
        <v/>
      </c>
      <c r="Q28" s="382" t="str">
        <f t="shared" si="37"/>
        <v/>
      </c>
      <c r="R28" s="382" t="str">
        <f t="shared" si="37"/>
        <v/>
      </c>
      <c r="S28" s="382" t="str">
        <f t="shared" si="37"/>
        <v/>
      </c>
      <c r="T28" s="382" t="str">
        <f t="shared" si="37"/>
        <v/>
      </c>
      <c r="U28" s="382" t="str">
        <f t="shared" si="37"/>
        <v/>
      </c>
      <c r="V28" s="401" t="str">
        <f t="shared" si="37"/>
        <v/>
      </c>
      <c r="W28" s="380" t="str">
        <f t="shared" ref="W28:AF28" si="38">IF(COUNTIF(W29:W33, "NO")&gt;=1, "NOT MET",IF(COUNTIF(W29:W33, "YES")&gt;=1, "MET",IF(COUNTIF(W29:W33,"=N/A")=5,"N/A","")))</f>
        <v/>
      </c>
      <c r="X28" s="382" t="str">
        <f t="shared" si="38"/>
        <v/>
      </c>
      <c r="Y28" s="382" t="str">
        <f t="shared" si="38"/>
        <v/>
      </c>
      <c r="Z28" s="382" t="str">
        <f t="shared" si="38"/>
        <v/>
      </c>
      <c r="AA28" s="382" t="str">
        <f t="shared" si="38"/>
        <v/>
      </c>
      <c r="AB28" s="382" t="str">
        <f t="shared" si="38"/>
        <v/>
      </c>
      <c r="AC28" s="382" t="str">
        <f t="shared" si="38"/>
        <v/>
      </c>
      <c r="AD28" s="382" t="str">
        <f t="shared" si="38"/>
        <v/>
      </c>
      <c r="AE28" s="382" t="str">
        <f t="shared" si="38"/>
        <v/>
      </c>
      <c r="AF28" s="455" t="str">
        <f t="shared" si="38"/>
        <v/>
      </c>
      <c r="AG28" s="441" t="str">
        <f t="shared" si="37"/>
        <v/>
      </c>
      <c r="AH28" s="381" t="str">
        <f t="shared" si="37"/>
        <v/>
      </c>
      <c r="AI28" s="381" t="str">
        <f t="shared" si="37"/>
        <v/>
      </c>
      <c r="AJ28" s="381" t="str">
        <f t="shared" si="37"/>
        <v/>
      </c>
      <c r="AK28" s="381" t="str">
        <f t="shared" si="37"/>
        <v/>
      </c>
      <c r="AL28" s="381" t="str">
        <f t="shared" si="37"/>
        <v/>
      </c>
      <c r="AM28" s="381" t="str">
        <f t="shared" si="37"/>
        <v/>
      </c>
      <c r="AN28" s="381" t="str">
        <f t="shared" si="37"/>
        <v/>
      </c>
      <c r="AO28" s="381" t="str">
        <f t="shared" si="37"/>
        <v/>
      </c>
      <c r="AP28" s="401" t="str">
        <f t="shared" si="37"/>
        <v/>
      </c>
      <c r="AQ28" s="441" t="str">
        <f t="shared" ref="AQ28:DB28" si="39">IF(COUNTIF(AQ29:AQ33, "NO")&gt;=1, "NOT MET",IF(COUNTIF(AQ29:AQ33, "YES")&gt;=1, "MET",IF(COUNTIF(AQ29:AQ33,"=N/A")=5,"N/A","")))</f>
        <v/>
      </c>
      <c r="AR28" s="381" t="str">
        <f t="shared" si="39"/>
        <v/>
      </c>
      <c r="AS28" s="381" t="str">
        <f t="shared" si="39"/>
        <v/>
      </c>
      <c r="AT28" s="381" t="str">
        <f t="shared" si="39"/>
        <v/>
      </c>
      <c r="AU28" s="381" t="str">
        <f t="shared" si="39"/>
        <v/>
      </c>
      <c r="AV28" s="381" t="str">
        <f t="shared" si="39"/>
        <v/>
      </c>
      <c r="AW28" s="381" t="str">
        <f t="shared" si="39"/>
        <v/>
      </c>
      <c r="AX28" s="381" t="str">
        <f t="shared" si="39"/>
        <v/>
      </c>
      <c r="AY28" s="381" t="str">
        <f t="shared" si="39"/>
        <v/>
      </c>
      <c r="AZ28" s="401" t="str">
        <f t="shared" si="39"/>
        <v/>
      </c>
      <c r="BA28" s="441" t="str">
        <f t="shared" si="39"/>
        <v/>
      </c>
      <c r="BB28" s="381" t="str">
        <f t="shared" si="39"/>
        <v/>
      </c>
      <c r="BC28" s="381" t="str">
        <f t="shared" si="39"/>
        <v/>
      </c>
      <c r="BD28" s="381" t="str">
        <f t="shared" si="39"/>
        <v/>
      </c>
      <c r="BE28" s="381" t="str">
        <f t="shared" si="39"/>
        <v/>
      </c>
      <c r="BF28" s="381" t="str">
        <f t="shared" si="39"/>
        <v/>
      </c>
      <c r="BG28" s="381" t="str">
        <f t="shared" si="39"/>
        <v/>
      </c>
      <c r="BH28" s="381" t="str">
        <f t="shared" si="39"/>
        <v/>
      </c>
      <c r="BI28" s="381" t="str">
        <f t="shared" si="39"/>
        <v/>
      </c>
      <c r="BJ28" s="401" t="str">
        <f t="shared" si="39"/>
        <v/>
      </c>
      <c r="BK28" s="441" t="str">
        <f t="shared" si="39"/>
        <v/>
      </c>
      <c r="BL28" s="381" t="str">
        <f t="shared" si="39"/>
        <v/>
      </c>
      <c r="BM28" s="381" t="str">
        <f t="shared" si="39"/>
        <v/>
      </c>
      <c r="BN28" s="381" t="str">
        <f t="shared" si="39"/>
        <v/>
      </c>
      <c r="BO28" s="381" t="str">
        <f t="shared" si="39"/>
        <v/>
      </c>
      <c r="BP28" s="381" t="str">
        <f t="shared" si="39"/>
        <v/>
      </c>
      <c r="BQ28" s="381" t="str">
        <f t="shared" si="39"/>
        <v/>
      </c>
      <c r="BR28" s="381" t="str">
        <f t="shared" si="39"/>
        <v/>
      </c>
      <c r="BS28" s="381" t="str">
        <f t="shared" si="39"/>
        <v/>
      </c>
      <c r="BT28" s="401" t="str">
        <f t="shared" si="39"/>
        <v/>
      </c>
      <c r="BU28" s="441" t="str">
        <f t="shared" si="39"/>
        <v/>
      </c>
      <c r="BV28" s="381" t="str">
        <f t="shared" si="39"/>
        <v/>
      </c>
      <c r="BW28" s="381" t="str">
        <f t="shared" si="39"/>
        <v/>
      </c>
      <c r="BX28" s="381" t="str">
        <f t="shared" si="39"/>
        <v/>
      </c>
      <c r="BY28" s="381" t="str">
        <f t="shared" si="39"/>
        <v/>
      </c>
      <c r="BZ28" s="381" t="str">
        <f t="shared" si="39"/>
        <v/>
      </c>
      <c r="CA28" s="381" t="str">
        <f t="shared" si="39"/>
        <v/>
      </c>
      <c r="CB28" s="381" t="str">
        <f t="shared" si="39"/>
        <v/>
      </c>
      <c r="CC28" s="381" t="str">
        <f t="shared" si="39"/>
        <v/>
      </c>
      <c r="CD28" s="401" t="str">
        <f t="shared" si="39"/>
        <v/>
      </c>
      <c r="CE28" s="441" t="str">
        <f t="shared" si="39"/>
        <v/>
      </c>
      <c r="CF28" s="381" t="str">
        <f t="shared" si="39"/>
        <v/>
      </c>
      <c r="CG28" s="381" t="str">
        <f t="shared" si="39"/>
        <v/>
      </c>
      <c r="CH28" s="381" t="str">
        <f t="shared" si="39"/>
        <v/>
      </c>
      <c r="CI28" s="381" t="str">
        <f t="shared" si="39"/>
        <v/>
      </c>
      <c r="CJ28" s="381" t="str">
        <f t="shared" si="39"/>
        <v/>
      </c>
      <c r="CK28" s="381" t="str">
        <f t="shared" si="39"/>
        <v/>
      </c>
      <c r="CL28" s="381" t="str">
        <f t="shared" si="39"/>
        <v/>
      </c>
      <c r="CM28" s="381" t="str">
        <f t="shared" si="39"/>
        <v/>
      </c>
      <c r="CN28" s="401" t="str">
        <f t="shared" si="39"/>
        <v/>
      </c>
      <c r="CO28" s="441" t="str">
        <f t="shared" si="39"/>
        <v/>
      </c>
      <c r="CP28" s="381" t="str">
        <f t="shared" si="39"/>
        <v/>
      </c>
      <c r="CQ28" s="381" t="str">
        <f t="shared" si="39"/>
        <v/>
      </c>
      <c r="CR28" s="381" t="str">
        <f t="shared" si="39"/>
        <v/>
      </c>
      <c r="CS28" s="381" t="str">
        <f t="shared" si="39"/>
        <v/>
      </c>
      <c r="CT28" s="381" t="str">
        <f t="shared" si="39"/>
        <v/>
      </c>
      <c r="CU28" s="381" t="str">
        <f t="shared" si="39"/>
        <v/>
      </c>
      <c r="CV28" s="381" t="str">
        <f t="shared" si="39"/>
        <v/>
      </c>
      <c r="CW28" s="381" t="str">
        <f t="shared" si="39"/>
        <v/>
      </c>
      <c r="CX28" s="401" t="str">
        <f t="shared" si="39"/>
        <v/>
      </c>
      <c r="CY28" s="441" t="str">
        <f t="shared" si="39"/>
        <v/>
      </c>
      <c r="CZ28" s="381" t="str">
        <f t="shared" si="39"/>
        <v/>
      </c>
      <c r="DA28" s="381" t="str">
        <f t="shared" si="39"/>
        <v/>
      </c>
      <c r="DB28" s="381" t="str">
        <f t="shared" si="39"/>
        <v/>
      </c>
      <c r="DC28" s="381" t="str">
        <f t="shared" ref="DC28:EV28" si="40">IF(COUNTIF(DC29:DC33, "NO")&gt;=1, "NOT MET",IF(COUNTIF(DC29:DC33, "YES")&gt;=1, "MET",IF(COUNTIF(DC29:DC33,"=N/A")=5,"N/A","")))</f>
        <v/>
      </c>
      <c r="DD28" s="381" t="str">
        <f t="shared" si="40"/>
        <v/>
      </c>
      <c r="DE28" s="381" t="str">
        <f t="shared" si="40"/>
        <v/>
      </c>
      <c r="DF28" s="381" t="str">
        <f t="shared" si="40"/>
        <v/>
      </c>
      <c r="DG28" s="381" t="str">
        <f t="shared" si="40"/>
        <v/>
      </c>
      <c r="DH28" s="401" t="str">
        <f t="shared" si="40"/>
        <v/>
      </c>
      <c r="DI28" s="441" t="str">
        <f t="shared" si="40"/>
        <v/>
      </c>
      <c r="DJ28" s="381" t="str">
        <f t="shared" si="40"/>
        <v/>
      </c>
      <c r="DK28" s="381" t="str">
        <f t="shared" si="40"/>
        <v/>
      </c>
      <c r="DL28" s="381" t="str">
        <f t="shared" si="40"/>
        <v/>
      </c>
      <c r="DM28" s="381" t="str">
        <f t="shared" si="40"/>
        <v/>
      </c>
      <c r="DN28" s="381" t="str">
        <f t="shared" si="40"/>
        <v/>
      </c>
      <c r="DO28" s="381" t="str">
        <f t="shared" si="40"/>
        <v/>
      </c>
      <c r="DP28" s="381" t="str">
        <f t="shared" si="40"/>
        <v/>
      </c>
      <c r="DQ28" s="381" t="str">
        <f t="shared" si="40"/>
        <v/>
      </c>
      <c r="DR28" s="401" t="str">
        <f t="shared" si="40"/>
        <v/>
      </c>
      <c r="DS28" s="441" t="str">
        <f t="shared" si="40"/>
        <v/>
      </c>
      <c r="DT28" s="381" t="str">
        <f t="shared" si="40"/>
        <v/>
      </c>
      <c r="DU28" s="381" t="str">
        <f t="shared" si="40"/>
        <v/>
      </c>
      <c r="DV28" s="381" t="str">
        <f t="shared" si="40"/>
        <v/>
      </c>
      <c r="DW28" s="381" t="str">
        <f t="shared" si="40"/>
        <v/>
      </c>
      <c r="DX28" s="381" t="str">
        <f t="shared" si="40"/>
        <v/>
      </c>
      <c r="DY28" s="381" t="str">
        <f t="shared" si="40"/>
        <v/>
      </c>
      <c r="DZ28" s="381" t="str">
        <f t="shared" si="40"/>
        <v/>
      </c>
      <c r="EA28" s="381" t="str">
        <f t="shared" si="40"/>
        <v/>
      </c>
      <c r="EB28" s="401" t="str">
        <f t="shared" si="40"/>
        <v/>
      </c>
      <c r="EC28" s="441" t="str">
        <f t="shared" si="40"/>
        <v/>
      </c>
      <c r="ED28" s="381" t="str">
        <f t="shared" si="40"/>
        <v/>
      </c>
      <c r="EE28" s="381" t="str">
        <f t="shared" si="40"/>
        <v/>
      </c>
      <c r="EF28" s="381" t="str">
        <f t="shared" si="40"/>
        <v/>
      </c>
      <c r="EG28" s="381" t="str">
        <f t="shared" si="40"/>
        <v/>
      </c>
      <c r="EH28" s="381" t="str">
        <f t="shared" si="40"/>
        <v/>
      </c>
      <c r="EI28" s="381" t="str">
        <f t="shared" si="40"/>
        <v/>
      </c>
      <c r="EJ28" s="381" t="str">
        <f t="shared" si="40"/>
        <v/>
      </c>
      <c r="EK28" s="381" t="str">
        <f t="shared" si="40"/>
        <v/>
      </c>
      <c r="EL28" s="401" t="str">
        <f t="shared" si="40"/>
        <v/>
      </c>
      <c r="EM28" s="441" t="str">
        <f t="shared" si="40"/>
        <v/>
      </c>
      <c r="EN28" s="381" t="str">
        <f t="shared" si="40"/>
        <v/>
      </c>
      <c r="EO28" s="381" t="str">
        <f t="shared" si="40"/>
        <v/>
      </c>
      <c r="EP28" s="381" t="str">
        <f t="shared" si="40"/>
        <v/>
      </c>
      <c r="EQ28" s="381" t="str">
        <f t="shared" si="40"/>
        <v/>
      </c>
      <c r="ER28" s="381" t="str">
        <f t="shared" si="40"/>
        <v/>
      </c>
      <c r="ES28" s="381" t="str">
        <f t="shared" si="40"/>
        <v/>
      </c>
      <c r="ET28" s="381" t="str">
        <f t="shared" si="40"/>
        <v/>
      </c>
      <c r="EU28" s="381" t="str">
        <f t="shared" si="40"/>
        <v/>
      </c>
      <c r="EV28" s="401" t="str">
        <f t="shared" si="40"/>
        <v/>
      </c>
      <c r="EW28" s="276">
        <f t="shared" si="30"/>
        <v>0</v>
      </c>
      <c r="EX28" s="277">
        <f t="shared" si="31"/>
        <v>0</v>
      </c>
      <c r="EY28" s="278">
        <f t="shared" si="32"/>
        <v>0</v>
      </c>
      <c r="EZ28" s="277">
        <f t="shared" si="33"/>
        <v>0</v>
      </c>
      <c r="FA28" s="279">
        <f t="shared" si="34"/>
        <v>0</v>
      </c>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row>
    <row r="29" spans="1:202" s="39" customFormat="1">
      <c r="A29" s="123"/>
      <c r="B29" s="34" t="s">
        <v>198</v>
      </c>
      <c r="C29" s="188"/>
      <c r="D29" s="44"/>
      <c r="E29" s="190"/>
      <c r="F29" s="105"/>
      <c r="G29" s="44"/>
      <c r="H29" s="44"/>
      <c r="I29" s="105"/>
      <c r="J29" s="44"/>
      <c r="K29" s="190"/>
      <c r="L29" s="153"/>
      <c r="M29" s="33"/>
      <c r="N29" s="190"/>
      <c r="O29" s="190"/>
      <c r="P29" s="190"/>
      <c r="Q29" s="190"/>
      <c r="R29" s="190"/>
      <c r="S29" s="190"/>
      <c r="T29" s="190"/>
      <c r="U29" s="190"/>
      <c r="V29" s="153"/>
      <c r="W29" s="33"/>
      <c r="X29" s="190"/>
      <c r="Y29" s="190"/>
      <c r="Z29" s="190"/>
      <c r="AA29" s="190"/>
      <c r="AB29" s="190"/>
      <c r="AC29" s="190"/>
      <c r="AD29" s="190"/>
      <c r="AE29" s="190"/>
      <c r="AF29" s="192"/>
      <c r="AG29" s="188"/>
      <c r="AH29" s="44"/>
      <c r="AI29" s="190"/>
      <c r="AJ29" s="105"/>
      <c r="AK29" s="44"/>
      <c r="AL29" s="44"/>
      <c r="AM29" s="105"/>
      <c r="AN29" s="44"/>
      <c r="AO29" s="190"/>
      <c r="AP29" s="192"/>
      <c r="AQ29" s="188"/>
      <c r="AR29" s="44"/>
      <c r="AS29" s="190"/>
      <c r="AT29" s="105"/>
      <c r="AU29" s="44"/>
      <c r="AV29" s="44"/>
      <c r="AW29" s="105"/>
      <c r="AX29" s="44"/>
      <c r="AY29" s="190"/>
      <c r="AZ29" s="192"/>
      <c r="BA29" s="188"/>
      <c r="BB29" s="44"/>
      <c r="BC29" s="190"/>
      <c r="BD29" s="105"/>
      <c r="BE29" s="44"/>
      <c r="BF29" s="44"/>
      <c r="BG29" s="105"/>
      <c r="BH29" s="44"/>
      <c r="BI29" s="190"/>
      <c r="BJ29" s="192"/>
      <c r="BK29" s="188"/>
      <c r="BL29" s="44"/>
      <c r="BM29" s="190"/>
      <c r="BN29" s="105"/>
      <c r="BO29" s="44"/>
      <c r="BP29" s="44"/>
      <c r="BQ29" s="105"/>
      <c r="BR29" s="44"/>
      <c r="BS29" s="190"/>
      <c r="BT29" s="192"/>
      <c r="BU29" s="188"/>
      <c r="BV29" s="44"/>
      <c r="BW29" s="190"/>
      <c r="BX29" s="105"/>
      <c r="BY29" s="44"/>
      <c r="BZ29" s="44"/>
      <c r="CA29" s="105"/>
      <c r="CB29" s="44"/>
      <c r="CC29" s="190"/>
      <c r="CD29" s="192"/>
      <c r="CE29" s="188"/>
      <c r="CF29" s="44"/>
      <c r="CG29" s="190"/>
      <c r="CH29" s="105"/>
      <c r="CI29" s="44"/>
      <c r="CJ29" s="44"/>
      <c r="CK29" s="105"/>
      <c r="CL29" s="44"/>
      <c r="CM29" s="190"/>
      <c r="CN29" s="192"/>
      <c r="CO29" s="188"/>
      <c r="CP29" s="44"/>
      <c r="CQ29" s="190"/>
      <c r="CR29" s="105"/>
      <c r="CS29" s="44"/>
      <c r="CT29" s="44"/>
      <c r="CU29" s="105"/>
      <c r="CV29" s="44"/>
      <c r="CW29" s="190"/>
      <c r="CX29" s="192"/>
      <c r="CY29" s="188"/>
      <c r="CZ29" s="44"/>
      <c r="DA29" s="190"/>
      <c r="DB29" s="105"/>
      <c r="DC29" s="44"/>
      <c r="DD29" s="44"/>
      <c r="DE29" s="105"/>
      <c r="DF29" s="44"/>
      <c r="DG29" s="190"/>
      <c r="DH29" s="192"/>
      <c r="DI29" s="188"/>
      <c r="DJ29" s="44"/>
      <c r="DK29" s="190"/>
      <c r="DL29" s="105"/>
      <c r="DM29" s="44"/>
      <c r="DN29" s="44"/>
      <c r="DO29" s="105"/>
      <c r="DP29" s="44"/>
      <c r="DQ29" s="190"/>
      <c r="DR29" s="192"/>
      <c r="DS29" s="188"/>
      <c r="DT29" s="44"/>
      <c r="DU29" s="190"/>
      <c r="DV29" s="105"/>
      <c r="DW29" s="44"/>
      <c r="DX29" s="44"/>
      <c r="DY29" s="105"/>
      <c r="DZ29" s="44"/>
      <c r="EA29" s="190"/>
      <c r="EB29" s="192"/>
      <c r="EC29" s="188"/>
      <c r="ED29" s="44"/>
      <c r="EE29" s="190"/>
      <c r="EF29" s="105"/>
      <c r="EG29" s="44"/>
      <c r="EH29" s="44"/>
      <c r="EI29" s="105"/>
      <c r="EJ29" s="44"/>
      <c r="EK29" s="190"/>
      <c r="EL29" s="192"/>
      <c r="EM29" s="188"/>
      <c r="EN29" s="44"/>
      <c r="EO29" s="190"/>
      <c r="EP29" s="105"/>
      <c r="EQ29" s="44"/>
      <c r="ER29" s="44"/>
      <c r="ES29" s="105"/>
      <c r="ET29" s="44"/>
      <c r="EU29" s="190"/>
      <c r="EV29" s="192"/>
      <c r="EW29" s="139"/>
      <c r="EX29" s="140"/>
      <c r="EY29" s="141"/>
      <c r="EZ29" s="140"/>
      <c r="FA29" s="142"/>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row>
    <row r="30" spans="1:202" s="39" customFormat="1">
      <c r="A30" s="123"/>
      <c r="B30" s="34" t="s">
        <v>171</v>
      </c>
      <c r="C30" s="188"/>
      <c r="D30" s="44"/>
      <c r="E30" s="190"/>
      <c r="F30" s="105"/>
      <c r="G30" s="44"/>
      <c r="H30" s="44"/>
      <c r="I30" s="105"/>
      <c r="J30" s="44"/>
      <c r="K30" s="190"/>
      <c r="L30" s="153"/>
      <c r="M30" s="33"/>
      <c r="N30" s="190"/>
      <c r="O30" s="190"/>
      <c r="P30" s="190"/>
      <c r="Q30" s="190"/>
      <c r="R30" s="190"/>
      <c r="S30" s="190"/>
      <c r="T30" s="190"/>
      <c r="U30" s="190"/>
      <c r="V30" s="153"/>
      <c r="W30" s="33"/>
      <c r="X30" s="190"/>
      <c r="Y30" s="190"/>
      <c r="Z30" s="190"/>
      <c r="AA30" s="190"/>
      <c r="AB30" s="190"/>
      <c r="AC30" s="190"/>
      <c r="AD30" s="190"/>
      <c r="AE30" s="190"/>
      <c r="AF30" s="192"/>
      <c r="AG30" s="188"/>
      <c r="AH30" s="44"/>
      <c r="AI30" s="190"/>
      <c r="AJ30" s="105"/>
      <c r="AK30" s="44"/>
      <c r="AL30" s="44"/>
      <c r="AM30" s="105"/>
      <c r="AN30" s="44"/>
      <c r="AO30" s="190"/>
      <c r="AP30" s="192"/>
      <c r="AQ30" s="188"/>
      <c r="AR30" s="44"/>
      <c r="AS30" s="190"/>
      <c r="AT30" s="105"/>
      <c r="AU30" s="44"/>
      <c r="AV30" s="44"/>
      <c r="AW30" s="105"/>
      <c r="AX30" s="44"/>
      <c r="AY30" s="190"/>
      <c r="AZ30" s="192"/>
      <c r="BA30" s="188"/>
      <c r="BB30" s="44"/>
      <c r="BC30" s="190"/>
      <c r="BD30" s="105"/>
      <c r="BE30" s="44"/>
      <c r="BF30" s="44"/>
      <c r="BG30" s="105"/>
      <c r="BH30" s="44"/>
      <c r="BI30" s="190"/>
      <c r="BJ30" s="192"/>
      <c r="BK30" s="188"/>
      <c r="BL30" s="44"/>
      <c r="BM30" s="190"/>
      <c r="BN30" s="105"/>
      <c r="BO30" s="44"/>
      <c r="BP30" s="44"/>
      <c r="BQ30" s="105"/>
      <c r="BR30" s="44"/>
      <c r="BS30" s="190"/>
      <c r="BT30" s="192"/>
      <c r="BU30" s="188"/>
      <c r="BV30" s="44"/>
      <c r="BW30" s="190"/>
      <c r="BX30" s="105"/>
      <c r="BY30" s="44"/>
      <c r="BZ30" s="44"/>
      <c r="CA30" s="105"/>
      <c r="CB30" s="44"/>
      <c r="CC30" s="190"/>
      <c r="CD30" s="192"/>
      <c r="CE30" s="188"/>
      <c r="CF30" s="44"/>
      <c r="CG30" s="190"/>
      <c r="CH30" s="105"/>
      <c r="CI30" s="44"/>
      <c r="CJ30" s="44"/>
      <c r="CK30" s="105"/>
      <c r="CL30" s="44"/>
      <c r="CM30" s="190"/>
      <c r="CN30" s="192"/>
      <c r="CO30" s="188"/>
      <c r="CP30" s="44"/>
      <c r="CQ30" s="190"/>
      <c r="CR30" s="105"/>
      <c r="CS30" s="44"/>
      <c r="CT30" s="44"/>
      <c r="CU30" s="105"/>
      <c r="CV30" s="44"/>
      <c r="CW30" s="190"/>
      <c r="CX30" s="192"/>
      <c r="CY30" s="188"/>
      <c r="CZ30" s="44"/>
      <c r="DA30" s="190"/>
      <c r="DB30" s="105"/>
      <c r="DC30" s="44"/>
      <c r="DD30" s="44"/>
      <c r="DE30" s="105"/>
      <c r="DF30" s="44"/>
      <c r="DG30" s="190"/>
      <c r="DH30" s="192"/>
      <c r="DI30" s="188"/>
      <c r="DJ30" s="44"/>
      <c r="DK30" s="190"/>
      <c r="DL30" s="105"/>
      <c r="DM30" s="44"/>
      <c r="DN30" s="44"/>
      <c r="DO30" s="105"/>
      <c r="DP30" s="44"/>
      <c r="DQ30" s="190"/>
      <c r="DR30" s="192"/>
      <c r="DS30" s="188"/>
      <c r="DT30" s="44"/>
      <c r="DU30" s="190"/>
      <c r="DV30" s="105"/>
      <c r="DW30" s="44"/>
      <c r="DX30" s="44"/>
      <c r="DY30" s="105"/>
      <c r="DZ30" s="44"/>
      <c r="EA30" s="190"/>
      <c r="EB30" s="192"/>
      <c r="EC30" s="188"/>
      <c r="ED30" s="44"/>
      <c r="EE30" s="190"/>
      <c r="EF30" s="105"/>
      <c r="EG30" s="44"/>
      <c r="EH30" s="44"/>
      <c r="EI30" s="105"/>
      <c r="EJ30" s="44"/>
      <c r="EK30" s="190"/>
      <c r="EL30" s="192"/>
      <c r="EM30" s="188"/>
      <c r="EN30" s="44"/>
      <c r="EO30" s="190"/>
      <c r="EP30" s="105"/>
      <c r="EQ30" s="44"/>
      <c r="ER30" s="44"/>
      <c r="ES30" s="105"/>
      <c r="ET30" s="44"/>
      <c r="EU30" s="190"/>
      <c r="EV30" s="192"/>
      <c r="EW30" s="139"/>
      <c r="EX30" s="140"/>
      <c r="EY30" s="141"/>
      <c r="EZ30" s="140"/>
      <c r="FA30" s="142"/>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row>
    <row r="31" spans="1:202" s="39" customFormat="1">
      <c r="A31" s="123"/>
      <c r="B31" s="34" t="s">
        <v>172</v>
      </c>
      <c r="C31" s="188"/>
      <c r="D31" s="44"/>
      <c r="E31" s="190"/>
      <c r="F31" s="105"/>
      <c r="G31" s="44"/>
      <c r="H31" s="44"/>
      <c r="I31" s="105"/>
      <c r="J31" s="44"/>
      <c r="K31" s="190"/>
      <c r="L31" s="153"/>
      <c r="M31" s="33"/>
      <c r="N31" s="190"/>
      <c r="O31" s="190"/>
      <c r="P31" s="190"/>
      <c r="Q31" s="190"/>
      <c r="R31" s="190"/>
      <c r="S31" s="190"/>
      <c r="T31" s="190"/>
      <c r="U31" s="190"/>
      <c r="V31" s="153"/>
      <c r="W31" s="33"/>
      <c r="X31" s="190"/>
      <c r="Y31" s="190"/>
      <c r="Z31" s="190"/>
      <c r="AA31" s="190"/>
      <c r="AB31" s="190"/>
      <c r="AC31" s="190"/>
      <c r="AD31" s="190"/>
      <c r="AE31" s="190"/>
      <c r="AF31" s="192"/>
      <c r="AG31" s="188"/>
      <c r="AH31" s="44"/>
      <c r="AI31" s="190"/>
      <c r="AJ31" s="105"/>
      <c r="AK31" s="44"/>
      <c r="AL31" s="44"/>
      <c r="AM31" s="105"/>
      <c r="AN31" s="44"/>
      <c r="AO31" s="190"/>
      <c r="AP31" s="192"/>
      <c r="AQ31" s="188"/>
      <c r="AR31" s="44"/>
      <c r="AS31" s="190"/>
      <c r="AT31" s="105"/>
      <c r="AU31" s="44"/>
      <c r="AV31" s="44"/>
      <c r="AW31" s="105"/>
      <c r="AX31" s="44"/>
      <c r="AY31" s="190"/>
      <c r="AZ31" s="192"/>
      <c r="BA31" s="188"/>
      <c r="BB31" s="44"/>
      <c r="BC31" s="190"/>
      <c r="BD31" s="105"/>
      <c r="BE31" s="44"/>
      <c r="BF31" s="44"/>
      <c r="BG31" s="105"/>
      <c r="BH31" s="44"/>
      <c r="BI31" s="190"/>
      <c r="BJ31" s="192"/>
      <c r="BK31" s="188"/>
      <c r="BL31" s="44"/>
      <c r="BM31" s="190"/>
      <c r="BN31" s="105"/>
      <c r="BO31" s="44"/>
      <c r="BP31" s="44"/>
      <c r="BQ31" s="105"/>
      <c r="BR31" s="44"/>
      <c r="BS31" s="190"/>
      <c r="BT31" s="192"/>
      <c r="BU31" s="188"/>
      <c r="BV31" s="44"/>
      <c r="BW31" s="190"/>
      <c r="BX31" s="105"/>
      <c r="BY31" s="44"/>
      <c r="BZ31" s="44"/>
      <c r="CA31" s="105"/>
      <c r="CB31" s="44"/>
      <c r="CC31" s="190"/>
      <c r="CD31" s="192"/>
      <c r="CE31" s="188"/>
      <c r="CF31" s="44"/>
      <c r="CG31" s="190"/>
      <c r="CH31" s="105"/>
      <c r="CI31" s="44"/>
      <c r="CJ31" s="44"/>
      <c r="CK31" s="105"/>
      <c r="CL31" s="44"/>
      <c r="CM31" s="190"/>
      <c r="CN31" s="192"/>
      <c r="CO31" s="188"/>
      <c r="CP31" s="44"/>
      <c r="CQ31" s="190"/>
      <c r="CR31" s="105"/>
      <c r="CS31" s="44"/>
      <c r="CT31" s="44"/>
      <c r="CU31" s="105"/>
      <c r="CV31" s="44"/>
      <c r="CW31" s="190"/>
      <c r="CX31" s="192"/>
      <c r="CY31" s="188"/>
      <c r="CZ31" s="44"/>
      <c r="DA31" s="190"/>
      <c r="DB31" s="105"/>
      <c r="DC31" s="44"/>
      <c r="DD31" s="44"/>
      <c r="DE31" s="105"/>
      <c r="DF31" s="44"/>
      <c r="DG31" s="190"/>
      <c r="DH31" s="192"/>
      <c r="DI31" s="188"/>
      <c r="DJ31" s="44"/>
      <c r="DK31" s="190"/>
      <c r="DL31" s="105"/>
      <c r="DM31" s="44"/>
      <c r="DN31" s="44"/>
      <c r="DO31" s="105"/>
      <c r="DP31" s="44"/>
      <c r="DQ31" s="190"/>
      <c r="DR31" s="192"/>
      <c r="DS31" s="188"/>
      <c r="DT31" s="44"/>
      <c r="DU31" s="190"/>
      <c r="DV31" s="105"/>
      <c r="DW31" s="44"/>
      <c r="DX31" s="44"/>
      <c r="DY31" s="105"/>
      <c r="DZ31" s="44"/>
      <c r="EA31" s="190"/>
      <c r="EB31" s="192"/>
      <c r="EC31" s="188"/>
      <c r="ED31" s="44"/>
      <c r="EE31" s="190"/>
      <c r="EF31" s="105"/>
      <c r="EG31" s="44"/>
      <c r="EH31" s="44"/>
      <c r="EI31" s="105"/>
      <c r="EJ31" s="44"/>
      <c r="EK31" s="190"/>
      <c r="EL31" s="192"/>
      <c r="EM31" s="188"/>
      <c r="EN31" s="44"/>
      <c r="EO31" s="190"/>
      <c r="EP31" s="105"/>
      <c r="EQ31" s="44"/>
      <c r="ER31" s="44"/>
      <c r="ES31" s="105"/>
      <c r="ET31" s="44"/>
      <c r="EU31" s="190"/>
      <c r="EV31" s="192"/>
      <c r="EW31" s="139"/>
      <c r="EX31" s="140"/>
      <c r="EY31" s="141"/>
      <c r="EZ31" s="140"/>
      <c r="FA31" s="142"/>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row>
    <row r="32" spans="1:202" s="39" customFormat="1">
      <c r="A32" s="123"/>
      <c r="B32" s="34" t="s">
        <v>173</v>
      </c>
      <c r="C32" s="188"/>
      <c r="D32" s="44"/>
      <c r="E32" s="190"/>
      <c r="F32" s="105"/>
      <c r="G32" s="44"/>
      <c r="H32" s="44"/>
      <c r="I32" s="105"/>
      <c r="J32" s="44"/>
      <c r="K32" s="190"/>
      <c r="L32" s="153"/>
      <c r="M32" s="33"/>
      <c r="N32" s="190"/>
      <c r="O32" s="190"/>
      <c r="P32" s="190"/>
      <c r="Q32" s="190"/>
      <c r="R32" s="190"/>
      <c r="S32" s="190"/>
      <c r="T32" s="190"/>
      <c r="U32" s="190"/>
      <c r="V32" s="153"/>
      <c r="W32" s="33"/>
      <c r="X32" s="190"/>
      <c r="Y32" s="190"/>
      <c r="Z32" s="190"/>
      <c r="AA32" s="190"/>
      <c r="AB32" s="190"/>
      <c r="AC32" s="190"/>
      <c r="AD32" s="190"/>
      <c r="AE32" s="190"/>
      <c r="AF32" s="192"/>
      <c r="AG32" s="188"/>
      <c r="AH32" s="44"/>
      <c r="AI32" s="190"/>
      <c r="AJ32" s="105"/>
      <c r="AK32" s="44"/>
      <c r="AL32" s="44"/>
      <c r="AM32" s="105"/>
      <c r="AN32" s="44"/>
      <c r="AO32" s="190"/>
      <c r="AP32" s="192"/>
      <c r="AQ32" s="188"/>
      <c r="AR32" s="44"/>
      <c r="AS32" s="190"/>
      <c r="AT32" s="105"/>
      <c r="AU32" s="44"/>
      <c r="AV32" s="44"/>
      <c r="AW32" s="105"/>
      <c r="AX32" s="44"/>
      <c r="AY32" s="190"/>
      <c r="AZ32" s="192"/>
      <c r="BA32" s="188"/>
      <c r="BB32" s="44"/>
      <c r="BC32" s="190"/>
      <c r="BD32" s="105"/>
      <c r="BE32" s="44"/>
      <c r="BF32" s="44"/>
      <c r="BG32" s="105"/>
      <c r="BH32" s="44"/>
      <c r="BI32" s="190"/>
      <c r="BJ32" s="192"/>
      <c r="BK32" s="188"/>
      <c r="BL32" s="44"/>
      <c r="BM32" s="190"/>
      <c r="BN32" s="105"/>
      <c r="BO32" s="44"/>
      <c r="BP32" s="44"/>
      <c r="BQ32" s="105"/>
      <c r="BR32" s="44"/>
      <c r="BS32" s="190"/>
      <c r="BT32" s="192"/>
      <c r="BU32" s="188"/>
      <c r="BV32" s="44"/>
      <c r="BW32" s="190"/>
      <c r="BX32" s="105"/>
      <c r="BY32" s="44"/>
      <c r="BZ32" s="44"/>
      <c r="CA32" s="105"/>
      <c r="CB32" s="44"/>
      <c r="CC32" s="190"/>
      <c r="CD32" s="192"/>
      <c r="CE32" s="188"/>
      <c r="CF32" s="44"/>
      <c r="CG32" s="190"/>
      <c r="CH32" s="105"/>
      <c r="CI32" s="44"/>
      <c r="CJ32" s="44"/>
      <c r="CK32" s="105"/>
      <c r="CL32" s="44"/>
      <c r="CM32" s="190"/>
      <c r="CN32" s="192"/>
      <c r="CO32" s="188"/>
      <c r="CP32" s="44"/>
      <c r="CQ32" s="190"/>
      <c r="CR32" s="105"/>
      <c r="CS32" s="44"/>
      <c r="CT32" s="44"/>
      <c r="CU32" s="105"/>
      <c r="CV32" s="44"/>
      <c r="CW32" s="190"/>
      <c r="CX32" s="192"/>
      <c r="CY32" s="188"/>
      <c r="CZ32" s="44"/>
      <c r="DA32" s="190"/>
      <c r="DB32" s="105"/>
      <c r="DC32" s="44"/>
      <c r="DD32" s="44"/>
      <c r="DE32" s="105"/>
      <c r="DF32" s="44"/>
      <c r="DG32" s="190"/>
      <c r="DH32" s="192"/>
      <c r="DI32" s="188"/>
      <c r="DJ32" s="44"/>
      <c r="DK32" s="190"/>
      <c r="DL32" s="105"/>
      <c r="DM32" s="44"/>
      <c r="DN32" s="44"/>
      <c r="DO32" s="105"/>
      <c r="DP32" s="44"/>
      <c r="DQ32" s="190"/>
      <c r="DR32" s="192"/>
      <c r="DS32" s="188"/>
      <c r="DT32" s="44"/>
      <c r="DU32" s="190"/>
      <c r="DV32" s="105"/>
      <c r="DW32" s="44"/>
      <c r="DX32" s="44"/>
      <c r="DY32" s="105"/>
      <c r="DZ32" s="44"/>
      <c r="EA32" s="190"/>
      <c r="EB32" s="192"/>
      <c r="EC32" s="188"/>
      <c r="ED32" s="44"/>
      <c r="EE32" s="190"/>
      <c r="EF32" s="105"/>
      <c r="EG32" s="44"/>
      <c r="EH32" s="44"/>
      <c r="EI32" s="105"/>
      <c r="EJ32" s="44"/>
      <c r="EK32" s="190"/>
      <c r="EL32" s="192"/>
      <c r="EM32" s="188"/>
      <c r="EN32" s="44"/>
      <c r="EO32" s="190"/>
      <c r="EP32" s="105"/>
      <c r="EQ32" s="44"/>
      <c r="ER32" s="44"/>
      <c r="ES32" s="105"/>
      <c r="ET32" s="44"/>
      <c r="EU32" s="190"/>
      <c r="EV32" s="192"/>
      <c r="EW32" s="139"/>
      <c r="EX32" s="140"/>
      <c r="EY32" s="141"/>
      <c r="EZ32" s="140"/>
      <c r="FA32" s="142"/>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row>
    <row r="33" spans="1:202" s="39" customFormat="1" ht="13.5" thickBot="1">
      <c r="A33" s="134"/>
      <c r="B33" s="135" t="s">
        <v>174</v>
      </c>
      <c r="C33" s="443"/>
      <c r="D33" s="137"/>
      <c r="E33" s="238"/>
      <c r="F33" s="138"/>
      <c r="G33" s="137"/>
      <c r="H33" s="137"/>
      <c r="I33" s="138"/>
      <c r="J33" s="137"/>
      <c r="K33" s="238"/>
      <c r="L33" s="217"/>
      <c r="M33" s="136"/>
      <c r="N33" s="238"/>
      <c r="O33" s="238"/>
      <c r="P33" s="238"/>
      <c r="Q33" s="238"/>
      <c r="R33" s="238"/>
      <c r="S33" s="238"/>
      <c r="T33" s="238"/>
      <c r="U33" s="238"/>
      <c r="V33" s="217"/>
      <c r="W33" s="136"/>
      <c r="X33" s="238"/>
      <c r="Y33" s="238"/>
      <c r="Z33" s="238"/>
      <c r="AA33" s="238"/>
      <c r="AB33" s="238"/>
      <c r="AC33" s="238"/>
      <c r="AD33" s="238"/>
      <c r="AE33" s="238"/>
      <c r="AF33" s="461"/>
      <c r="AG33" s="443"/>
      <c r="AH33" s="137"/>
      <c r="AI33" s="238"/>
      <c r="AJ33" s="138"/>
      <c r="AK33" s="137"/>
      <c r="AL33" s="137"/>
      <c r="AM33" s="138"/>
      <c r="AN33" s="137"/>
      <c r="AO33" s="238"/>
      <c r="AP33" s="461"/>
      <c r="AQ33" s="443"/>
      <c r="AR33" s="137"/>
      <c r="AS33" s="238"/>
      <c r="AT33" s="138"/>
      <c r="AU33" s="137"/>
      <c r="AV33" s="137"/>
      <c r="AW33" s="138"/>
      <c r="AX33" s="137"/>
      <c r="AY33" s="238"/>
      <c r="AZ33" s="461"/>
      <c r="BA33" s="443"/>
      <c r="BB33" s="137"/>
      <c r="BC33" s="238"/>
      <c r="BD33" s="138"/>
      <c r="BE33" s="137"/>
      <c r="BF33" s="137"/>
      <c r="BG33" s="138"/>
      <c r="BH33" s="137"/>
      <c r="BI33" s="238"/>
      <c r="BJ33" s="461"/>
      <c r="BK33" s="443"/>
      <c r="BL33" s="137"/>
      <c r="BM33" s="238"/>
      <c r="BN33" s="138"/>
      <c r="BO33" s="137"/>
      <c r="BP33" s="137"/>
      <c r="BQ33" s="138"/>
      <c r="BR33" s="137"/>
      <c r="BS33" s="238"/>
      <c r="BT33" s="461"/>
      <c r="BU33" s="443"/>
      <c r="BV33" s="137"/>
      <c r="BW33" s="238"/>
      <c r="BX33" s="138"/>
      <c r="BY33" s="137"/>
      <c r="BZ33" s="137"/>
      <c r="CA33" s="138"/>
      <c r="CB33" s="137"/>
      <c r="CC33" s="238"/>
      <c r="CD33" s="461"/>
      <c r="CE33" s="443"/>
      <c r="CF33" s="137"/>
      <c r="CG33" s="238"/>
      <c r="CH33" s="138"/>
      <c r="CI33" s="137"/>
      <c r="CJ33" s="137"/>
      <c r="CK33" s="138"/>
      <c r="CL33" s="137"/>
      <c r="CM33" s="238"/>
      <c r="CN33" s="461"/>
      <c r="CO33" s="443"/>
      <c r="CP33" s="137"/>
      <c r="CQ33" s="238"/>
      <c r="CR33" s="138"/>
      <c r="CS33" s="137"/>
      <c r="CT33" s="137"/>
      <c r="CU33" s="138"/>
      <c r="CV33" s="137"/>
      <c r="CW33" s="238"/>
      <c r="CX33" s="461"/>
      <c r="CY33" s="443"/>
      <c r="CZ33" s="137"/>
      <c r="DA33" s="238"/>
      <c r="DB33" s="138"/>
      <c r="DC33" s="137"/>
      <c r="DD33" s="137"/>
      <c r="DE33" s="138"/>
      <c r="DF33" s="137"/>
      <c r="DG33" s="238"/>
      <c r="DH33" s="461"/>
      <c r="DI33" s="443"/>
      <c r="DJ33" s="137"/>
      <c r="DK33" s="238"/>
      <c r="DL33" s="138"/>
      <c r="DM33" s="137"/>
      <c r="DN33" s="137"/>
      <c r="DO33" s="138"/>
      <c r="DP33" s="137"/>
      <c r="DQ33" s="238"/>
      <c r="DR33" s="461"/>
      <c r="DS33" s="443"/>
      <c r="DT33" s="228"/>
      <c r="DU33" s="303"/>
      <c r="DV33" s="445"/>
      <c r="DW33" s="228"/>
      <c r="DX33" s="228"/>
      <c r="DY33" s="445"/>
      <c r="DZ33" s="228"/>
      <c r="EA33" s="238"/>
      <c r="EB33" s="461"/>
      <c r="EC33" s="443"/>
      <c r="ED33" s="137"/>
      <c r="EE33" s="238"/>
      <c r="EF33" s="138"/>
      <c r="EG33" s="137"/>
      <c r="EH33" s="137"/>
      <c r="EI33" s="138"/>
      <c r="EJ33" s="137"/>
      <c r="EK33" s="238"/>
      <c r="EL33" s="461"/>
      <c r="EM33" s="443"/>
      <c r="EN33" s="228"/>
      <c r="EO33" s="303"/>
      <c r="EP33" s="445"/>
      <c r="EQ33" s="228"/>
      <c r="ER33" s="228"/>
      <c r="ES33" s="445"/>
      <c r="ET33" s="228"/>
      <c r="EU33" s="238"/>
      <c r="EV33" s="461"/>
      <c r="EW33" s="143"/>
      <c r="EX33" s="144"/>
      <c r="EY33" s="145"/>
      <c r="EZ33" s="144"/>
      <c r="FA33" s="146"/>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row>
    <row r="34" spans="1:202" s="10" customFormat="1" ht="13.9" customHeight="1" thickBot="1">
      <c r="A34" s="125"/>
      <c r="B34" s="45" t="s">
        <v>32</v>
      </c>
      <c r="C34" s="80"/>
      <c r="D34" s="81"/>
      <c r="E34" s="81"/>
      <c r="F34" s="81"/>
      <c r="G34" s="81"/>
      <c r="H34" s="81"/>
      <c r="I34" s="81"/>
      <c r="J34" s="81"/>
      <c r="K34" s="81"/>
      <c r="L34" s="82"/>
      <c r="M34" s="80"/>
      <c r="N34" s="81"/>
      <c r="O34" s="81"/>
      <c r="P34" s="81"/>
      <c r="Q34" s="81"/>
      <c r="R34" s="81"/>
      <c r="S34" s="81"/>
      <c r="T34" s="81"/>
      <c r="U34" s="81"/>
      <c r="V34" s="82"/>
      <c r="W34" s="80"/>
      <c r="X34" s="81"/>
      <c r="Y34" s="81"/>
      <c r="Z34" s="81"/>
      <c r="AA34" s="81"/>
      <c r="AB34" s="81"/>
      <c r="AC34" s="81"/>
      <c r="AD34" s="81"/>
      <c r="AE34" s="81"/>
      <c r="AF34" s="82"/>
      <c r="AG34" s="80"/>
      <c r="AH34" s="81"/>
      <c r="AI34" s="81"/>
      <c r="AJ34" s="81"/>
      <c r="AK34" s="81"/>
      <c r="AL34" s="81"/>
      <c r="AM34" s="81"/>
      <c r="AN34" s="81"/>
      <c r="AO34" s="81"/>
      <c r="AP34" s="82"/>
      <c r="AQ34" s="80"/>
      <c r="AR34" s="81"/>
      <c r="AS34" s="81"/>
      <c r="AT34" s="81"/>
      <c r="AU34" s="81"/>
      <c r="AV34" s="81"/>
      <c r="AW34" s="81"/>
      <c r="AX34" s="81"/>
      <c r="AY34" s="81"/>
      <c r="AZ34" s="82"/>
      <c r="BA34" s="80"/>
      <c r="BB34" s="81"/>
      <c r="BC34" s="81"/>
      <c r="BD34" s="81"/>
      <c r="BE34" s="81"/>
      <c r="BF34" s="81"/>
      <c r="BG34" s="81"/>
      <c r="BH34" s="81"/>
      <c r="BI34" s="81"/>
      <c r="BJ34" s="82"/>
      <c r="BK34" s="80"/>
      <c r="BL34" s="81"/>
      <c r="BM34" s="81"/>
      <c r="BN34" s="81"/>
      <c r="BO34" s="81"/>
      <c r="BP34" s="81"/>
      <c r="BQ34" s="81"/>
      <c r="BR34" s="81"/>
      <c r="BS34" s="81"/>
      <c r="BT34" s="82"/>
      <c r="BU34" s="80"/>
      <c r="BV34" s="81"/>
      <c r="BW34" s="81"/>
      <c r="BX34" s="81"/>
      <c r="BY34" s="81"/>
      <c r="BZ34" s="81"/>
      <c r="CA34" s="81"/>
      <c r="CB34" s="81"/>
      <c r="CC34" s="81"/>
      <c r="CD34" s="82"/>
      <c r="CE34" s="80"/>
      <c r="CF34" s="81"/>
      <c r="CG34" s="81"/>
      <c r="CH34" s="81"/>
      <c r="CI34" s="81"/>
      <c r="CJ34" s="81"/>
      <c r="CK34" s="81"/>
      <c r="CL34" s="81"/>
      <c r="CM34" s="81"/>
      <c r="CN34" s="82"/>
      <c r="CO34" s="80"/>
      <c r="CP34" s="81"/>
      <c r="CQ34" s="81"/>
      <c r="CR34" s="81"/>
      <c r="CS34" s="81"/>
      <c r="CT34" s="81"/>
      <c r="CU34" s="81"/>
      <c r="CV34" s="81"/>
      <c r="CW34" s="81"/>
      <c r="CX34" s="82"/>
      <c r="CY34" s="80"/>
      <c r="CZ34" s="81"/>
      <c r="DA34" s="81"/>
      <c r="DB34" s="81"/>
      <c r="DC34" s="81"/>
      <c r="DD34" s="81"/>
      <c r="DE34" s="81"/>
      <c r="DF34" s="81"/>
      <c r="DG34" s="81"/>
      <c r="DH34" s="82"/>
      <c r="DI34" s="80"/>
      <c r="DJ34" s="81"/>
      <c r="DK34" s="81"/>
      <c r="DL34" s="81"/>
      <c r="DM34" s="81"/>
      <c r="DN34" s="81"/>
      <c r="DO34" s="81"/>
      <c r="DP34" s="81"/>
      <c r="DQ34" s="81"/>
      <c r="DR34" s="82"/>
      <c r="DS34" s="80"/>
      <c r="DT34" s="81"/>
      <c r="DU34" s="81"/>
      <c r="DV34" s="81"/>
      <c r="DW34" s="81"/>
      <c r="DX34" s="81"/>
      <c r="DY34" s="81"/>
      <c r="DZ34" s="81"/>
      <c r="EA34" s="81"/>
      <c r="EB34" s="82"/>
      <c r="EC34" s="80"/>
      <c r="ED34" s="81"/>
      <c r="EE34" s="81"/>
      <c r="EF34" s="81"/>
      <c r="EG34" s="81"/>
      <c r="EH34" s="81"/>
      <c r="EI34" s="81"/>
      <c r="EJ34" s="81"/>
      <c r="EK34" s="81"/>
      <c r="EL34" s="82"/>
      <c r="EM34" s="80"/>
      <c r="EN34" s="81"/>
      <c r="EO34" s="81"/>
      <c r="EP34" s="81"/>
      <c r="EQ34" s="81"/>
      <c r="ER34" s="81"/>
      <c r="ES34" s="81"/>
      <c r="ET34" s="81"/>
      <c r="EU34" s="81"/>
      <c r="EV34" s="82"/>
      <c r="EW34" s="46"/>
      <c r="EX34" s="46"/>
      <c r="EY34" s="46"/>
      <c r="EZ34" s="46"/>
      <c r="FA34" s="46"/>
    </row>
    <row r="35" spans="1:202" s="10" customFormat="1" ht="13.9" customHeight="1" thickBot="1">
      <c r="A35" s="125"/>
      <c r="B35" s="45"/>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6"/>
      <c r="EX35" s="46"/>
      <c r="EY35" s="46"/>
      <c r="EZ35" s="46"/>
      <c r="FA35" s="46"/>
    </row>
    <row r="36" spans="1:202" s="10" customFormat="1" ht="13.9" customHeight="1">
      <c r="A36" s="125"/>
      <c r="B36" s="48" t="s">
        <v>33</v>
      </c>
      <c r="C36" s="49">
        <f t="shared" ref="C36:L36" si="41">COUNTIF(C12:C33,"=Met")</f>
        <v>0</v>
      </c>
      <c r="D36" s="50">
        <f t="shared" si="41"/>
        <v>0</v>
      </c>
      <c r="E36" s="50">
        <f t="shared" si="41"/>
        <v>0</v>
      </c>
      <c r="F36" s="50">
        <f t="shared" si="41"/>
        <v>0</v>
      </c>
      <c r="G36" s="50">
        <f t="shared" si="41"/>
        <v>0</v>
      </c>
      <c r="H36" s="50">
        <f t="shared" si="41"/>
        <v>0</v>
      </c>
      <c r="I36" s="50">
        <f t="shared" si="41"/>
        <v>0</v>
      </c>
      <c r="J36" s="50">
        <f t="shared" si="41"/>
        <v>0</v>
      </c>
      <c r="K36" s="50">
        <f t="shared" si="41"/>
        <v>0</v>
      </c>
      <c r="L36" s="307">
        <f t="shared" si="41"/>
        <v>0</v>
      </c>
      <c r="M36" s="49">
        <f t="shared" ref="M36:AP36" si="42">COUNTIF(M12:M33,"=Met")</f>
        <v>0</v>
      </c>
      <c r="N36" s="50">
        <f t="shared" si="42"/>
        <v>0</v>
      </c>
      <c r="O36" s="50">
        <f t="shared" si="42"/>
        <v>0</v>
      </c>
      <c r="P36" s="50">
        <f t="shared" si="42"/>
        <v>0</v>
      </c>
      <c r="Q36" s="50">
        <f t="shared" si="42"/>
        <v>0</v>
      </c>
      <c r="R36" s="50">
        <f t="shared" si="42"/>
        <v>0</v>
      </c>
      <c r="S36" s="50">
        <f t="shared" si="42"/>
        <v>0</v>
      </c>
      <c r="T36" s="50">
        <f t="shared" si="42"/>
        <v>0</v>
      </c>
      <c r="U36" s="50">
        <f t="shared" si="42"/>
        <v>0</v>
      </c>
      <c r="V36" s="307">
        <f t="shared" si="42"/>
        <v>0</v>
      </c>
      <c r="W36" s="49">
        <f t="shared" ref="W36:AF36" si="43">COUNTIF(W12:W33,"=Met")</f>
        <v>0</v>
      </c>
      <c r="X36" s="50">
        <f t="shared" si="43"/>
        <v>0</v>
      </c>
      <c r="Y36" s="50">
        <f t="shared" si="43"/>
        <v>0</v>
      </c>
      <c r="Z36" s="50">
        <f t="shared" si="43"/>
        <v>0</v>
      </c>
      <c r="AA36" s="50">
        <f t="shared" si="43"/>
        <v>0</v>
      </c>
      <c r="AB36" s="50">
        <f t="shared" si="43"/>
        <v>0</v>
      </c>
      <c r="AC36" s="50">
        <f t="shared" si="43"/>
        <v>0</v>
      </c>
      <c r="AD36" s="50">
        <f t="shared" si="43"/>
        <v>0</v>
      </c>
      <c r="AE36" s="50">
        <f t="shared" si="43"/>
        <v>0</v>
      </c>
      <c r="AF36" s="307">
        <f t="shared" si="43"/>
        <v>0</v>
      </c>
      <c r="AG36" s="49">
        <f t="shared" si="42"/>
        <v>0</v>
      </c>
      <c r="AH36" s="50">
        <f t="shared" si="42"/>
        <v>0</v>
      </c>
      <c r="AI36" s="50">
        <f t="shared" si="42"/>
        <v>0</v>
      </c>
      <c r="AJ36" s="50">
        <f t="shared" si="42"/>
        <v>0</v>
      </c>
      <c r="AK36" s="50">
        <f t="shared" si="42"/>
        <v>0</v>
      </c>
      <c r="AL36" s="50">
        <f t="shared" si="42"/>
        <v>0</v>
      </c>
      <c r="AM36" s="50">
        <f t="shared" si="42"/>
        <v>0</v>
      </c>
      <c r="AN36" s="50">
        <f t="shared" si="42"/>
        <v>0</v>
      </c>
      <c r="AO36" s="50">
        <f t="shared" si="42"/>
        <v>0</v>
      </c>
      <c r="AP36" s="307">
        <f t="shared" si="42"/>
        <v>0</v>
      </c>
      <c r="AQ36" s="49">
        <f t="shared" ref="AQ36:DB36" si="44">COUNTIF(AQ12:AQ33,"=Met")</f>
        <v>0</v>
      </c>
      <c r="AR36" s="50">
        <f t="shared" si="44"/>
        <v>0</v>
      </c>
      <c r="AS36" s="50">
        <f t="shared" si="44"/>
        <v>0</v>
      </c>
      <c r="AT36" s="50">
        <f t="shared" si="44"/>
        <v>0</v>
      </c>
      <c r="AU36" s="50">
        <f t="shared" si="44"/>
        <v>0</v>
      </c>
      <c r="AV36" s="50">
        <f t="shared" si="44"/>
        <v>0</v>
      </c>
      <c r="AW36" s="50">
        <f t="shared" si="44"/>
        <v>0</v>
      </c>
      <c r="AX36" s="50">
        <f t="shared" si="44"/>
        <v>0</v>
      </c>
      <c r="AY36" s="50">
        <f t="shared" si="44"/>
        <v>0</v>
      </c>
      <c r="AZ36" s="307">
        <f t="shared" si="44"/>
        <v>0</v>
      </c>
      <c r="BA36" s="49">
        <f t="shared" si="44"/>
        <v>0</v>
      </c>
      <c r="BB36" s="50">
        <f t="shared" si="44"/>
        <v>0</v>
      </c>
      <c r="BC36" s="50">
        <f t="shared" si="44"/>
        <v>0</v>
      </c>
      <c r="BD36" s="50">
        <f t="shared" si="44"/>
        <v>0</v>
      </c>
      <c r="BE36" s="50">
        <f t="shared" si="44"/>
        <v>0</v>
      </c>
      <c r="BF36" s="50">
        <f t="shared" si="44"/>
        <v>0</v>
      </c>
      <c r="BG36" s="50">
        <f t="shared" si="44"/>
        <v>0</v>
      </c>
      <c r="BH36" s="50">
        <f t="shared" si="44"/>
        <v>0</v>
      </c>
      <c r="BI36" s="50">
        <f t="shared" si="44"/>
        <v>0</v>
      </c>
      <c r="BJ36" s="307">
        <f t="shared" si="44"/>
        <v>0</v>
      </c>
      <c r="BK36" s="49">
        <f t="shared" si="44"/>
        <v>0</v>
      </c>
      <c r="BL36" s="50">
        <f t="shared" si="44"/>
        <v>0</v>
      </c>
      <c r="BM36" s="50">
        <f t="shared" si="44"/>
        <v>0</v>
      </c>
      <c r="BN36" s="50">
        <f t="shared" si="44"/>
        <v>0</v>
      </c>
      <c r="BO36" s="50">
        <f t="shared" si="44"/>
        <v>0</v>
      </c>
      <c r="BP36" s="50">
        <f t="shared" si="44"/>
        <v>0</v>
      </c>
      <c r="BQ36" s="50">
        <f t="shared" si="44"/>
        <v>0</v>
      </c>
      <c r="BR36" s="50">
        <f t="shared" si="44"/>
        <v>0</v>
      </c>
      <c r="BS36" s="50">
        <f t="shared" si="44"/>
        <v>0</v>
      </c>
      <c r="BT36" s="307">
        <f t="shared" si="44"/>
        <v>0</v>
      </c>
      <c r="BU36" s="49">
        <f t="shared" si="44"/>
        <v>0</v>
      </c>
      <c r="BV36" s="50">
        <f t="shared" si="44"/>
        <v>0</v>
      </c>
      <c r="BW36" s="50">
        <f t="shared" si="44"/>
        <v>0</v>
      </c>
      <c r="BX36" s="50">
        <f t="shared" si="44"/>
        <v>0</v>
      </c>
      <c r="BY36" s="50">
        <f t="shared" si="44"/>
        <v>0</v>
      </c>
      <c r="BZ36" s="50">
        <f t="shared" si="44"/>
        <v>0</v>
      </c>
      <c r="CA36" s="50">
        <f t="shared" si="44"/>
        <v>0</v>
      </c>
      <c r="CB36" s="50">
        <f t="shared" si="44"/>
        <v>0</v>
      </c>
      <c r="CC36" s="50">
        <f t="shared" si="44"/>
        <v>0</v>
      </c>
      <c r="CD36" s="307">
        <f t="shared" si="44"/>
        <v>0</v>
      </c>
      <c r="CE36" s="49">
        <f t="shared" si="44"/>
        <v>0</v>
      </c>
      <c r="CF36" s="50">
        <f t="shared" si="44"/>
        <v>0</v>
      </c>
      <c r="CG36" s="50">
        <f t="shared" si="44"/>
        <v>0</v>
      </c>
      <c r="CH36" s="50">
        <f t="shared" si="44"/>
        <v>0</v>
      </c>
      <c r="CI36" s="50">
        <f t="shared" si="44"/>
        <v>0</v>
      </c>
      <c r="CJ36" s="50">
        <f t="shared" si="44"/>
        <v>0</v>
      </c>
      <c r="CK36" s="50">
        <f t="shared" si="44"/>
        <v>0</v>
      </c>
      <c r="CL36" s="50">
        <f t="shared" si="44"/>
        <v>0</v>
      </c>
      <c r="CM36" s="50">
        <f t="shared" si="44"/>
        <v>0</v>
      </c>
      <c r="CN36" s="307">
        <f t="shared" si="44"/>
        <v>0</v>
      </c>
      <c r="CO36" s="49">
        <f t="shared" si="44"/>
        <v>0</v>
      </c>
      <c r="CP36" s="50">
        <f t="shared" si="44"/>
        <v>0</v>
      </c>
      <c r="CQ36" s="50">
        <f t="shared" si="44"/>
        <v>0</v>
      </c>
      <c r="CR36" s="50">
        <f t="shared" si="44"/>
        <v>0</v>
      </c>
      <c r="CS36" s="50">
        <f t="shared" si="44"/>
        <v>0</v>
      </c>
      <c r="CT36" s="50">
        <f t="shared" si="44"/>
        <v>0</v>
      </c>
      <c r="CU36" s="50">
        <f t="shared" si="44"/>
        <v>0</v>
      </c>
      <c r="CV36" s="50">
        <f t="shared" si="44"/>
        <v>0</v>
      </c>
      <c r="CW36" s="50">
        <f t="shared" si="44"/>
        <v>0</v>
      </c>
      <c r="CX36" s="307">
        <f t="shared" si="44"/>
        <v>0</v>
      </c>
      <c r="CY36" s="49">
        <f t="shared" si="44"/>
        <v>0</v>
      </c>
      <c r="CZ36" s="50">
        <f t="shared" si="44"/>
        <v>0</v>
      </c>
      <c r="DA36" s="50">
        <f t="shared" si="44"/>
        <v>0</v>
      </c>
      <c r="DB36" s="50">
        <f t="shared" si="44"/>
        <v>0</v>
      </c>
      <c r="DC36" s="50">
        <f t="shared" ref="DC36:EV36" si="45">COUNTIF(DC12:DC33,"=Met")</f>
        <v>0</v>
      </c>
      <c r="DD36" s="50">
        <f t="shared" si="45"/>
        <v>0</v>
      </c>
      <c r="DE36" s="50">
        <f t="shared" si="45"/>
        <v>0</v>
      </c>
      <c r="DF36" s="50">
        <f t="shared" si="45"/>
        <v>0</v>
      </c>
      <c r="DG36" s="50">
        <f t="shared" si="45"/>
        <v>0</v>
      </c>
      <c r="DH36" s="307">
        <f t="shared" si="45"/>
        <v>0</v>
      </c>
      <c r="DI36" s="49">
        <f t="shared" si="45"/>
        <v>0</v>
      </c>
      <c r="DJ36" s="50">
        <f t="shared" si="45"/>
        <v>0</v>
      </c>
      <c r="DK36" s="50">
        <f t="shared" si="45"/>
        <v>0</v>
      </c>
      <c r="DL36" s="50">
        <f t="shared" si="45"/>
        <v>0</v>
      </c>
      <c r="DM36" s="50">
        <f t="shared" si="45"/>
        <v>0</v>
      </c>
      <c r="DN36" s="50">
        <f t="shared" si="45"/>
        <v>0</v>
      </c>
      <c r="DO36" s="50">
        <f t="shared" si="45"/>
        <v>0</v>
      </c>
      <c r="DP36" s="50">
        <f t="shared" si="45"/>
        <v>0</v>
      </c>
      <c r="DQ36" s="50">
        <f t="shared" si="45"/>
        <v>0</v>
      </c>
      <c r="DR36" s="307">
        <f t="shared" si="45"/>
        <v>0</v>
      </c>
      <c r="DS36" s="49">
        <f t="shared" si="45"/>
        <v>0</v>
      </c>
      <c r="DT36" s="50">
        <f t="shared" si="45"/>
        <v>0</v>
      </c>
      <c r="DU36" s="50">
        <f t="shared" si="45"/>
        <v>0</v>
      </c>
      <c r="DV36" s="50">
        <f t="shared" si="45"/>
        <v>0</v>
      </c>
      <c r="DW36" s="50">
        <f t="shared" si="45"/>
        <v>0</v>
      </c>
      <c r="DX36" s="50">
        <f t="shared" si="45"/>
        <v>0</v>
      </c>
      <c r="DY36" s="50">
        <f t="shared" si="45"/>
        <v>0</v>
      </c>
      <c r="DZ36" s="50">
        <f t="shared" si="45"/>
        <v>0</v>
      </c>
      <c r="EA36" s="50">
        <f t="shared" si="45"/>
        <v>0</v>
      </c>
      <c r="EB36" s="307">
        <f t="shared" si="45"/>
        <v>0</v>
      </c>
      <c r="EC36" s="49">
        <f t="shared" si="45"/>
        <v>0</v>
      </c>
      <c r="ED36" s="50">
        <f t="shared" si="45"/>
        <v>0</v>
      </c>
      <c r="EE36" s="50">
        <f t="shared" si="45"/>
        <v>0</v>
      </c>
      <c r="EF36" s="50">
        <f t="shared" si="45"/>
        <v>0</v>
      </c>
      <c r="EG36" s="50">
        <f t="shared" si="45"/>
        <v>0</v>
      </c>
      <c r="EH36" s="50">
        <f t="shared" si="45"/>
        <v>0</v>
      </c>
      <c r="EI36" s="50">
        <f t="shared" si="45"/>
        <v>0</v>
      </c>
      <c r="EJ36" s="50">
        <f t="shared" si="45"/>
        <v>0</v>
      </c>
      <c r="EK36" s="50">
        <f t="shared" si="45"/>
        <v>0</v>
      </c>
      <c r="EL36" s="307">
        <f t="shared" si="45"/>
        <v>0</v>
      </c>
      <c r="EM36" s="49">
        <f t="shared" si="45"/>
        <v>0</v>
      </c>
      <c r="EN36" s="50">
        <f t="shared" si="45"/>
        <v>0</v>
      </c>
      <c r="EO36" s="50">
        <f t="shared" si="45"/>
        <v>0</v>
      </c>
      <c r="EP36" s="50">
        <f t="shared" si="45"/>
        <v>0</v>
      </c>
      <c r="EQ36" s="50">
        <f t="shared" si="45"/>
        <v>0</v>
      </c>
      <c r="ER36" s="50">
        <f t="shared" si="45"/>
        <v>0</v>
      </c>
      <c r="ES36" s="50">
        <f t="shared" si="45"/>
        <v>0</v>
      </c>
      <c r="ET36" s="50">
        <f t="shared" si="45"/>
        <v>0</v>
      </c>
      <c r="EU36" s="50">
        <f t="shared" si="45"/>
        <v>0</v>
      </c>
      <c r="EV36" s="307">
        <f t="shared" si="45"/>
        <v>0</v>
      </c>
      <c r="EW36" s="51"/>
      <c r="EX36" s="52"/>
      <c r="EY36" s="52"/>
      <c r="EZ36" s="52"/>
      <c r="FA36" s="52"/>
    </row>
    <row r="37" spans="1:202" s="10" customFormat="1" ht="13.9" customHeight="1">
      <c r="A37" s="125"/>
      <c r="B37" s="48" t="s">
        <v>34</v>
      </c>
      <c r="C37" s="53">
        <f t="shared" ref="C37:L37" si="46">IF(SUM(C36,C38)=0,0,C36/SUM(C36,C38))</f>
        <v>0</v>
      </c>
      <c r="D37" s="54">
        <f t="shared" si="46"/>
        <v>0</v>
      </c>
      <c r="E37" s="54">
        <f t="shared" si="46"/>
        <v>0</v>
      </c>
      <c r="F37" s="54">
        <f t="shared" si="46"/>
        <v>0</v>
      </c>
      <c r="G37" s="54">
        <f t="shared" si="46"/>
        <v>0</v>
      </c>
      <c r="H37" s="54">
        <f t="shared" si="46"/>
        <v>0</v>
      </c>
      <c r="I37" s="54">
        <f t="shared" si="46"/>
        <v>0</v>
      </c>
      <c r="J37" s="54">
        <f t="shared" si="46"/>
        <v>0</v>
      </c>
      <c r="K37" s="54">
        <f t="shared" si="46"/>
        <v>0</v>
      </c>
      <c r="L37" s="308">
        <f t="shared" si="46"/>
        <v>0</v>
      </c>
      <c r="M37" s="53">
        <f t="shared" ref="M37:AP37" si="47">IF(SUM(M36,M38)=0,0,M36/SUM(M36,M38))</f>
        <v>0</v>
      </c>
      <c r="N37" s="54">
        <f t="shared" si="47"/>
        <v>0</v>
      </c>
      <c r="O37" s="54">
        <f t="shared" si="47"/>
        <v>0</v>
      </c>
      <c r="P37" s="54">
        <f t="shared" si="47"/>
        <v>0</v>
      </c>
      <c r="Q37" s="54">
        <f t="shared" si="47"/>
        <v>0</v>
      </c>
      <c r="R37" s="54">
        <f t="shared" si="47"/>
        <v>0</v>
      </c>
      <c r="S37" s="54">
        <f t="shared" si="47"/>
        <v>0</v>
      </c>
      <c r="T37" s="54">
        <f t="shared" si="47"/>
        <v>0</v>
      </c>
      <c r="U37" s="54">
        <f t="shared" si="47"/>
        <v>0</v>
      </c>
      <c r="V37" s="308">
        <f t="shared" si="47"/>
        <v>0</v>
      </c>
      <c r="W37" s="53">
        <f t="shared" ref="W37:AF37" si="48">IF(SUM(W36,W38)=0,0,W36/SUM(W36,W38))</f>
        <v>0</v>
      </c>
      <c r="X37" s="54">
        <f t="shared" si="48"/>
        <v>0</v>
      </c>
      <c r="Y37" s="54">
        <f t="shared" si="48"/>
        <v>0</v>
      </c>
      <c r="Z37" s="54">
        <f t="shared" si="48"/>
        <v>0</v>
      </c>
      <c r="AA37" s="54">
        <f t="shared" si="48"/>
        <v>0</v>
      </c>
      <c r="AB37" s="54">
        <f t="shared" si="48"/>
        <v>0</v>
      </c>
      <c r="AC37" s="54">
        <f t="shared" si="48"/>
        <v>0</v>
      </c>
      <c r="AD37" s="54">
        <f t="shared" si="48"/>
        <v>0</v>
      </c>
      <c r="AE37" s="54">
        <f t="shared" si="48"/>
        <v>0</v>
      </c>
      <c r="AF37" s="308">
        <f t="shared" si="48"/>
        <v>0</v>
      </c>
      <c r="AG37" s="53">
        <f t="shared" si="47"/>
        <v>0</v>
      </c>
      <c r="AH37" s="54">
        <f t="shared" si="47"/>
        <v>0</v>
      </c>
      <c r="AI37" s="54">
        <f t="shared" si="47"/>
        <v>0</v>
      </c>
      <c r="AJ37" s="54">
        <f t="shared" si="47"/>
        <v>0</v>
      </c>
      <c r="AK37" s="54">
        <f t="shared" si="47"/>
        <v>0</v>
      </c>
      <c r="AL37" s="54">
        <f t="shared" si="47"/>
        <v>0</v>
      </c>
      <c r="AM37" s="54">
        <f t="shared" si="47"/>
        <v>0</v>
      </c>
      <c r="AN37" s="54">
        <f t="shared" si="47"/>
        <v>0</v>
      </c>
      <c r="AO37" s="54">
        <f t="shared" si="47"/>
        <v>0</v>
      </c>
      <c r="AP37" s="308">
        <f t="shared" si="47"/>
        <v>0</v>
      </c>
      <c r="AQ37" s="53">
        <f t="shared" ref="AQ37:DB37" si="49">IF(SUM(AQ36,AQ38)=0,0,AQ36/SUM(AQ36,AQ38))</f>
        <v>0</v>
      </c>
      <c r="AR37" s="54">
        <f t="shared" si="49"/>
        <v>0</v>
      </c>
      <c r="AS37" s="54">
        <f t="shared" si="49"/>
        <v>0</v>
      </c>
      <c r="AT37" s="54">
        <f t="shared" si="49"/>
        <v>0</v>
      </c>
      <c r="AU37" s="54">
        <f t="shared" si="49"/>
        <v>0</v>
      </c>
      <c r="AV37" s="54">
        <f t="shared" si="49"/>
        <v>0</v>
      </c>
      <c r="AW37" s="54">
        <f t="shared" si="49"/>
        <v>0</v>
      </c>
      <c r="AX37" s="54">
        <f t="shared" si="49"/>
        <v>0</v>
      </c>
      <c r="AY37" s="54">
        <f t="shared" si="49"/>
        <v>0</v>
      </c>
      <c r="AZ37" s="308">
        <f t="shared" si="49"/>
        <v>0</v>
      </c>
      <c r="BA37" s="53">
        <f t="shared" si="49"/>
        <v>0</v>
      </c>
      <c r="BB37" s="54">
        <f t="shared" si="49"/>
        <v>0</v>
      </c>
      <c r="BC37" s="54">
        <f t="shared" si="49"/>
        <v>0</v>
      </c>
      <c r="BD37" s="54">
        <f t="shared" si="49"/>
        <v>0</v>
      </c>
      <c r="BE37" s="54">
        <f t="shared" si="49"/>
        <v>0</v>
      </c>
      <c r="BF37" s="54">
        <f t="shared" si="49"/>
        <v>0</v>
      </c>
      <c r="BG37" s="54">
        <f t="shared" si="49"/>
        <v>0</v>
      </c>
      <c r="BH37" s="54">
        <f t="shared" si="49"/>
        <v>0</v>
      </c>
      <c r="BI37" s="54">
        <f t="shared" si="49"/>
        <v>0</v>
      </c>
      <c r="BJ37" s="308">
        <f t="shared" si="49"/>
        <v>0</v>
      </c>
      <c r="BK37" s="53">
        <f t="shared" si="49"/>
        <v>0</v>
      </c>
      <c r="BL37" s="54">
        <f t="shared" si="49"/>
        <v>0</v>
      </c>
      <c r="BM37" s="54">
        <f t="shared" si="49"/>
        <v>0</v>
      </c>
      <c r="BN37" s="54">
        <f t="shared" si="49"/>
        <v>0</v>
      </c>
      <c r="BO37" s="54">
        <f t="shared" si="49"/>
        <v>0</v>
      </c>
      <c r="BP37" s="54">
        <f t="shared" si="49"/>
        <v>0</v>
      </c>
      <c r="BQ37" s="54">
        <f t="shared" si="49"/>
        <v>0</v>
      </c>
      <c r="BR37" s="54">
        <f t="shared" si="49"/>
        <v>0</v>
      </c>
      <c r="BS37" s="54">
        <f t="shared" si="49"/>
        <v>0</v>
      </c>
      <c r="BT37" s="308">
        <f t="shared" si="49"/>
        <v>0</v>
      </c>
      <c r="BU37" s="53">
        <f t="shared" si="49"/>
        <v>0</v>
      </c>
      <c r="BV37" s="54">
        <f t="shared" si="49"/>
        <v>0</v>
      </c>
      <c r="BW37" s="54">
        <f t="shared" si="49"/>
        <v>0</v>
      </c>
      <c r="BX37" s="54">
        <f t="shared" si="49"/>
        <v>0</v>
      </c>
      <c r="BY37" s="54">
        <f t="shared" si="49"/>
        <v>0</v>
      </c>
      <c r="BZ37" s="54">
        <f t="shared" si="49"/>
        <v>0</v>
      </c>
      <c r="CA37" s="54">
        <f t="shared" si="49"/>
        <v>0</v>
      </c>
      <c r="CB37" s="54">
        <f t="shared" si="49"/>
        <v>0</v>
      </c>
      <c r="CC37" s="54">
        <f t="shared" si="49"/>
        <v>0</v>
      </c>
      <c r="CD37" s="308">
        <f t="shared" si="49"/>
        <v>0</v>
      </c>
      <c r="CE37" s="53">
        <f t="shared" si="49"/>
        <v>0</v>
      </c>
      <c r="CF37" s="54">
        <f t="shared" si="49"/>
        <v>0</v>
      </c>
      <c r="CG37" s="54">
        <f t="shared" si="49"/>
        <v>0</v>
      </c>
      <c r="CH37" s="54">
        <f t="shared" si="49"/>
        <v>0</v>
      </c>
      <c r="CI37" s="54">
        <f t="shared" si="49"/>
        <v>0</v>
      </c>
      <c r="CJ37" s="54">
        <f t="shared" si="49"/>
        <v>0</v>
      </c>
      <c r="CK37" s="54">
        <f t="shared" si="49"/>
        <v>0</v>
      </c>
      <c r="CL37" s="54">
        <f t="shared" si="49"/>
        <v>0</v>
      </c>
      <c r="CM37" s="54">
        <f t="shared" si="49"/>
        <v>0</v>
      </c>
      <c r="CN37" s="308">
        <f t="shared" si="49"/>
        <v>0</v>
      </c>
      <c r="CO37" s="53">
        <f t="shared" si="49"/>
        <v>0</v>
      </c>
      <c r="CP37" s="54">
        <f t="shared" si="49"/>
        <v>0</v>
      </c>
      <c r="CQ37" s="54">
        <f t="shared" si="49"/>
        <v>0</v>
      </c>
      <c r="CR37" s="54">
        <f t="shared" si="49"/>
        <v>0</v>
      </c>
      <c r="CS37" s="54">
        <f t="shared" si="49"/>
        <v>0</v>
      </c>
      <c r="CT37" s="54">
        <f t="shared" si="49"/>
        <v>0</v>
      </c>
      <c r="CU37" s="54">
        <f t="shared" si="49"/>
        <v>0</v>
      </c>
      <c r="CV37" s="54">
        <f t="shared" si="49"/>
        <v>0</v>
      </c>
      <c r="CW37" s="54">
        <f t="shared" si="49"/>
        <v>0</v>
      </c>
      <c r="CX37" s="308">
        <f t="shared" si="49"/>
        <v>0</v>
      </c>
      <c r="CY37" s="53">
        <f t="shared" si="49"/>
        <v>0</v>
      </c>
      <c r="CZ37" s="54">
        <f t="shared" si="49"/>
        <v>0</v>
      </c>
      <c r="DA37" s="54">
        <f t="shared" si="49"/>
        <v>0</v>
      </c>
      <c r="DB37" s="54">
        <f t="shared" si="49"/>
        <v>0</v>
      </c>
      <c r="DC37" s="54">
        <f t="shared" ref="DC37:EV37" si="50">IF(SUM(DC36,DC38)=0,0,DC36/SUM(DC36,DC38))</f>
        <v>0</v>
      </c>
      <c r="DD37" s="54">
        <f t="shared" si="50"/>
        <v>0</v>
      </c>
      <c r="DE37" s="54">
        <f t="shared" si="50"/>
        <v>0</v>
      </c>
      <c r="DF37" s="54">
        <f t="shared" si="50"/>
        <v>0</v>
      </c>
      <c r="DG37" s="54">
        <f t="shared" si="50"/>
        <v>0</v>
      </c>
      <c r="DH37" s="308">
        <f t="shared" si="50"/>
        <v>0</v>
      </c>
      <c r="DI37" s="53">
        <f t="shared" si="50"/>
        <v>0</v>
      </c>
      <c r="DJ37" s="54">
        <f t="shared" si="50"/>
        <v>0</v>
      </c>
      <c r="DK37" s="54">
        <f t="shared" si="50"/>
        <v>0</v>
      </c>
      <c r="DL37" s="54">
        <f t="shared" si="50"/>
        <v>0</v>
      </c>
      <c r="DM37" s="54">
        <f t="shared" si="50"/>
        <v>0</v>
      </c>
      <c r="DN37" s="54">
        <f t="shared" si="50"/>
        <v>0</v>
      </c>
      <c r="DO37" s="54">
        <f t="shared" si="50"/>
        <v>0</v>
      </c>
      <c r="DP37" s="54">
        <f t="shared" si="50"/>
        <v>0</v>
      </c>
      <c r="DQ37" s="54">
        <f t="shared" si="50"/>
        <v>0</v>
      </c>
      <c r="DR37" s="308">
        <f t="shared" si="50"/>
        <v>0</v>
      </c>
      <c r="DS37" s="53">
        <f t="shared" si="50"/>
        <v>0</v>
      </c>
      <c r="DT37" s="54">
        <f t="shared" si="50"/>
        <v>0</v>
      </c>
      <c r="DU37" s="54">
        <f t="shared" si="50"/>
        <v>0</v>
      </c>
      <c r="DV37" s="54">
        <f t="shared" si="50"/>
        <v>0</v>
      </c>
      <c r="DW37" s="54">
        <f t="shared" si="50"/>
        <v>0</v>
      </c>
      <c r="DX37" s="54">
        <f t="shared" si="50"/>
        <v>0</v>
      </c>
      <c r="DY37" s="54">
        <f t="shared" si="50"/>
        <v>0</v>
      </c>
      <c r="DZ37" s="54">
        <f t="shared" si="50"/>
        <v>0</v>
      </c>
      <c r="EA37" s="54">
        <f t="shared" si="50"/>
        <v>0</v>
      </c>
      <c r="EB37" s="308">
        <f t="shared" si="50"/>
        <v>0</v>
      </c>
      <c r="EC37" s="53">
        <f t="shared" si="50"/>
        <v>0</v>
      </c>
      <c r="ED37" s="54">
        <f t="shared" si="50"/>
        <v>0</v>
      </c>
      <c r="EE37" s="54">
        <f t="shared" si="50"/>
        <v>0</v>
      </c>
      <c r="EF37" s="54">
        <f t="shared" si="50"/>
        <v>0</v>
      </c>
      <c r="EG37" s="54">
        <f t="shared" si="50"/>
        <v>0</v>
      </c>
      <c r="EH37" s="54">
        <f t="shared" si="50"/>
        <v>0</v>
      </c>
      <c r="EI37" s="54">
        <f t="shared" si="50"/>
        <v>0</v>
      </c>
      <c r="EJ37" s="54">
        <f t="shared" si="50"/>
        <v>0</v>
      </c>
      <c r="EK37" s="54">
        <f t="shared" si="50"/>
        <v>0</v>
      </c>
      <c r="EL37" s="308">
        <f t="shared" si="50"/>
        <v>0</v>
      </c>
      <c r="EM37" s="53">
        <f t="shared" si="50"/>
        <v>0</v>
      </c>
      <c r="EN37" s="54">
        <f t="shared" si="50"/>
        <v>0</v>
      </c>
      <c r="EO37" s="54">
        <f t="shared" si="50"/>
        <v>0</v>
      </c>
      <c r="EP37" s="54">
        <f t="shared" si="50"/>
        <v>0</v>
      </c>
      <c r="EQ37" s="54">
        <f t="shared" si="50"/>
        <v>0</v>
      </c>
      <c r="ER37" s="54">
        <f t="shared" si="50"/>
        <v>0</v>
      </c>
      <c r="ES37" s="54">
        <f t="shared" si="50"/>
        <v>0</v>
      </c>
      <c r="ET37" s="54">
        <f t="shared" si="50"/>
        <v>0</v>
      </c>
      <c r="EU37" s="54">
        <f t="shared" si="50"/>
        <v>0</v>
      </c>
      <c r="EV37" s="308">
        <f t="shared" si="50"/>
        <v>0</v>
      </c>
      <c r="EW37" s="51"/>
      <c r="EX37" s="52"/>
      <c r="EY37" s="52"/>
      <c r="EZ37" s="52"/>
      <c r="FA37" s="52"/>
    </row>
    <row r="38" spans="1:202" s="10" customFormat="1" ht="13.9" customHeight="1">
      <c r="A38" s="125"/>
      <c r="B38" s="48" t="s">
        <v>35</v>
      </c>
      <c r="C38" s="55">
        <f t="shared" ref="C38:L38" si="51">COUNTIF(C12:C33,"=Not Met")</f>
        <v>0</v>
      </c>
      <c r="D38" s="56">
        <f t="shared" si="51"/>
        <v>0</v>
      </c>
      <c r="E38" s="56">
        <f t="shared" si="51"/>
        <v>0</v>
      </c>
      <c r="F38" s="56">
        <f t="shared" si="51"/>
        <v>0</v>
      </c>
      <c r="G38" s="56">
        <f t="shared" si="51"/>
        <v>0</v>
      </c>
      <c r="H38" s="56">
        <f t="shared" si="51"/>
        <v>0</v>
      </c>
      <c r="I38" s="56">
        <f t="shared" si="51"/>
        <v>0</v>
      </c>
      <c r="J38" s="56">
        <f t="shared" si="51"/>
        <v>0</v>
      </c>
      <c r="K38" s="56">
        <f t="shared" si="51"/>
        <v>0</v>
      </c>
      <c r="L38" s="309">
        <f t="shared" si="51"/>
        <v>0</v>
      </c>
      <c r="M38" s="55">
        <f t="shared" ref="M38:AP38" si="52">COUNTIF(M12:M33,"=Not Met")</f>
        <v>0</v>
      </c>
      <c r="N38" s="56">
        <f t="shared" si="52"/>
        <v>0</v>
      </c>
      <c r="O38" s="56">
        <f t="shared" si="52"/>
        <v>0</v>
      </c>
      <c r="P38" s="56">
        <f t="shared" si="52"/>
        <v>0</v>
      </c>
      <c r="Q38" s="56">
        <f t="shared" si="52"/>
        <v>0</v>
      </c>
      <c r="R38" s="56">
        <f t="shared" si="52"/>
        <v>0</v>
      </c>
      <c r="S38" s="56">
        <f t="shared" si="52"/>
        <v>0</v>
      </c>
      <c r="T38" s="56">
        <f t="shared" si="52"/>
        <v>0</v>
      </c>
      <c r="U38" s="56">
        <f t="shared" si="52"/>
        <v>0</v>
      </c>
      <c r="V38" s="309">
        <f t="shared" si="52"/>
        <v>0</v>
      </c>
      <c r="W38" s="55">
        <f t="shared" ref="W38:AF38" si="53">COUNTIF(W12:W33,"=Not Met")</f>
        <v>0</v>
      </c>
      <c r="X38" s="56">
        <f t="shared" si="53"/>
        <v>0</v>
      </c>
      <c r="Y38" s="56">
        <f t="shared" si="53"/>
        <v>0</v>
      </c>
      <c r="Z38" s="56">
        <f t="shared" si="53"/>
        <v>0</v>
      </c>
      <c r="AA38" s="56">
        <f t="shared" si="53"/>
        <v>0</v>
      </c>
      <c r="AB38" s="56">
        <f t="shared" si="53"/>
        <v>0</v>
      </c>
      <c r="AC38" s="56">
        <f t="shared" si="53"/>
        <v>0</v>
      </c>
      <c r="AD38" s="56">
        <f t="shared" si="53"/>
        <v>0</v>
      </c>
      <c r="AE38" s="56">
        <f t="shared" si="53"/>
        <v>0</v>
      </c>
      <c r="AF38" s="309">
        <f t="shared" si="53"/>
        <v>0</v>
      </c>
      <c r="AG38" s="55">
        <f t="shared" si="52"/>
        <v>0</v>
      </c>
      <c r="AH38" s="56">
        <f t="shared" si="52"/>
        <v>0</v>
      </c>
      <c r="AI38" s="56">
        <f t="shared" si="52"/>
        <v>0</v>
      </c>
      <c r="AJ38" s="56">
        <f t="shared" si="52"/>
        <v>0</v>
      </c>
      <c r="AK38" s="56">
        <f t="shared" si="52"/>
        <v>0</v>
      </c>
      <c r="AL38" s="56">
        <f t="shared" si="52"/>
        <v>0</v>
      </c>
      <c r="AM38" s="56">
        <f t="shared" si="52"/>
        <v>0</v>
      </c>
      <c r="AN38" s="56">
        <f t="shared" si="52"/>
        <v>0</v>
      </c>
      <c r="AO38" s="56">
        <f t="shared" si="52"/>
        <v>0</v>
      </c>
      <c r="AP38" s="309">
        <f t="shared" si="52"/>
        <v>0</v>
      </c>
      <c r="AQ38" s="55">
        <f t="shared" ref="AQ38:DB38" si="54">COUNTIF(AQ12:AQ33,"=Not Met")</f>
        <v>0</v>
      </c>
      <c r="AR38" s="56">
        <f t="shared" si="54"/>
        <v>0</v>
      </c>
      <c r="AS38" s="56">
        <f t="shared" si="54"/>
        <v>0</v>
      </c>
      <c r="AT38" s="56">
        <f t="shared" si="54"/>
        <v>0</v>
      </c>
      <c r="AU38" s="56">
        <f t="shared" si="54"/>
        <v>0</v>
      </c>
      <c r="AV38" s="56">
        <f t="shared" si="54"/>
        <v>0</v>
      </c>
      <c r="AW38" s="56">
        <f t="shared" si="54"/>
        <v>0</v>
      </c>
      <c r="AX38" s="56">
        <f t="shared" si="54"/>
        <v>0</v>
      </c>
      <c r="AY38" s="56">
        <f t="shared" si="54"/>
        <v>0</v>
      </c>
      <c r="AZ38" s="309">
        <f t="shared" si="54"/>
        <v>0</v>
      </c>
      <c r="BA38" s="55">
        <f t="shared" si="54"/>
        <v>0</v>
      </c>
      <c r="BB38" s="56">
        <f t="shared" si="54"/>
        <v>0</v>
      </c>
      <c r="BC38" s="56">
        <f t="shared" si="54"/>
        <v>0</v>
      </c>
      <c r="BD38" s="56">
        <f t="shared" si="54"/>
        <v>0</v>
      </c>
      <c r="BE38" s="56">
        <f t="shared" si="54"/>
        <v>0</v>
      </c>
      <c r="BF38" s="56">
        <f t="shared" si="54"/>
        <v>0</v>
      </c>
      <c r="BG38" s="56">
        <f t="shared" si="54"/>
        <v>0</v>
      </c>
      <c r="BH38" s="56">
        <f t="shared" si="54"/>
        <v>0</v>
      </c>
      <c r="BI38" s="56">
        <f t="shared" si="54"/>
        <v>0</v>
      </c>
      <c r="BJ38" s="309">
        <f t="shared" si="54"/>
        <v>0</v>
      </c>
      <c r="BK38" s="55">
        <f t="shared" si="54"/>
        <v>0</v>
      </c>
      <c r="BL38" s="56">
        <f t="shared" si="54"/>
        <v>0</v>
      </c>
      <c r="BM38" s="56">
        <f t="shared" si="54"/>
        <v>0</v>
      </c>
      <c r="BN38" s="56">
        <f t="shared" si="54"/>
        <v>0</v>
      </c>
      <c r="BO38" s="56">
        <f t="shared" si="54"/>
        <v>0</v>
      </c>
      <c r="BP38" s="56">
        <f t="shared" si="54"/>
        <v>0</v>
      </c>
      <c r="BQ38" s="56">
        <f t="shared" si="54"/>
        <v>0</v>
      </c>
      <c r="BR38" s="56">
        <f t="shared" si="54"/>
        <v>0</v>
      </c>
      <c r="BS38" s="56">
        <f t="shared" si="54"/>
        <v>0</v>
      </c>
      <c r="BT38" s="309">
        <f t="shared" si="54"/>
        <v>0</v>
      </c>
      <c r="BU38" s="55">
        <f t="shared" si="54"/>
        <v>0</v>
      </c>
      <c r="BV38" s="56">
        <f t="shared" si="54"/>
        <v>0</v>
      </c>
      <c r="BW38" s="56">
        <f t="shared" si="54"/>
        <v>0</v>
      </c>
      <c r="BX38" s="56">
        <f t="shared" si="54"/>
        <v>0</v>
      </c>
      <c r="BY38" s="56">
        <f t="shared" si="54"/>
        <v>0</v>
      </c>
      <c r="BZ38" s="56">
        <f t="shared" si="54"/>
        <v>0</v>
      </c>
      <c r="CA38" s="56">
        <f t="shared" si="54"/>
        <v>0</v>
      </c>
      <c r="CB38" s="56">
        <f t="shared" si="54"/>
        <v>0</v>
      </c>
      <c r="CC38" s="56">
        <f t="shared" si="54"/>
        <v>0</v>
      </c>
      <c r="CD38" s="309">
        <f t="shared" si="54"/>
        <v>0</v>
      </c>
      <c r="CE38" s="55">
        <f t="shared" si="54"/>
        <v>0</v>
      </c>
      <c r="CF38" s="56">
        <f t="shared" si="54"/>
        <v>0</v>
      </c>
      <c r="CG38" s="56">
        <f t="shared" si="54"/>
        <v>0</v>
      </c>
      <c r="CH38" s="56">
        <f t="shared" si="54"/>
        <v>0</v>
      </c>
      <c r="CI38" s="56">
        <f t="shared" si="54"/>
        <v>0</v>
      </c>
      <c r="CJ38" s="56">
        <f t="shared" si="54"/>
        <v>0</v>
      </c>
      <c r="CK38" s="56">
        <f t="shared" si="54"/>
        <v>0</v>
      </c>
      <c r="CL38" s="56">
        <f t="shared" si="54"/>
        <v>0</v>
      </c>
      <c r="CM38" s="56">
        <f t="shared" si="54"/>
        <v>0</v>
      </c>
      <c r="CN38" s="309">
        <f t="shared" si="54"/>
        <v>0</v>
      </c>
      <c r="CO38" s="55">
        <f t="shared" si="54"/>
        <v>0</v>
      </c>
      <c r="CP38" s="56">
        <f t="shared" si="54"/>
        <v>0</v>
      </c>
      <c r="CQ38" s="56">
        <f t="shared" si="54"/>
        <v>0</v>
      </c>
      <c r="CR38" s="56">
        <f t="shared" si="54"/>
        <v>0</v>
      </c>
      <c r="CS38" s="56">
        <f t="shared" si="54"/>
        <v>0</v>
      </c>
      <c r="CT38" s="56">
        <f t="shared" si="54"/>
        <v>0</v>
      </c>
      <c r="CU38" s="56">
        <f t="shared" si="54"/>
        <v>0</v>
      </c>
      <c r="CV38" s="56">
        <f t="shared" si="54"/>
        <v>0</v>
      </c>
      <c r="CW38" s="56">
        <f t="shared" si="54"/>
        <v>0</v>
      </c>
      <c r="CX38" s="309">
        <f t="shared" si="54"/>
        <v>0</v>
      </c>
      <c r="CY38" s="55">
        <f t="shared" si="54"/>
        <v>0</v>
      </c>
      <c r="CZ38" s="56">
        <f t="shared" si="54"/>
        <v>0</v>
      </c>
      <c r="DA38" s="56">
        <f t="shared" si="54"/>
        <v>0</v>
      </c>
      <c r="DB38" s="56">
        <f t="shared" si="54"/>
        <v>0</v>
      </c>
      <c r="DC38" s="56">
        <f t="shared" ref="DC38:EV38" si="55">COUNTIF(DC12:DC33,"=Not Met")</f>
        <v>0</v>
      </c>
      <c r="DD38" s="56">
        <f t="shared" si="55"/>
        <v>0</v>
      </c>
      <c r="DE38" s="56">
        <f t="shared" si="55"/>
        <v>0</v>
      </c>
      <c r="DF38" s="56">
        <f t="shared" si="55"/>
        <v>0</v>
      </c>
      <c r="DG38" s="56">
        <f t="shared" si="55"/>
        <v>0</v>
      </c>
      <c r="DH38" s="309">
        <f t="shared" si="55"/>
        <v>0</v>
      </c>
      <c r="DI38" s="55">
        <f t="shared" si="55"/>
        <v>0</v>
      </c>
      <c r="DJ38" s="56">
        <f t="shared" si="55"/>
        <v>0</v>
      </c>
      <c r="DK38" s="56">
        <f t="shared" si="55"/>
        <v>0</v>
      </c>
      <c r="DL38" s="56">
        <f t="shared" si="55"/>
        <v>0</v>
      </c>
      <c r="DM38" s="56">
        <f t="shared" si="55"/>
        <v>0</v>
      </c>
      <c r="DN38" s="56">
        <f t="shared" si="55"/>
        <v>0</v>
      </c>
      <c r="DO38" s="56">
        <f t="shared" si="55"/>
        <v>0</v>
      </c>
      <c r="DP38" s="56">
        <f t="shared" si="55"/>
        <v>0</v>
      </c>
      <c r="DQ38" s="56">
        <f t="shared" si="55"/>
        <v>0</v>
      </c>
      <c r="DR38" s="309">
        <f t="shared" si="55"/>
        <v>0</v>
      </c>
      <c r="DS38" s="55">
        <f t="shared" si="55"/>
        <v>0</v>
      </c>
      <c r="DT38" s="56">
        <f t="shared" si="55"/>
        <v>0</v>
      </c>
      <c r="DU38" s="56">
        <f t="shared" si="55"/>
        <v>0</v>
      </c>
      <c r="DV38" s="56">
        <f t="shared" si="55"/>
        <v>0</v>
      </c>
      <c r="DW38" s="56">
        <f t="shared" si="55"/>
        <v>0</v>
      </c>
      <c r="DX38" s="56">
        <f t="shared" si="55"/>
        <v>0</v>
      </c>
      <c r="DY38" s="56">
        <f t="shared" si="55"/>
        <v>0</v>
      </c>
      <c r="DZ38" s="56">
        <f t="shared" si="55"/>
        <v>0</v>
      </c>
      <c r="EA38" s="56">
        <f t="shared" si="55"/>
        <v>0</v>
      </c>
      <c r="EB38" s="309">
        <f t="shared" si="55"/>
        <v>0</v>
      </c>
      <c r="EC38" s="55">
        <f t="shared" si="55"/>
        <v>0</v>
      </c>
      <c r="ED38" s="56">
        <f t="shared" si="55"/>
        <v>0</v>
      </c>
      <c r="EE38" s="56">
        <f t="shared" si="55"/>
        <v>0</v>
      </c>
      <c r="EF38" s="56">
        <f t="shared" si="55"/>
        <v>0</v>
      </c>
      <c r="EG38" s="56">
        <f t="shared" si="55"/>
        <v>0</v>
      </c>
      <c r="EH38" s="56">
        <f t="shared" si="55"/>
        <v>0</v>
      </c>
      <c r="EI38" s="56">
        <f t="shared" si="55"/>
        <v>0</v>
      </c>
      <c r="EJ38" s="56">
        <f t="shared" si="55"/>
        <v>0</v>
      </c>
      <c r="EK38" s="56">
        <f t="shared" si="55"/>
        <v>0</v>
      </c>
      <c r="EL38" s="309">
        <f t="shared" si="55"/>
        <v>0</v>
      </c>
      <c r="EM38" s="55">
        <f t="shared" si="55"/>
        <v>0</v>
      </c>
      <c r="EN38" s="56">
        <f t="shared" si="55"/>
        <v>0</v>
      </c>
      <c r="EO38" s="56">
        <f t="shared" si="55"/>
        <v>0</v>
      </c>
      <c r="EP38" s="56">
        <f t="shared" si="55"/>
        <v>0</v>
      </c>
      <c r="EQ38" s="56">
        <f t="shared" si="55"/>
        <v>0</v>
      </c>
      <c r="ER38" s="56">
        <f t="shared" si="55"/>
        <v>0</v>
      </c>
      <c r="ES38" s="56">
        <f t="shared" si="55"/>
        <v>0</v>
      </c>
      <c r="ET38" s="56">
        <f t="shared" si="55"/>
        <v>0</v>
      </c>
      <c r="EU38" s="56">
        <f t="shared" si="55"/>
        <v>0</v>
      </c>
      <c r="EV38" s="309">
        <f t="shared" si="55"/>
        <v>0</v>
      </c>
      <c r="EW38" s="51"/>
      <c r="EX38" s="52"/>
      <c r="EY38" s="52"/>
      <c r="EZ38" s="52"/>
      <c r="FA38" s="52"/>
    </row>
    <row r="39" spans="1:202" s="10" customFormat="1" ht="13.9" customHeight="1">
      <c r="A39" s="125"/>
      <c r="B39" s="48" t="s">
        <v>36</v>
      </c>
      <c r="C39" s="53">
        <f t="shared" ref="C39:L39" si="56">IF(SUM(C36,C38)=0,0,C38/SUM(C36,C38))</f>
        <v>0</v>
      </c>
      <c r="D39" s="54">
        <f t="shared" si="56"/>
        <v>0</v>
      </c>
      <c r="E39" s="54">
        <f t="shared" si="56"/>
        <v>0</v>
      </c>
      <c r="F39" s="54">
        <f t="shared" si="56"/>
        <v>0</v>
      </c>
      <c r="G39" s="54">
        <f t="shared" si="56"/>
        <v>0</v>
      </c>
      <c r="H39" s="54">
        <f t="shared" si="56"/>
        <v>0</v>
      </c>
      <c r="I39" s="54">
        <f t="shared" si="56"/>
        <v>0</v>
      </c>
      <c r="J39" s="54">
        <f t="shared" si="56"/>
        <v>0</v>
      </c>
      <c r="K39" s="54">
        <f t="shared" si="56"/>
        <v>0</v>
      </c>
      <c r="L39" s="308">
        <f t="shared" si="56"/>
        <v>0</v>
      </c>
      <c r="M39" s="53">
        <f t="shared" ref="M39:AP39" si="57">IF(SUM(M36,M38)=0,0,M38/SUM(M36,M38))</f>
        <v>0</v>
      </c>
      <c r="N39" s="54">
        <f t="shared" si="57"/>
        <v>0</v>
      </c>
      <c r="O39" s="54">
        <f t="shared" si="57"/>
        <v>0</v>
      </c>
      <c r="P39" s="54">
        <f t="shared" si="57"/>
        <v>0</v>
      </c>
      <c r="Q39" s="54">
        <f t="shared" si="57"/>
        <v>0</v>
      </c>
      <c r="R39" s="54">
        <f t="shared" si="57"/>
        <v>0</v>
      </c>
      <c r="S39" s="54">
        <f t="shared" si="57"/>
        <v>0</v>
      </c>
      <c r="T39" s="54">
        <f t="shared" si="57"/>
        <v>0</v>
      </c>
      <c r="U39" s="54">
        <f t="shared" si="57"/>
        <v>0</v>
      </c>
      <c r="V39" s="308">
        <f t="shared" si="57"/>
        <v>0</v>
      </c>
      <c r="W39" s="53">
        <f t="shared" ref="W39:AF39" si="58">IF(SUM(W36,W38)=0,0,W38/SUM(W36,W38))</f>
        <v>0</v>
      </c>
      <c r="X39" s="54">
        <f t="shared" si="58"/>
        <v>0</v>
      </c>
      <c r="Y39" s="54">
        <f t="shared" si="58"/>
        <v>0</v>
      </c>
      <c r="Z39" s="54">
        <f t="shared" si="58"/>
        <v>0</v>
      </c>
      <c r="AA39" s="54">
        <f t="shared" si="58"/>
        <v>0</v>
      </c>
      <c r="AB39" s="54">
        <f t="shared" si="58"/>
        <v>0</v>
      </c>
      <c r="AC39" s="54">
        <f t="shared" si="58"/>
        <v>0</v>
      </c>
      <c r="AD39" s="54">
        <f t="shared" si="58"/>
        <v>0</v>
      </c>
      <c r="AE39" s="54">
        <f t="shared" si="58"/>
        <v>0</v>
      </c>
      <c r="AF39" s="308">
        <f t="shared" si="58"/>
        <v>0</v>
      </c>
      <c r="AG39" s="53">
        <f t="shared" si="57"/>
        <v>0</v>
      </c>
      <c r="AH39" s="54">
        <f t="shared" si="57"/>
        <v>0</v>
      </c>
      <c r="AI39" s="54">
        <f t="shared" si="57"/>
        <v>0</v>
      </c>
      <c r="AJ39" s="54">
        <f t="shared" si="57"/>
        <v>0</v>
      </c>
      <c r="AK39" s="54">
        <f t="shared" si="57"/>
        <v>0</v>
      </c>
      <c r="AL39" s="54">
        <f t="shared" si="57"/>
        <v>0</v>
      </c>
      <c r="AM39" s="54">
        <f t="shared" si="57"/>
        <v>0</v>
      </c>
      <c r="AN39" s="54">
        <f t="shared" si="57"/>
        <v>0</v>
      </c>
      <c r="AO39" s="54">
        <f t="shared" si="57"/>
        <v>0</v>
      </c>
      <c r="AP39" s="308">
        <f t="shared" si="57"/>
        <v>0</v>
      </c>
      <c r="AQ39" s="53">
        <f t="shared" ref="AQ39:DB39" si="59">IF(SUM(AQ36,AQ38)=0,0,AQ38/SUM(AQ36,AQ38))</f>
        <v>0</v>
      </c>
      <c r="AR39" s="54">
        <f t="shared" si="59"/>
        <v>0</v>
      </c>
      <c r="AS39" s="54">
        <f t="shared" si="59"/>
        <v>0</v>
      </c>
      <c r="AT39" s="54">
        <f t="shared" si="59"/>
        <v>0</v>
      </c>
      <c r="AU39" s="54">
        <f t="shared" si="59"/>
        <v>0</v>
      </c>
      <c r="AV39" s="54">
        <f t="shared" si="59"/>
        <v>0</v>
      </c>
      <c r="AW39" s="54">
        <f t="shared" si="59"/>
        <v>0</v>
      </c>
      <c r="AX39" s="54">
        <f t="shared" si="59"/>
        <v>0</v>
      </c>
      <c r="AY39" s="54">
        <f t="shared" si="59"/>
        <v>0</v>
      </c>
      <c r="AZ39" s="308">
        <f t="shared" si="59"/>
        <v>0</v>
      </c>
      <c r="BA39" s="53">
        <f t="shared" si="59"/>
        <v>0</v>
      </c>
      <c r="BB39" s="54">
        <f t="shared" si="59"/>
        <v>0</v>
      </c>
      <c r="BC39" s="54">
        <f t="shared" si="59"/>
        <v>0</v>
      </c>
      <c r="BD39" s="54">
        <f t="shared" si="59"/>
        <v>0</v>
      </c>
      <c r="BE39" s="54">
        <f t="shared" si="59"/>
        <v>0</v>
      </c>
      <c r="BF39" s="54">
        <f t="shared" si="59"/>
        <v>0</v>
      </c>
      <c r="BG39" s="54">
        <f t="shared" si="59"/>
        <v>0</v>
      </c>
      <c r="BH39" s="54">
        <f t="shared" si="59"/>
        <v>0</v>
      </c>
      <c r="BI39" s="54">
        <f t="shared" si="59"/>
        <v>0</v>
      </c>
      <c r="BJ39" s="308">
        <f t="shared" si="59"/>
        <v>0</v>
      </c>
      <c r="BK39" s="53">
        <f t="shared" si="59"/>
        <v>0</v>
      </c>
      <c r="BL39" s="54">
        <f t="shared" si="59"/>
        <v>0</v>
      </c>
      <c r="BM39" s="54">
        <f t="shared" si="59"/>
        <v>0</v>
      </c>
      <c r="BN39" s="54">
        <f t="shared" si="59"/>
        <v>0</v>
      </c>
      <c r="BO39" s="54">
        <f t="shared" si="59"/>
        <v>0</v>
      </c>
      <c r="BP39" s="54">
        <f t="shared" si="59"/>
        <v>0</v>
      </c>
      <c r="BQ39" s="54">
        <f t="shared" si="59"/>
        <v>0</v>
      </c>
      <c r="BR39" s="54">
        <f t="shared" si="59"/>
        <v>0</v>
      </c>
      <c r="BS39" s="54">
        <f t="shared" si="59"/>
        <v>0</v>
      </c>
      <c r="BT39" s="308">
        <f t="shared" si="59"/>
        <v>0</v>
      </c>
      <c r="BU39" s="53">
        <f t="shared" si="59"/>
        <v>0</v>
      </c>
      <c r="BV39" s="54">
        <f t="shared" si="59"/>
        <v>0</v>
      </c>
      <c r="BW39" s="54">
        <f t="shared" si="59"/>
        <v>0</v>
      </c>
      <c r="BX39" s="54">
        <f t="shared" si="59"/>
        <v>0</v>
      </c>
      <c r="BY39" s="54">
        <f t="shared" si="59"/>
        <v>0</v>
      </c>
      <c r="BZ39" s="54">
        <f t="shared" si="59"/>
        <v>0</v>
      </c>
      <c r="CA39" s="54">
        <f t="shared" si="59"/>
        <v>0</v>
      </c>
      <c r="CB39" s="54">
        <f t="shared" si="59"/>
        <v>0</v>
      </c>
      <c r="CC39" s="54">
        <f t="shared" si="59"/>
        <v>0</v>
      </c>
      <c r="CD39" s="308">
        <f t="shared" si="59"/>
        <v>0</v>
      </c>
      <c r="CE39" s="53">
        <f t="shared" si="59"/>
        <v>0</v>
      </c>
      <c r="CF39" s="54">
        <f t="shared" si="59"/>
        <v>0</v>
      </c>
      <c r="CG39" s="54">
        <f t="shared" si="59"/>
        <v>0</v>
      </c>
      <c r="CH39" s="54">
        <f t="shared" si="59"/>
        <v>0</v>
      </c>
      <c r="CI39" s="54">
        <f t="shared" si="59"/>
        <v>0</v>
      </c>
      <c r="CJ39" s="54">
        <f t="shared" si="59"/>
        <v>0</v>
      </c>
      <c r="CK39" s="54">
        <f t="shared" si="59"/>
        <v>0</v>
      </c>
      <c r="CL39" s="54">
        <f t="shared" si="59"/>
        <v>0</v>
      </c>
      <c r="CM39" s="54">
        <f t="shared" si="59"/>
        <v>0</v>
      </c>
      <c r="CN39" s="308">
        <f t="shared" si="59"/>
        <v>0</v>
      </c>
      <c r="CO39" s="53">
        <f t="shared" si="59"/>
        <v>0</v>
      </c>
      <c r="CP39" s="54">
        <f t="shared" si="59"/>
        <v>0</v>
      </c>
      <c r="CQ39" s="54">
        <f t="shared" si="59"/>
        <v>0</v>
      </c>
      <c r="CR39" s="54">
        <f t="shared" si="59"/>
        <v>0</v>
      </c>
      <c r="CS39" s="54">
        <f t="shared" si="59"/>
        <v>0</v>
      </c>
      <c r="CT39" s="54">
        <f t="shared" si="59"/>
        <v>0</v>
      </c>
      <c r="CU39" s="54">
        <f t="shared" si="59"/>
        <v>0</v>
      </c>
      <c r="CV39" s="54">
        <f t="shared" si="59"/>
        <v>0</v>
      </c>
      <c r="CW39" s="54">
        <f t="shared" si="59"/>
        <v>0</v>
      </c>
      <c r="CX39" s="308">
        <f t="shared" si="59"/>
        <v>0</v>
      </c>
      <c r="CY39" s="53">
        <f t="shared" si="59"/>
        <v>0</v>
      </c>
      <c r="CZ39" s="54">
        <f t="shared" si="59"/>
        <v>0</v>
      </c>
      <c r="DA39" s="54">
        <f t="shared" si="59"/>
        <v>0</v>
      </c>
      <c r="DB39" s="54">
        <f t="shared" si="59"/>
        <v>0</v>
      </c>
      <c r="DC39" s="54">
        <f t="shared" ref="DC39:EV39" si="60">IF(SUM(DC36,DC38)=0,0,DC38/SUM(DC36,DC38))</f>
        <v>0</v>
      </c>
      <c r="DD39" s="54">
        <f t="shared" si="60"/>
        <v>0</v>
      </c>
      <c r="DE39" s="54">
        <f t="shared" si="60"/>
        <v>0</v>
      </c>
      <c r="DF39" s="54">
        <f t="shared" si="60"/>
        <v>0</v>
      </c>
      <c r="DG39" s="54">
        <f t="shared" si="60"/>
        <v>0</v>
      </c>
      <c r="DH39" s="308">
        <f t="shared" si="60"/>
        <v>0</v>
      </c>
      <c r="DI39" s="53">
        <f t="shared" si="60"/>
        <v>0</v>
      </c>
      <c r="DJ39" s="54">
        <f t="shared" si="60"/>
        <v>0</v>
      </c>
      <c r="DK39" s="54">
        <f t="shared" si="60"/>
        <v>0</v>
      </c>
      <c r="DL39" s="54">
        <f t="shared" si="60"/>
        <v>0</v>
      </c>
      <c r="DM39" s="54">
        <f t="shared" si="60"/>
        <v>0</v>
      </c>
      <c r="DN39" s="54">
        <f t="shared" si="60"/>
        <v>0</v>
      </c>
      <c r="DO39" s="54">
        <f t="shared" si="60"/>
        <v>0</v>
      </c>
      <c r="DP39" s="54">
        <f t="shared" si="60"/>
        <v>0</v>
      </c>
      <c r="DQ39" s="54">
        <f t="shared" si="60"/>
        <v>0</v>
      </c>
      <c r="DR39" s="308">
        <f t="shared" si="60"/>
        <v>0</v>
      </c>
      <c r="DS39" s="53">
        <f t="shared" si="60"/>
        <v>0</v>
      </c>
      <c r="DT39" s="54">
        <f t="shared" si="60"/>
        <v>0</v>
      </c>
      <c r="DU39" s="54">
        <f t="shared" si="60"/>
        <v>0</v>
      </c>
      <c r="DV39" s="54">
        <f t="shared" si="60"/>
        <v>0</v>
      </c>
      <c r="DW39" s="54">
        <f t="shared" si="60"/>
        <v>0</v>
      </c>
      <c r="DX39" s="54">
        <f t="shared" si="60"/>
        <v>0</v>
      </c>
      <c r="DY39" s="54">
        <f t="shared" si="60"/>
        <v>0</v>
      </c>
      <c r="DZ39" s="54">
        <f t="shared" si="60"/>
        <v>0</v>
      </c>
      <c r="EA39" s="54">
        <f t="shared" si="60"/>
        <v>0</v>
      </c>
      <c r="EB39" s="308">
        <f t="shared" si="60"/>
        <v>0</v>
      </c>
      <c r="EC39" s="53">
        <f t="shared" si="60"/>
        <v>0</v>
      </c>
      <c r="ED39" s="54">
        <f t="shared" si="60"/>
        <v>0</v>
      </c>
      <c r="EE39" s="54">
        <f t="shared" si="60"/>
        <v>0</v>
      </c>
      <c r="EF39" s="54">
        <f t="shared" si="60"/>
        <v>0</v>
      </c>
      <c r="EG39" s="54">
        <f t="shared" si="60"/>
        <v>0</v>
      </c>
      <c r="EH39" s="54">
        <f t="shared" si="60"/>
        <v>0</v>
      </c>
      <c r="EI39" s="54">
        <f t="shared" si="60"/>
        <v>0</v>
      </c>
      <c r="EJ39" s="54">
        <f t="shared" si="60"/>
        <v>0</v>
      </c>
      <c r="EK39" s="54">
        <f t="shared" si="60"/>
        <v>0</v>
      </c>
      <c r="EL39" s="308">
        <f t="shared" si="60"/>
        <v>0</v>
      </c>
      <c r="EM39" s="53">
        <f t="shared" si="60"/>
        <v>0</v>
      </c>
      <c r="EN39" s="54">
        <f t="shared" si="60"/>
        <v>0</v>
      </c>
      <c r="EO39" s="54">
        <f t="shared" si="60"/>
        <v>0</v>
      </c>
      <c r="EP39" s="54">
        <f t="shared" si="60"/>
        <v>0</v>
      </c>
      <c r="EQ39" s="54">
        <f t="shared" si="60"/>
        <v>0</v>
      </c>
      <c r="ER39" s="54">
        <f t="shared" si="60"/>
        <v>0</v>
      </c>
      <c r="ES39" s="54">
        <f t="shared" si="60"/>
        <v>0</v>
      </c>
      <c r="ET39" s="54">
        <f t="shared" si="60"/>
        <v>0</v>
      </c>
      <c r="EU39" s="54">
        <f t="shared" si="60"/>
        <v>0</v>
      </c>
      <c r="EV39" s="308">
        <f t="shared" si="60"/>
        <v>0</v>
      </c>
      <c r="EW39" s="51"/>
      <c r="EX39" s="52"/>
      <c r="EY39" s="52"/>
      <c r="EZ39" s="52"/>
      <c r="FA39" s="52"/>
    </row>
    <row r="40" spans="1:202" s="10" customFormat="1" ht="13.9" customHeight="1" thickBot="1">
      <c r="A40" s="125"/>
      <c r="B40" s="48" t="s">
        <v>37</v>
      </c>
      <c r="C40" s="369">
        <f t="shared" ref="C40:L40" si="61">COUNTIF(C12:C33,"=N/A")</f>
        <v>0</v>
      </c>
      <c r="D40" s="306">
        <f t="shared" si="61"/>
        <v>0</v>
      </c>
      <c r="E40" s="306">
        <f t="shared" si="61"/>
        <v>0</v>
      </c>
      <c r="F40" s="306">
        <f t="shared" si="61"/>
        <v>0</v>
      </c>
      <c r="G40" s="306">
        <f t="shared" si="61"/>
        <v>0</v>
      </c>
      <c r="H40" s="306">
        <f t="shared" si="61"/>
        <v>0</v>
      </c>
      <c r="I40" s="306">
        <f t="shared" si="61"/>
        <v>0</v>
      </c>
      <c r="J40" s="306">
        <f t="shared" si="61"/>
        <v>0</v>
      </c>
      <c r="K40" s="306">
        <f t="shared" si="61"/>
        <v>0</v>
      </c>
      <c r="L40" s="310">
        <f t="shared" si="61"/>
        <v>0</v>
      </c>
      <c r="M40" s="369">
        <f t="shared" ref="M40:AP40" si="62">COUNTIF(M12:M33,"=N/A")</f>
        <v>0</v>
      </c>
      <c r="N40" s="306">
        <f t="shared" si="62"/>
        <v>0</v>
      </c>
      <c r="O40" s="306">
        <f t="shared" si="62"/>
        <v>0</v>
      </c>
      <c r="P40" s="306">
        <f t="shared" si="62"/>
        <v>0</v>
      </c>
      <c r="Q40" s="306">
        <f t="shared" si="62"/>
        <v>0</v>
      </c>
      <c r="R40" s="306">
        <f t="shared" si="62"/>
        <v>0</v>
      </c>
      <c r="S40" s="306">
        <f t="shared" si="62"/>
        <v>0</v>
      </c>
      <c r="T40" s="306">
        <f t="shared" si="62"/>
        <v>0</v>
      </c>
      <c r="U40" s="306">
        <f t="shared" si="62"/>
        <v>0</v>
      </c>
      <c r="V40" s="310">
        <f t="shared" si="62"/>
        <v>0</v>
      </c>
      <c r="W40" s="369">
        <f t="shared" ref="W40:AF40" si="63">COUNTIF(W12:W33,"=N/A")</f>
        <v>0</v>
      </c>
      <c r="X40" s="306">
        <f t="shared" si="63"/>
        <v>0</v>
      </c>
      <c r="Y40" s="306">
        <f t="shared" si="63"/>
        <v>0</v>
      </c>
      <c r="Z40" s="306">
        <f t="shared" si="63"/>
        <v>0</v>
      </c>
      <c r="AA40" s="306">
        <f t="shared" si="63"/>
        <v>0</v>
      </c>
      <c r="AB40" s="306">
        <f t="shared" si="63"/>
        <v>0</v>
      </c>
      <c r="AC40" s="306">
        <f t="shared" si="63"/>
        <v>0</v>
      </c>
      <c r="AD40" s="306">
        <f t="shared" si="63"/>
        <v>0</v>
      </c>
      <c r="AE40" s="306">
        <f t="shared" si="63"/>
        <v>0</v>
      </c>
      <c r="AF40" s="310">
        <f t="shared" si="63"/>
        <v>0</v>
      </c>
      <c r="AG40" s="369">
        <f t="shared" si="62"/>
        <v>0</v>
      </c>
      <c r="AH40" s="306">
        <f t="shared" si="62"/>
        <v>0</v>
      </c>
      <c r="AI40" s="306">
        <f t="shared" si="62"/>
        <v>0</v>
      </c>
      <c r="AJ40" s="306">
        <f t="shared" si="62"/>
        <v>0</v>
      </c>
      <c r="AK40" s="306">
        <f t="shared" si="62"/>
        <v>0</v>
      </c>
      <c r="AL40" s="306">
        <f t="shared" si="62"/>
        <v>0</v>
      </c>
      <c r="AM40" s="306">
        <f t="shared" si="62"/>
        <v>0</v>
      </c>
      <c r="AN40" s="306">
        <f t="shared" si="62"/>
        <v>0</v>
      </c>
      <c r="AO40" s="306">
        <f t="shared" si="62"/>
        <v>0</v>
      </c>
      <c r="AP40" s="310">
        <f t="shared" si="62"/>
        <v>0</v>
      </c>
      <c r="AQ40" s="369">
        <f t="shared" ref="AQ40:DB40" si="64">COUNTIF(AQ12:AQ33,"=N/A")</f>
        <v>0</v>
      </c>
      <c r="AR40" s="306">
        <f t="shared" si="64"/>
        <v>0</v>
      </c>
      <c r="AS40" s="306">
        <f t="shared" si="64"/>
        <v>0</v>
      </c>
      <c r="AT40" s="306">
        <f t="shared" si="64"/>
        <v>0</v>
      </c>
      <c r="AU40" s="306">
        <f t="shared" si="64"/>
        <v>0</v>
      </c>
      <c r="AV40" s="306">
        <f t="shared" si="64"/>
        <v>0</v>
      </c>
      <c r="AW40" s="306">
        <f t="shared" si="64"/>
        <v>0</v>
      </c>
      <c r="AX40" s="306">
        <f t="shared" si="64"/>
        <v>0</v>
      </c>
      <c r="AY40" s="306">
        <f t="shared" si="64"/>
        <v>0</v>
      </c>
      <c r="AZ40" s="310">
        <f t="shared" si="64"/>
        <v>0</v>
      </c>
      <c r="BA40" s="369">
        <f t="shared" si="64"/>
        <v>0</v>
      </c>
      <c r="BB40" s="306">
        <f t="shared" si="64"/>
        <v>0</v>
      </c>
      <c r="BC40" s="306">
        <f t="shared" si="64"/>
        <v>0</v>
      </c>
      <c r="BD40" s="306">
        <f t="shared" si="64"/>
        <v>0</v>
      </c>
      <c r="BE40" s="306">
        <f t="shared" si="64"/>
        <v>0</v>
      </c>
      <c r="BF40" s="306">
        <f t="shared" si="64"/>
        <v>0</v>
      </c>
      <c r="BG40" s="306">
        <f t="shared" si="64"/>
        <v>0</v>
      </c>
      <c r="BH40" s="306">
        <f t="shared" si="64"/>
        <v>0</v>
      </c>
      <c r="BI40" s="306">
        <f t="shared" si="64"/>
        <v>0</v>
      </c>
      <c r="BJ40" s="310">
        <f t="shared" si="64"/>
        <v>0</v>
      </c>
      <c r="BK40" s="369">
        <f t="shared" si="64"/>
        <v>0</v>
      </c>
      <c r="BL40" s="306">
        <f t="shared" si="64"/>
        <v>0</v>
      </c>
      <c r="BM40" s="306">
        <f t="shared" si="64"/>
        <v>0</v>
      </c>
      <c r="BN40" s="306">
        <f t="shared" si="64"/>
        <v>0</v>
      </c>
      <c r="BO40" s="306">
        <f t="shared" si="64"/>
        <v>0</v>
      </c>
      <c r="BP40" s="306">
        <f t="shared" si="64"/>
        <v>0</v>
      </c>
      <c r="BQ40" s="306">
        <f t="shared" si="64"/>
        <v>0</v>
      </c>
      <c r="BR40" s="306">
        <f t="shared" si="64"/>
        <v>0</v>
      </c>
      <c r="BS40" s="306">
        <f t="shared" si="64"/>
        <v>0</v>
      </c>
      <c r="BT40" s="310">
        <f t="shared" si="64"/>
        <v>0</v>
      </c>
      <c r="BU40" s="369">
        <f t="shared" si="64"/>
        <v>0</v>
      </c>
      <c r="BV40" s="306">
        <f t="shared" si="64"/>
        <v>0</v>
      </c>
      <c r="BW40" s="306">
        <f t="shared" si="64"/>
        <v>0</v>
      </c>
      <c r="BX40" s="306">
        <f t="shared" si="64"/>
        <v>0</v>
      </c>
      <c r="BY40" s="306">
        <f t="shared" si="64"/>
        <v>0</v>
      </c>
      <c r="BZ40" s="306">
        <f t="shared" si="64"/>
        <v>0</v>
      </c>
      <c r="CA40" s="306">
        <f t="shared" si="64"/>
        <v>0</v>
      </c>
      <c r="CB40" s="306">
        <f t="shared" si="64"/>
        <v>0</v>
      </c>
      <c r="CC40" s="306">
        <f t="shared" si="64"/>
        <v>0</v>
      </c>
      <c r="CD40" s="310">
        <f t="shared" si="64"/>
        <v>0</v>
      </c>
      <c r="CE40" s="369">
        <f t="shared" si="64"/>
        <v>0</v>
      </c>
      <c r="CF40" s="306">
        <f t="shared" si="64"/>
        <v>0</v>
      </c>
      <c r="CG40" s="306">
        <f t="shared" si="64"/>
        <v>0</v>
      </c>
      <c r="CH40" s="306">
        <f t="shared" si="64"/>
        <v>0</v>
      </c>
      <c r="CI40" s="306">
        <f t="shared" si="64"/>
        <v>0</v>
      </c>
      <c r="CJ40" s="306">
        <f t="shared" si="64"/>
        <v>0</v>
      </c>
      <c r="CK40" s="306">
        <f t="shared" si="64"/>
        <v>0</v>
      </c>
      <c r="CL40" s="306">
        <f t="shared" si="64"/>
        <v>0</v>
      </c>
      <c r="CM40" s="306">
        <f t="shared" si="64"/>
        <v>0</v>
      </c>
      <c r="CN40" s="310">
        <f t="shared" si="64"/>
        <v>0</v>
      </c>
      <c r="CO40" s="369">
        <f t="shared" si="64"/>
        <v>0</v>
      </c>
      <c r="CP40" s="306">
        <f t="shared" si="64"/>
        <v>0</v>
      </c>
      <c r="CQ40" s="306">
        <f t="shared" si="64"/>
        <v>0</v>
      </c>
      <c r="CR40" s="306">
        <f t="shared" si="64"/>
        <v>0</v>
      </c>
      <c r="CS40" s="306">
        <f t="shared" si="64"/>
        <v>0</v>
      </c>
      <c r="CT40" s="306">
        <f t="shared" si="64"/>
        <v>0</v>
      </c>
      <c r="CU40" s="306">
        <f t="shared" si="64"/>
        <v>0</v>
      </c>
      <c r="CV40" s="306">
        <f t="shared" si="64"/>
        <v>0</v>
      </c>
      <c r="CW40" s="306">
        <f t="shared" si="64"/>
        <v>0</v>
      </c>
      <c r="CX40" s="310">
        <f t="shared" si="64"/>
        <v>0</v>
      </c>
      <c r="CY40" s="369">
        <f t="shared" si="64"/>
        <v>0</v>
      </c>
      <c r="CZ40" s="306">
        <f t="shared" si="64"/>
        <v>0</v>
      </c>
      <c r="DA40" s="306">
        <f t="shared" si="64"/>
        <v>0</v>
      </c>
      <c r="DB40" s="306">
        <f t="shared" si="64"/>
        <v>0</v>
      </c>
      <c r="DC40" s="306">
        <f t="shared" ref="DC40:EV40" si="65">COUNTIF(DC12:DC33,"=N/A")</f>
        <v>0</v>
      </c>
      <c r="DD40" s="306">
        <f t="shared" si="65"/>
        <v>0</v>
      </c>
      <c r="DE40" s="306">
        <f t="shared" si="65"/>
        <v>0</v>
      </c>
      <c r="DF40" s="306">
        <f t="shared" si="65"/>
        <v>0</v>
      </c>
      <c r="DG40" s="306">
        <f t="shared" si="65"/>
        <v>0</v>
      </c>
      <c r="DH40" s="310">
        <f t="shared" si="65"/>
        <v>0</v>
      </c>
      <c r="DI40" s="369">
        <f t="shared" si="65"/>
        <v>0</v>
      </c>
      <c r="DJ40" s="306">
        <f t="shared" si="65"/>
        <v>0</v>
      </c>
      <c r="DK40" s="306">
        <f t="shared" si="65"/>
        <v>0</v>
      </c>
      <c r="DL40" s="306">
        <f t="shared" si="65"/>
        <v>0</v>
      </c>
      <c r="DM40" s="306">
        <f t="shared" si="65"/>
        <v>0</v>
      </c>
      <c r="DN40" s="306">
        <f t="shared" si="65"/>
        <v>0</v>
      </c>
      <c r="DO40" s="306">
        <f t="shared" si="65"/>
        <v>0</v>
      </c>
      <c r="DP40" s="306">
        <f t="shared" si="65"/>
        <v>0</v>
      </c>
      <c r="DQ40" s="306">
        <f t="shared" si="65"/>
        <v>0</v>
      </c>
      <c r="DR40" s="310">
        <f t="shared" si="65"/>
        <v>0</v>
      </c>
      <c r="DS40" s="369">
        <f t="shared" si="65"/>
        <v>0</v>
      </c>
      <c r="DT40" s="306">
        <f t="shared" si="65"/>
        <v>0</v>
      </c>
      <c r="DU40" s="306">
        <f t="shared" si="65"/>
        <v>0</v>
      </c>
      <c r="DV40" s="306">
        <f t="shared" si="65"/>
        <v>0</v>
      </c>
      <c r="DW40" s="306">
        <f t="shared" si="65"/>
        <v>0</v>
      </c>
      <c r="DX40" s="306">
        <f t="shared" si="65"/>
        <v>0</v>
      </c>
      <c r="DY40" s="306">
        <f t="shared" si="65"/>
        <v>0</v>
      </c>
      <c r="DZ40" s="306">
        <f t="shared" si="65"/>
        <v>0</v>
      </c>
      <c r="EA40" s="306">
        <f t="shared" si="65"/>
        <v>0</v>
      </c>
      <c r="EB40" s="310">
        <f t="shared" si="65"/>
        <v>0</v>
      </c>
      <c r="EC40" s="369">
        <f t="shared" si="65"/>
        <v>0</v>
      </c>
      <c r="ED40" s="306">
        <f t="shared" si="65"/>
        <v>0</v>
      </c>
      <c r="EE40" s="306">
        <f t="shared" si="65"/>
        <v>0</v>
      </c>
      <c r="EF40" s="306">
        <f t="shared" si="65"/>
        <v>0</v>
      </c>
      <c r="EG40" s="306">
        <f t="shared" si="65"/>
        <v>0</v>
      </c>
      <c r="EH40" s="306">
        <f t="shared" si="65"/>
        <v>0</v>
      </c>
      <c r="EI40" s="306">
        <f t="shared" si="65"/>
        <v>0</v>
      </c>
      <c r="EJ40" s="306">
        <f t="shared" si="65"/>
        <v>0</v>
      </c>
      <c r="EK40" s="306">
        <f t="shared" si="65"/>
        <v>0</v>
      </c>
      <c r="EL40" s="310">
        <f t="shared" si="65"/>
        <v>0</v>
      </c>
      <c r="EM40" s="369">
        <f t="shared" si="65"/>
        <v>0</v>
      </c>
      <c r="EN40" s="306">
        <f t="shared" si="65"/>
        <v>0</v>
      </c>
      <c r="EO40" s="306">
        <f t="shared" si="65"/>
        <v>0</v>
      </c>
      <c r="EP40" s="306">
        <f t="shared" si="65"/>
        <v>0</v>
      </c>
      <c r="EQ40" s="306">
        <f t="shared" si="65"/>
        <v>0</v>
      </c>
      <c r="ER40" s="306">
        <f t="shared" si="65"/>
        <v>0</v>
      </c>
      <c r="ES40" s="306">
        <f t="shared" si="65"/>
        <v>0</v>
      </c>
      <c r="ET40" s="306">
        <f t="shared" si="65"/>
        <v>0</v>
      </c>
      <c r="EU40" s="306">
        <f t="shared" si="65"/>
        <v>0</v>
      </c>
      <c r="EV40" s="310">
        <f t="shared" si="65"/>
        <v>0</v>
      </c>
      <c r="EW40" s="59"/>
      <c r="EX40" s="60"/>
      <c r="EY40" s="60"/>
      <c r="EZ40" s="60"/>
      <c r="FA40" s="60"/>
    </row>
    <row r="41" spans="1:202" s="10" customFormat="1" ht="13.9" customHeight="1" thickBot="1">
      <c r="A41" s="813"/>
      <c r="B41" s="813"/>
      <c r="C41" s="813"/>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c r="BA41" s="813"/>
      <c r="BB41" s="813"/>
      <c r="BC41" s="813"/>
      <c r="BD41" s="813"/>
      <c r="BE41" s="813"/>
      <c r="BF41" s="813"/>
      <c r="BG41" s="813"/>
      <c r="BH41" s="813"/>
      <c r="BI41" s="813"/>
      <c r="BJ41" s="813"/>
      <c r="BK41" s="813"/>
      <c r="BL41" s="813"/>
      <c r="BM41" s="813"/>
      <c r="BN41" s="813"/>
      <c r="BO41" s="813"/>
      <c r="BP41" s="813"/>
      <c r="BQ41" s="813"/>
      <c r="BR41" s="813"/>
      <c r="BS41" s="813"/>
      <c r="BT41" s="813"/>
      <c r="BU41" s="813"/>
      <c r="BV41" s="813"/>
      <c r="BW41" s="813"/>
      <c r="BX41" s="813"/>
      <c r="BY41" s="813"/>
      <c r="BZ41" s="813"/>
      <c r="CA41" s="813"/>
      <c r="CB41" s="813"/>
      <c r="CC41" s="813"/>
      <c r="CD41" s="813"/>
      <c r="CE41" s="813"/>
      <c r="CF41" s="813"/>
      <c r="CG41" s="813"/>
      <c r="CH41" s="813"/>
      <c r="CI41" s="813"/>
      <c r="CJ41" s="813"/>
      <c r="CK41" s="813"/>
      <c r="CL41" s="813"/>
      <c r="CM41" s="813"/>
      <c r="CN41" s="813"/>
      <c r="CO41" s="813"/>
      <c r="CP41" s="813"/>
      <c r="CQ41" s="813"/>
      <c r="CR41" s="813"/>
      <c r="CS41" s="813"/>
      <c r="CT41" s="813"/>
      <c r="CU41" s="813"/>
      <c r="CV41" s="813"/>
      <c r="CW41" s="813"/>
      <c r="CX41" s="813"/>
      <c r="CY41" s="813"/>
      <c r="CZ41" s="813"/>
      <c r="DA41" s="813"/>
      <c r="DB41" s="813"/>
      <c r="DC41" s="813"/>
      <c r="DD41" s="813"/>
      <c r="DE41" s="813"/>
      <c r="DF41" s="813"/>
      <c r="DG41" s="813"/>
      <c r="DH41" s="813"/>
      <c r="DI41" s="813"/>
      <c r="DJ41" s="813"/>
      <c r="DK41" s="813"/>
      <c r="DL41" s="813"/>
      <c r="DM41" s="813"/>
      <c r="DN41" s="813"/>
      <c r="DO41" s="813"/>
      <c r="DP41" s="813"/>
      <c r="DQ41" s="813"/>
      <c r="DR41" s="813"/>
      <c r="DS41" s="813"/>
      <c r="DT41" s="813"/>
      <c r="DU41" s="813"/>
      <c r="DV41" s="813"/>
      <c r="DW41" s="813"/>
      <c r="DX41" s="813"/>
      <c r="DY41" s="813"/>
      <c r="DZ41" s="813"/>
      <c r="EA41" s="813"/>
      <c r="EB41" s="813"/>
      <c r="EC41" s="813"/>
      <c r="ED41" s="813"/>
      <c r="EE41" s="813"/>
      <c r="EF41" s="813"/>
      <c r="EG41" s="813"/>
      <c r="EH41" s="813"/>
      <c r="EI41" s="813"/>
      <c r="EJ41" s="813"/>
      <c r="EK41" s="813"/>
      <c r="EL41" s="813"/>
      <c r="EM41" s="813"/>
      <c r="EN41" s="813"/>
      <c r="EO41" s="813"/>
      <c r="EP41" s="813"/>
      <c r="EQ41" s="813"/>
      <c r="ER41" s="813"/>
      <c r="ES41" s="813"/>
      <c r="ET41" s="813"/>
      <c r="EU41" s="813"/>
      <c r="EV41" s="813"/>
      <c r="EW41" s="813"/>
      <c r="EX41" s="813"/>
      <c r="EY41" s="813"/>
      <c r="EZ41" s="813"/>
      <c r="FA41" s="813"/>
    </row>
    <row r="42" spans="1:202" ht="18">
      <c r="A42" s="155"/>
      <c r="B42" s="126"/>
      <c r="C42" s="838" t="s">
        <v>682</v>
      </c>
      <c r="D42" s="839"/>
      <c r="E42" s="839"/>
      <c r="F42" s="839"/>
      <c r="G42" s="839"/>
      <c r="H42" s="839"/>
      <c r="I42" s="839"/>
      <c r="J42" s="839"/>
      <c r="K42" s="839"/>
      <c r="L42" s="840"/>
      <c r="M42" s="838" t="s">
        <v>682</v>
      </c>
      <c r="N42" s="839"/>
      <c r="O42" s="839"/>
      <c r="P42" s="839"/>
      <c r="Q42" s="839"/>
      <c r="R42" s="839"/>
      <c r="S42" s="839"/>
      <c r="T42" s="839"/>
      <c r="U42" s="839"/>
      <c r="V42" s="840"/>
      <c r="W42" s="838" t="s">
        <v>682</v>
      </c>
      <c r="X42" s="839"/>
      <c r="Y42" s="839"/>
      <c r="Z42" s="839"/>
      <c r="AA42" s="839"/>
      <c r="AB42" s="839"/>
      <c r="AC42" s="839"/>
      <c r="AD42" s="839"/>
      <c r="AE42" s="839"/>
      <c r="AF42" s="840"/>
      <c r="AG42" s="838" t="s">
        <v>682</v>
      </c>
      <c r="AH42" s="839"/>
      <c r="AI42" s="839"/>
      <c r="AJ42" s="839"/>
      <c r="AK42" s="839"/>
      <c r="AL42" s="839"/>
      <c r="AM42" s="839"/>
      <c r="AN42" s="839"/>
      <c r="AO42" s="839"/>
      <c r="AP42" s="840"/>
      <c r="AQ42" s="838" t="s">
        <v>682</v>
      </c>
      <c r="AR42" s="839"/>
      <c r="AS42" s="839"/>
      <c r="AT42" s="839"/>
      <c r="AU42" s="839"/>
      <c r="AV42" s="839"/>
      <c r="AW42" s="839"/>
      <c r="AX42" s="839"/>
      <c r="AY42" s="839"/>
      <c r="AZ42" s="840"/>
      <c r="BA42" s="838" t="s">
        <v>682</v>
      </c>
      <c r="BB42" s="839"/>
      <c r="BC42" s="839"/>
      <c r="BD42" s="839"/>
      <c r="BE42" s="839"/>
      <c r="BF42" s="839"/>
      <c r="BG42" s="839"/>
      <c r="BH42" s="839"/>
      <c r="BI42" s="839"/>
      <c r="BJ42" s="840"/>
      <c r="BK42" s="838" t="s">
        <v>682</v>
      </c>
      <c r="BL42" s="839"/>
      <c r="BM42" s="839"/>
      <c r="BN42" s="839"/>
      <c r="BO42" s="839"/>
      <c r="BP42" s="839"/>
      <c r="BQ42" s="839"/>
      <c r="BR42" s="839"/>
      <c r="BS42" s="839"/>
      <c r="BT42" s="840"/>
      <c r="BU42" s="838" t="s">
        <v>682</v>
      </c>
      <c r="BV42" s="839"/>
      <c r="BW42" s="839"/>
      <c r="BX42" s="839"/>
      <c r="BY42" s="839"/>
      <c r="BZ42" s="839"/>
      <c r="CA42" s="839"/>
      <c r="CB42" s="839"/>
      <c r="CC42" s="839"/>
      <c r="CD42" s="840"/>
      <c r="CE42" s="838" t="s">
        <v>682</v>
      </c>
      <c r="CF42" s="839"/>
      <c r="CG42" s="839"/>
      <c r="CH42" s="839"/>
      <c r="CI42" s="839"/>
      <c r="CJ42" s="839"/>
      <c r="CK42" s="839"/>
      <c r="CL42" s="839"/>
      <c r="CM42" s="839"/>
      <c r="CN42" s="840"/>
      <c r="CO42" s="838" t="s">
        <v>682</v>
      </c>
      <c r="CP42" s="839"/>
      <c r="CQ42" s="839"/>
      <c r="CR42" s="839"/>
      <c r="CS42" s="839"/>
      <c r="CT42" s="839"/>
      <c r="CU42" s="839"/>
      <c r="CV42" s="839"/>
      <c r="CW42" s="839"/>
      <c r="CX42" s="840"/>
      <c r="CY42" s="838" t="s">
        <v>682</v>
      </c>
      <c r="CZ42" s="839"/>
      <c r="DA42" s="839"/>
      <c r="DB42" s="839"/>
      <c r="DC42" s="839"/>
      <c r="DD42" s="839"/>
      <c r="DE42" s="839"/>
      <c r="DF42" s="839"/>
      <c r="DG42" s="839"/>
      <c r="DH42" s="840"/>
      <c r="DI42" s="838" t="s">
        <v>682</v>
      </c>
      <c r="DJ42" s="839"/>
      <c r="DK42" s="839"/>
      <c r="DL42" s="839"/>
      <c r="DM42" s="839"/>
      <c r="DN42" s="839"/>
      <c r="DO42" s="839"/>
      <c r="DP42" s="839"/>
      <c r="DQ42" s="839"/>
      <c r="DR42" s="840"/>
      <c r="DS42" s="838" t="s">
        <v>682</v>
      </c>
      <c r="DT42" s="839"/>
      <c r="DU42" s="839"/>
      <c r="DV42" s="839"/>
      <c r="DW42" s="839"/>
      <c r="DX42" s="839"/>
      <c r="DY42" s="839"/>
      <c r="DZ42" s="839"/>
      <c r="EA42" s="839"/>
      <c r="EB42" s="840"/>
      <c r="EC42" s="838" t="s">
        <v>682</v>
      </c>
      <c r="ED42" s="839"/>
      <c r="EE42" s="839"/>
      <c r="EF42" s="839"/>
      <c r="EG42" s="839"/>
      <c r="EH42" s="839"/>
      <c r="EI42" s="839"/>
      <c r="EJ42" s="839"/>
      <c r="EK42" s="839"/>
      <c r="EL42" s="840"/>
      <c r="EM42" s="838" t="s">
        <v>682</v>
      </c>
      <c r="EN42" s="839"/>
      <c r="EO42" s="839"/>
      <c r="EP42" s="839"/>
      <c r="EQ42" s="839"/>
      <c r="ER42" s="839"/>
      <c r="ES42" s="839"/>
      <c r="ET42" s="839"/>
      <c r="EU42" s="839"/>
      <c r="EV42" s="840"/>
    </row>
    <row r="43" spans="1:202" ht="30" customHeight="1">
      <c r="A43" s="155"/>
      <c r="B43" s="126"/>
      <c r="C43" s="868"/>
      <c r="D43" s="869"/>
      <c r="E43" s="869"/>
      <c r="F43" s="869"/>
      <c r="G43" s="869"/>
      <c r="H43" s="869"/>
      <c r="I43" s="869"/>
      <c r="J43" s="869"/>
      <c r="K43" s="869"/>
      <c r="L43" s="870"/>
      <c r="M43" s="868"/>
      <c r="N43" s="869"/>
      <c r="O43" s="869"/>
      <c r="P43" s="869"/>
      <c r="Q43" s="869"/>
      <c r="R43" s="869"/>
      <c r="S43" s="869"/>
      <c r="T43" s="869"/>
      <c r="U43" s="869"/>
      <c r="V43" s="870"/>
      <c r="W43" s="868"/>
      <c r="X43" s="869"/>
      <c r="Y43" s="869"/>
      <c r="Z43" s="869"/>
      <c r="AA43" s="869"/>
      <c r="AB43" s="869"/>
      <c r="AC43" s="869"/>
      <c r="AD43" s="869"/>
      <c r="AE43" s="869"/>
      <c r="AF43" s="870"/>
      <c r="AG43" s="868"/>
      <c r="AH43" s="869"/>
      <c r="AI43" s="869"/>
      <c r="AJ43" s="869"/>
      <c r="AK43" s="869"/>
      <c r="AL43" s="869"/>
      <c r="AM43" s="869"/>
      <c r="AN43" s="869"/>
      <c r="AO43" s="869"/>
      <c r="AP43" s="870"/>
      <c r="AQ43" s="868"/>
      <c r="AR43" s="869"/>
      <c r="AS43" s="869"/>
      <c r="AT43" s="869"/>
      <c r="AU43" s="869"/>
      <c r="AV43" s="869"/>
      <c r="AW43" s="869"/>
      <c r="AX43" s="869"/>
      <c r="AY43" s="869"/>
      <c r="AZ43" s="870"/>
      <c r="BA43" s="868"/>
      <c r="BB43" s="869"/>
      <c r="BC43" s="869"/>
      <c r="BD43" s="869"/>
      <c r="BE43" s="869"/>
      <c r="BF43" s="869"/>
      <c r="BG43" s="869"/>
      <c r="BH43" s="869"/>
      <c r="BI43" s="869"/>
      <c r="BJ43" s="870"/>
      <c r="BK43" s="868"/>
      <c r="BL43" s="869"/>
      <c r="BM43" s="869"/>
      <c r="BN43" s="869"/>
      <c r="BO43" s="869"/>
      <c r="BP43" s="869"/>
      <c r="BQ43" s="869"/>
      <c r="BR43" s="869"/>
      <c r="BS43" s="869"/>
      <c r="BT43" s="870"/>
      <c r="BU43" s="868"/>
      <c r="BV43" s="869"/>
      <c r="BW43" s="869"/>
      <c r="BX43" s="869"/>
      <c r="BY43" s="869"/>
      <c r="BZ43" s="869"/>
      <c r="CA43" s="869"/>
      <c r="CB43" s="869"/>
      <c r="CC43" s="869"/>
      <c r="CD43" s="870"/>
      <c r="CE43" s="868"/>
      <c r="CF43" s="869"/>
      <c r="CG43" s="869"/>
      <c r="CH43" s="869"/>
      <c r="CI43" s="869"/>
      <c r="CJ43" s="869"/>
      <c r="CK43" s="869"/>
      <c r="CL43" s="869"/>
      <c r="CM43" s="869"/>
      <c r="CN43" s="870"/>
      <c r="CO43" s="868"/>
      <c r="CP43" s="869"/>
      <c r="CQ43" s="869"/>
      <c r="CR43" s="869"/>
      <c r="CS43" s="869"/>
      <c r="CT43" s="869"/>
      <c r="CU43" s="869"/>
      <c r="CV43" s="869"/>
      <c r="CW43" s="869"/>
      <c r="CX43" s="870"/>
      <c r="CY43" s="868"/>
      <c r="CZ43" s="869"/>
      <c r="DA43" s="869"/>
      <c r="DB43" s="869"/>
      <c r="DC43" s="869"/>
      <c r="DD43" s="869"/>
      <c r="DE43" s="869"/>
      <c r="DF43" s="869"/>
      <c r="DG43" s="869"/>
      <c r="DH43" s="870"/>
      <c r="DI43" s="868"/>
      <c r="DJ43" s="869"/>
      <c r="DK43" s="869"/>
      <c r="DL43" s="869"/>
      <c r="DM43" s="869"/>
      <c r="DN43" s="869"/>
      <c r="DO43" s="869"/>
      <c r="DP43" s="869"/>
      <c r="DQ43" s="869"/>
      <c r="DR43" s="870"/>
      <c r="DS43" s="868"/>
      <c r="DT43" s="869"/>
      <c r="DU43" s="869"/>
      <c r="DV43" s="869"/>
      <c r="DW43" s="869"/>
      <c r="DX43" s="869"/>
      <c r="DY43" s="869"/>
      <c r="DZ43" s="869"/>
      <c r="EA43" s="869"/>
      <c r="EB43" s="870"/>
      <c r="EC43" s="868"/>
      <c r="ED43" s="869"/>
      <c r="EE43" s="869"/>
      <c r="EF43" s="869"/>
      <c r="EG43" s="869"/>
      <c r="EH43" s="869"/>
      <c r="EI43" s="869"/>
      <c r="EJ43" s="869"/>
      <c r="EK43" s="869"/>
      <c r="EL43" s="870"/>
      <c r="EM43" s="868"/>
      <c r="EN43" s="869"/>
      <c r="EO43" s="869"/>
      <c r="EP43" s="869"/>
      <c r="EQ43" s="869"/>
      <c r="ER43" s="869"/>
      <c r="ES43" s="869"/>
      <c r="ET43" s="869"/>
      <c r="EU43" s="869"/>
      <c r="EV43" s="870"/>
    </row>
    <row r="44" spans="1:202" ht="30" customHeight="1">
      <c r="A44" s="155"/>
      <c r="B44" s="126"/>
      <c r="C44" s="832"/>
      <c r="D44" s="833"/>
      <c r="E44" s="833"/>
      <c r="F44" s="833"/>
      <c r="G44" s="833"/>
      <c r="H44" s="833"/>
      <c r="I44" s="833"/>
      <c r="J44" s="833"/>
      <c r="K44" s="833"/>
      <c r="L44" s="834"/>
      <c r="M44" s="832"/>
      <c r="N44" s="833"/>
      <c r="O44" s="833"/>
      <c r="P44" s="833"/>
      <c r="Q44" s="833"/>
      <c r="R44" s="833"/>
      <c r="S44" s="833"/>
      <c r="T44" s="833"/>
      <c r="U44" s="833"/>
      <c r="V44" s="834"/>
      <c r="W44" s="832"/>
      <c r="X44" s="833"/>
      <c r="Y44" s="833"/>
      <c r="Z44" s="833"/>
      <c r="AA44" s="833"/>
      <c r="AB44" s="833"/>
      <c r="AC44" s="833"/>
      <c r="AD44" s="833"/>
      <c r="AE44" s="833"/>
      <c r="AF44" s="834"/>
      <c r="AG44" s="832"/>
      <c r="AH44" s="833"/>
      <c r="AI44" s="833"/>
      <c r="AJ44" s="833"/>
      <c r="AK44" s="833"/>
      <c r="AL44" s="833"/>
      <c r="AM44" s="833"/>
      <c r="AN44" s="833"/>
      <c r="AO44" s="833"/>
      <c r="AP44" s="834"/>
      <c r="AQ44" s="832"/>
      <c r="AR44" s="833"/>
      <c r="AS44" s="833"/>
      <c r="AT44" s="833"/>
      <c r="AU44" s="833"/>
      <c r="AV44" s="833"/>
      <c r="AW44" s="833"/>
      <c r="AX44" s="833"/>
      <c r="AY44" s="833"/>
      <c r="AZ44" s="834"/>
      <c r="BA44" s="832"/>
      <c r="BB44" s="833"/>
      <c r="BC44" s="833"/>
      <c r="BD44" s="833"/>
      <c r="BE44" s="833"/>
      <c r="BF44" s="833"/>
      <c r="BG44" s="833"/>
      <c r="BH44" s="833"/>
      <c r="BI44" s="833"/>
      <c r="BJ44" s="834"/>
      <c r="BK44" s="832"/>
      <c r="BL44" s="833"/>
      <c r="BM44" s="833"/>
      <c r="BN44" s="833"/>
      <c r="BO44" s="833"/>
      <c r="BP44" s="833"/>
      <c r="BQ44" s="833"/>
      <c r="BR44" s="833"/>
      <c r="BS44" s="833"/>
      <c r="BT44" s="834"/>
      <c r="BU44" s="832"/>
      <c r="BV44" s="833"/>
      <c r="BW44" s="833"/>
      <c r="BX44" s="833"/>
      <c r="BY44" s="833"/>
      <c r="BZ44" s="833"/>
      <c r="CA44" s="833"/>
      <c r="CB44" s="833"/>
      <c r="CC44" s="833"/>
      <c r="CD44" s="834"/>
      <c r="CE44" s="832"/>
      <c r="CF44" s="833"/>
      <c r="CG44" s="833"/>
      <c r="CH44" s="833"/>
      <c r="CI44" s="833"/>
      <c r="CJ44" s="833"/>
      <c r="CK44" s="833"/>
      <c r="CL44" s="833"/>
      <c r="CM44" s="833"/>
      <c r="CN44" s="834"/>
      <c r="CO44" s="832"/>
      <c r="CP44" s="833"/>
      <c r="CQ44" s="833"/>
      <c r="CR44" s="833"/>
      <c r="CS44" s="833"/>
      <c r="CT44" s="833"/>
      <c r="CU44" s="833"/>
      <c r="CV44" s="833"/>
      <c r="CW44" s="833"/>
      <c r="CX44" s="834"/>
      <c r="CY44" s="832"/>
      <c r="CZ44" s="833"/>
      <c r="DA44" s="833"/>
      <c r="DB44" s="833"/>
      <c r="DC44" s="833"/>
      <c r="DD44" s="833"/>
      <c r="DE44" s="833"/>
      <c r="DF44" s="833"/>
      <c r="DG44" s="833"/>
      <c r="DH44" s="834"/>
      <c r="DI44" s="832"/>
      <c r="DJ44" s="833"/>
      <c r="DK44" s="833"/>
      <c r="DL44" s="833"/>
      <c r="DM44" s="833"/>
      <c r="DN44" s="833"/>
      <c r="DO44" s="833"/>
      <c r="DP44" s="833"/>
      <c r="DQ44" s="833"/>
      <c r="DR44" s="834"/>
      <c r="DS44" s="832"/>
      <c r="DT44" s="833"/>
      <c r="DU44" s="833"/>
      <c r="DV44" s="833"/>
      <c r="DW44" s="833"/>
      <c r="DX44" s="833"/>
      <c r="DY44" s="833"/>
      <c r="DZ44" s="833"/>
      <c r="EA44" s="833"/>
      <c r="EB44" s="834"/>
      <c r="EC44" s="832"/>
      <c r="ED44" s="833"/>
      <c r="EE44" s="833"/>
      <c r="EF44" s="833"/>
      <c r="EG44" s="833"/>
      <c r="EH44" s="833"/>
      <c r="EI44" s="833"/>
      <c r="EJ44" s="833"/>
      <c r="EK44" s="833"/>
      <c r="EL44" s="834"/>
      <c r="EM44" s="832"/>
      <c r="EN44" s="833"/>
      <c r="EO44" s="833"/>
      <c r="EP44" s="833"/>
      <c r="EQ44" s="833"/>
      <c r="ER44" s="833"/>
      <c r="ES44" s="833"/>
      <c r="ET44" s="833"/>
      <c r="EU44" s="833"/>
      <c r="EV44" s="834"/>
    </row>
    <row r="45" spans="1:202" s="62" customFormat="1" ht="30" customHeight="1">
      <c r="A45" s="125"/>
      <c r="B45" s="126"/>
      <c r="C45" s="832"/>
      <c r="D45" s="833"/>
      <c r="E45" s="833"/>
      <c r="F45" s="833"/>
      <c r="G45" s="833"/>
      <c r="H45" s="833"/>
      <c r="I45" s="833"/>
      <c r="J45" s="833"/>
      <c r="K45" s="833"/>
      <c r="L45" s="834"/>
      <c r="M45" s="832"/>
      <c r="N45" s="833"/>
      <c r="O45" s="833"/>
      <c r="P45" s="833"/>
      <c r="Q45" s="833"/>
      <c r="R45" s="833"/>
      <c r="S45" s="833"/>
      <c r="T45" s="833"/>
      <c r="U45" s="833"/>
      <c r="V45" s="834"/>
      <c r="W45" s="832"/>
      <c r="X45" s="833"/>
      <c r="Y45" s="833"/>
      <c r="Z45" s="833"/>
      <c r="AA45" s="833"/>
      <c r="AB45" s="833"/>
      <c r="AC45" s="833"/>
      <c r="AD45" s="833"/>
      <c r="AE45" s="833"/>
      <c r="AF45" s="834"/>
      <c r="AG45" s="832"/>
      <c r="AH45" s="833"/>
      <c r="AI45" s="833"/>
      <c r="AJ45" s="833"/>
      <c r="AK45" s="833"/>
      <c r="AL45" s="833"/>
      <c r="AM45" s="833"/>
      <c r="AN45" s="833"/>
      <c r="AO45" s="833"/>
      <c r="AP45" s="834"/>
      <c r="AQ45" s="832"/>
      <c r="AR45" s="833"/>
      <c r="AS45" s="833"/>
      <c r="AT45" s="833"/>
      <c r="AU45" s="833"/>
      <c r="AV45" s="833"/>
      <c r="AW45" s="833"/>
      <c r="AX45" s="833"/>
      <c r="AY45" s="833"/>
      <c r="AZ45" s="834"/>
      <c r="BA45" s="832"/>
      <c r="BB45" s="833"/>
      <c r="BC45" s="833"/>
      <c r="BD45" s="833"/>
      <c r="BE45" s="833"/>
      <c r="BF45" s="833"/>
      <c r="BG45" s="833"/>
      <c r="BH45" s="833"/>
      <c r="BI45" s="833"/>
      <c r="BJ45" s="834"/>
      <c r="BK45" s="832"/>
      <c r="BL45" s="833"/>
      <c r="BM45" s="833"/>
      <c r="BN45" s="833"/>
      <c r="BO45" s="833"/>
      <c r="BP45" s="833"/>
      <c r="BQ45" s="833"/>
      <c r="BR45" s="833"/>
      <c r="BS45" s="833"/>
      <c r="BT45" s="834"/>
      <c r="BU45" s="832"/>
      <c r="BV45" s="833"/>
      <c r="BW45" s="833"/>
      <c r="BX45" s="833"/>
      <c r="BY45" s="833"/>
      <c r="BZ45" s="833"/>
      <c r="CA45" s="833"/>
      <c r="CB45" s="833"/>
      <c r="CC45" s="833"/>
      <c r="CD45" s="834"/>
      <c r="CE45" s="832"/>
      <c r="CF45" s="833"/>
      <c r="CG45" s="833"/>
      <c r="CH45" s="833"/>
      <c r="CI45" s="833"/>
      <c r="CJ45" s="833"/>
      <c r="CK45" s="833"/>
      <c r="CL45" s="833"/>
      <c r="CM45" s="833"/>
      <c r="CN45" s="834"/>
      <c r="CO45" s="832"/>
      <c r="CP45" s="833"/>
      <c r="CQ45" s="833"/>
      <c r="CR45" s="833"/>
      <c r="CS45" s="833"/>
      <c r="CT45" s="833"/>
      <c r="CU45" s="833"/>
      <c r="CV45" s="833"/>
      <c r="CW45" s="833"/>
      <c r="CX45" s="834"/>
      <c r="CY45" s="832"/>
      <c r="CZ45" s="833"/>
      <c r="DA45" s="833"/>
      <c r="DB45" s="833"/>
      <c r="DC45" s="833"/>
      <c r="DD45" s="833"/>
      <c r="DE45" s="833"/>
      <c r="DF45" s="833"/>
      <c r="DG45" s="833"/>
      <c r="DH45" s="834"/>
      <c r="DI45" s="832"/>
      <c r="DJ45" s="833"/>
      <c r="DK45" s="833"/>
      <c r="DL45" s="833"/>
      <c r="DM45" s="833"/>
      <c r="DN45" s="833"/>
      <c r="DO45" s="833"/>
      <c r="DP45" s="833"/>
      <c r="DQ45" s="833"/>
      <c r="DR45" s="834"/>
      <c r="DS45" s="832"/>
      <c r="DT45" s="833"/>
      <c r="DU45" s="833"/>
      <c r="DV45" s="833"/>
      <c r="DW45" s="833"/>
      <c r="DX45" s="833"/>
      <c r="DY45" s="833"/>
      <c r="DZ45" s="833"/>
      <c r="EA45" s="833"/>
      <c r="EB45" s="834"/>
      <c r="EC45" s="832"/>
      <c r="ED45" s="833"/>
      <c r="EE45" s="833"/>
      <c r="EF45" s="833"/>
      <c r="EG45" s="833"/>
      <c r="EH45" s="833"/>
      <c r="EI45" s="833"/>
      <c r="EJ45" s="833"/>
      <c r="EK45" s="833"/>
      <c r="EL45" s="834"/>
      <c r="EM45" s="832"/>
      <c r="EN45" s="833"/>
      <c r="EO45" s="833"/>
      <c r="EP45" s="833"/>
      <c r="EQ45" s="833"/>
      <c r="ER45" s="833"/>
      <c r="ES45" s="833"/>
      <c r="ET45" s="833"/>
      <c r="EU45" s="833"/>
      <c r="EV45" s="834"/>
      <c r="EW45" s="63"/>
      <c r="EX45" s="63"/>
      <c r="EY45" s="63"/>
      <c r="EZ45" s="63"/>
      <c r="FA45" s="6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row>
    <row r="46" spans="1:202" ht="30" customHeight="1">
      <c r="C46" s="832"/>
      <c r="D46" s="833"/>
      <c r="E46" s="833"/>
      <c r="F46" s="833"/>
      <c r="G46" s="833"/>
      <c r="H46" s="833"/>
      <c r="I46" s="833"/>
      <c r="J46" s="833"/>
      <c r="K46" s="833"/>
      <c r="L46" s="834"/>
      <c r="M46" s="832"/>
      <c r="N46" s="833"/>
      <c r="O46" s="833"/>
      <c r="P46" s="833"/>
      <c r="Q46" s="833"/>
      <c r="R46" s="833"/>
      <c r="S46" s="833"/>
      <c r="T46" s="833"/>
      <c r="U46" s="833"/>
      <c r="V46" s="834"/>
      <c r="W46" s="832"/>
      <c r="X46" s="833"/>
      <c r="Y46" s="833"/>
      <c r="Z46" s="833"/>
      <c r="AA46" s="833"/>
      <c r="AB46" s="833"/>
      <c r="AC46" s="833"/>
      <c r="AD46" s="833"/>
      <c r="AE46" s="833"/>
      <c r="AF46" s="834"/>
      <c r="AG46" s="832"/>
      <c r="AH46" s="833"/>
      <c r="AI46" s="833"/>
      <c r="AJ46" s="833"/>
      <c r="AK46" s="833"/>
      <c r="AL46" s="833"/>
      <c r="AM46" s="833"/>
      <c r="AN46" s="833"/>
      <c r="AO46" s="833"/>
      <c r="AP46" s="834"/>
      <c r="AQ46" s="832"/>
      <c r="AR46" s="833"/>
      <c r="AS46" s="833"/>
      <c r="AT46" s="833"/>
      <c r="AU46" s="833"/>
      <c r="AV46" s="833"/>
      <c r="AW46" s="833"/>
      <c r="AX46" s="833"/>
      <c r="AY46" s="833"/>
      <c r="AZ46" s="834"/>
      <c r="BA46" s="832"/>
      <c r="BB46" s="833"/>
      <c r="BC46" s="833"/>
      <c r="BD46" s="833"/>
      <c r="BE46" s="833"/>
      <c r="BF46" s="833"/>
      <c r="BG46" s="833"/>
      <c r="BH46" s="833"/>
      <c r="BI46" s="833"/>
      <c r="BJ46" s="834"/>
      <c r="BK46" s="832"/>
      <c r="BL46" s="833"/>
      <c r="BM46" s="833"/>
      <c r="BN46" s="833"/>
      <c r="BO46" s="833"/>
      <c r="BP46" s="833"/>
      <c r="BQ46" s="833"/>
      <c r="BR46" s="833"/>
      <c r="BS46" s="833"/>
      <c r="BT46" s="834"/>
      <c r="BU46" s="832"/>
      <c r="BV46" s="833"/>
      <c r="BW46" s="833"/>
      <c r="BX46" s="833"/>
      <c r="BY46" s="833"/>
      <c r="BZ46" s="833"/>
      <c r="CA46" s="833"/>
      <c r="CB46" s="833"/>
      <c r="CC46" s="833"/>
      <c r="CD46" s="834"/>
      <c r="CE46" s="832"/>
      <c r="CF46" s="833"/>
      <c r="CG46" s="833"/>
      <c r="CH46" s="833"/>
      <c r="CI46" s="833"/>
      <c r="CJ46" s="833"/>
      <c r="CK46" s="833"/>
      <c r="CL46" s="833"/>
      <c r="CM46" s="833"/>
      <c r="CN46" s="834"/>
      <c r="CO46" s="832"/>
      <c r="CP46" s="833"/>
      <c r="CQ46" s="833"/>
      <c r="CR46" s="833"/>
      <c r="CS46" s="833"/>
      <c r="CT46" s="833"/>
      <c r="CU46" s="833"/>
      <c r="CV46" s="833"/>
      <c r="CW46" s="833"/>
      <c r="CX46" s="834"/>
      <c r="CY46" s="832"/>
      <c r="CZ46" s="833"/>
      <c r="DA46" s="833"/>
      <c r="DB46" s="833"/>
      <c r="DC46" s="833"/>
      <c r="DD46" s="833"/>
      <c r="DE46" s="833"/>
      <c r="DF46" s="833"/>
      <c r="DG46" s="833"/>
      <c r="DH46" s="834"/>
      <c r="DI46" s="832"/>
      <c r="DJ46" s="833"/>
      <c r="DK46" s="833"/>
      <c r="DL46" s="833"/>
      <c r="DM46" s="833"/>
      <c r="DN46" s="833"/>
      <c r="DO46" s="833"/>
      <c r="DP46" s="833"/>
      <c r="DQ46" s="833"/>
      <c r="DR46" s="834"/>
      <c r="DS46" s="832"/>
      <c r="DT46" s="833"/>
      <c r="DU46" s="833"/>
      <c r="DV46" s="833"/>
      <c r="DW46" s="833"/>
      <c r="DX46" s="833"/>
      <c r="DY46" s="833"/>
      <c r="DZ46" s="833"/>
      <c r="EA46" s="833"/>
      <c r="EB46" s="834"/>
      <c r="EC46" s="832"/>
      <c r="ED46" s="833"/>
      <c r="EE46" s="833"/>
      <c r="EF46" s="833"/>
      <c r="EG46" s="833"/>
      <c r="EH46" s="833"/>
      <c r="EI46" s="833"/>
      <c r="EJ46" s="833"/>
      <c r="EK46" s="833"/>
      <c r="EL46" s="834"/>
      <c r="EM46" s="832"/>
      <c r="EN46" s="833"/>
      <c r="EO46" s="833"/>
      <c r="EP46" s="833"/>
      <c r="EQ46" s="833"/>
      <c r="ER46" s="833"/>
      <c r="ES46" s="833"/>
      <c r="ET46" s="833"/>
      <c r="EU46" s="833"/>
      <c r="EV46" s="834"/>
    </row>
    <row r="47" spans="1:202" ht="30" customHeight="1">
      <c r="C47" s="832"/>
      <c r="D47" s="833"/>
      <c r="E47" s="833"/>
      <c r="F47" s="833"/>
      <c r="G47" s="833"/>
      <c r="H47" s="833"/>
      <c r="I47" s="833"/>
      <c r="J47" s="833"/>
      <c r="K47" s="833"/>
      <c r="L47" s="834"/>
      <c r="M47" s="832"/>
      <c r="N47" s="833"/>
      <c r="O47" s="833"/>
      <c r="P47" s="833"/>
      <c r="Q47" s="833"/>
      <c r="R47" s="833"/>
      <c r="S47" s="833"/>
      <c r="T47" s="833"/>
      <c r="U47" s="833"/>
      <c r="V47" s="834"/>
      <c r="W47" s="832"/>
      <c r="X47" s="833"/>
      <c r="Y47" s="833"/>
      <c r="Z47" s="833"/>
      <c r="AA47" s="833"/>
      <c r="AB47" s="833"/>
      <c r="AC47" s="833"/>
      <c r="AD47" s="833"/>
      <c r="AE47" s="833"/>
      <c r="AF47" s="834"/>
      <c r="AG47" s="832"/>
      <c r="AH47" s="833"/>
      <c r="AI47" s="833"/>
      <c r="AJ47" s="833"/>
      <c r="AK47" s="833"/>
      <c r="AL47" s="833"/>
      <c r="AM47" s="833"/>
      <c r="AN47" s="833"/>
      <c r="AO47" s="833"/>
      <c r="AP47" s="834"/>
      <c r="AQ47" s="832"/>
      <c r="AR47" s="833"/>
      <c r="AS47" s="833"/>
      <c r="AT47" s="833"/>
      <c r="AU47" s="833"/>
      <c r="AV47" s="833"/>
      <c r="AW47" s="833"/>
      <c r="AX47" s="833"/>
      <c r="AY47" s="833"/>
      <c r="AZ47" s="834"/>
      <c r="BA47" s="832"/>
      <c r="BB47" s="833"/>
      <c r="BC47" s="833"/>
      <c r="BD47" s="833"/>
      <c r="BE47" s="833"/>
      <c r="BF47" s="833"/>
      <c r="BG47" s="833"/>
      <c r="BH47" s="833"/>
      <c r="BI47" s="833"/>
      <c r="BJ47" s="834"/>
      <c r="BK47" s="832"/>
      <c r="BL47" s="833"/>
      <c r="BM47" s="833"/>
      <c r="BN47" s="833"/>
      <c r="BO47" s="833"/>
      <c r="BP47" s="833"/>
      <c r="BQ47" s="833"/>
      <c r="BR47" s="833"/>
      <c r="BS47" s="833"/>
      <c r="BT47" s="834"/>
      <c r="BU47" s="832"/>
      <c r="BV47" s="833"/>
      <c r="BW47" s="833"/>
      <c r="BX47" s="833"/>
      <c r="BY47" s="833"/>
      <c r="BZ47" s="833"/>
      <c r="CA47" s="833"/>
      <c r="CB47" s="833"/>
      <c r="CC47" s="833"/>
      <c r="CD47" s="834"/>
      <c r="CE47" s="832"/>
      <c r="CF47" s="833"/>
      <c r="CG47" s="833"/>
      <c r="CH47" s="833"/>
      <c r="CI47" s="833"/>
      <c r="CJ47" s="833"/>
      <c r="CK47" s="833"/>
      <c r="CL47" s="833"/>
      <c r="CM47" s="833"/>
      <c r="CN47" s="834"/>
      <c r="CO47" s="832"/>
      <c r="CP47" s="833"/>
      <c r="CQ47" s="833"/>
      <c r="CR47" s="833"/>
      <c r="CS47" s="833"/>
      <c r="CT47" s="833"/>
      <c r="CU47" s="833"/>
      <c r="CV47" s="833"/>
      <c r="CW47" s="833"/>
      <c r="CX47" s="834"/>
      <c r="CY47" s="832"/>
      <c r="CZ47" s="833"/>
      <c r="DA47" s="833"/>
      <c r="DB47" s="833"/>
      <c r="DC47" s="833"/>
      <c r="DD47" s="833"/>
      <c r="DE47" s="833"/>
      <c r="DF47" s="833"/>
      <c r="DG47" s="833"/>
      <c r="DH47" s="834"/>
      <c r="DI47" s="832"/>
      <c r="DJ47" s="833"/>
      <c r="DK47" s="833"/>
      <c r="DL47" s="833"/>
      <c r="DM47" s="833"/>
      <c r="DN47" s="833"/>
      <c r="DO47" s="833"/>
      <c r="DP47" s="833"/>
      <c r="DQ47" s="833"/>
      <c r="DR47" s="834"/>
      <c r="DS47" s="832"/>
      <c r="DT47" s="833"/>
      <c r="DU47" s="833"/>
      <c r="DV47" s="833"/>
      <c r="DW47" s="833"/>
      <c r="DX47" s="833"/>
      <c r="DY47" s="833"/>
      <c r="DZ47" s="833"/>
      <c r="EA47" s="833"/>
      <c r="EB47" s="834"/>
      <c r="EC47" s="832"/>
      <c r="ED47" s="833"/>
      <c r="EE47" s="833"/>
      <c r="EF47" s="833"/>
      <c r="EG47" s="833"/>
      <c r="EH47" s="833"/>
      <c r="EI47" s="833"/>
      <c r="EJ47" s="833"/>
      <c r="EK47" s="833"/>
      <c r="EL47" s="834"/>
      <c r="EM47" s="832"/>
      <c r="EN47" s="833"/>
      <c r="EO47" s="833"/>
      <c r="EP47" s="833"/>
      <c r="EQ47" s="833"/>
      <c r="ER47" s="833"/>
      <c r="ES47" s="833"/>
      <c r="ET47" s="833"/>
      <c r="EU47" s="833"/>
      <c r="EV47" s="834"/>
    </row>
    <row r="48" spans="1:202" ht="30" customHeight="1">
      <c r="C48" s="832"/>
      <c r="D48" s="833"/>
      <c r="E48" s="833"/>
      <c r="F48" s="833"/>
      <c r="G48" s="833"/>
      <c r="H48" s="833"/>
      <c r="I48" s="833"/>
      <c r="J48" s="833"/>
      <c r="K48" s="833"/>
      <c r="L48" s="834"/>
      <c r="M48" s="832"/>
      <c r="N48" s="833"/>
      <c r="O48" s="833"/>
      <c r="P48" s="833"/>
      <c r="Q48" s="833"/>
      <c r="R48" s="833"/>
      <c r="S48" s="833"/>
      <c r="T48" s="833"/>
      <c r="U48" s="833"/>
      <c r="V48" s="834"/>
      <c r="W48" s="832"/>
      <c r="X48" s="833"/>
      <c r="Y48" s="833"/>
      <c r="Z48" s="833"/>
      <c r="AA48" s="833"/>
      <c r="AB48" s="833"/>
      <c r="AC48" s="833"/>
      <c r="AD48" s="833"/>
      <c r="AE48" s="833"/>
      <c r="AF48" s="834"/>
      <c r="AG48" s="832"/>
      <c r="AH48" s="833"/>
      <c r="AI48" s="833"/>
      <c r="AJ48" s="833"/>
      <c r="AK48" s="833"/>
      <c r="AL48" s="833"/>
      <c r="AM48" s="833"/>
      <c r="AN48" s="833"/>
      <c r="AO48" s="833"/>
      <c r="AP48" s="834"/>
      <c r="AQ48" s="832"/>
      <c r="AR48" s="833"/>
      <c r="AS48" s="833"/>
      <c r="AT48" s="833"/>
      <c r="AU48" s="833"/>
      <c r="AV48" s="833"/>
      <c r="AW48" s="833"/>
      <c r="AX48" s="833"/>
      <c r="AY48" s="833"/>
      <c r="AZ48" s="834"/>
      <c r="BA48" s="832"/>
      <c r="BB48" s="833"/>
      <c r="BC48" s="833"/>
      <c r="BD48" s="833"/>
      <c r="BE48" s="833"/>
      <c r="BF48" s="833"/>
      <c r="BG48" s="833"/>
      <c r="BH48" s="833"/>
      <c r="BI48" s="833"/>
      <c r="BJ48" s="834"/>
      <c r="BK48" s="832"/>
      <c r="BL48" s="833"/>
      <c r="BM48" s="833"/>
      <c r="BN48" s="833"/>
      <c r="BO48" s="833"/>
      <c r="BP48" s="833"/>
      <c r="BQ48" s="833"/>
      <c r="BR48" s="833"/>
      <c r="BS48" s="833"/>
      <c r="BT48" s="834"/>
      <c r="BU48" s="832"/>
      <c r="BV48" s="833"/>
      <c r="BW48" s="833"/>
      <c r="BX48" s="833"/>
      <c r="BY48" s="833"/>
      <c r="BZ48" s="833"/>
      <c r="CA48" s="833"/>
      <c r="CB48" s="833"/>
      <c r="CC48" s="833"/>
      <c r="CD48" s="834"/>
      <c r="CE48" s="832"/>
      <c r="CF48" s="833"/>
      <c r="CG48" s="833"/>
      <c r="CH48" s="833"/>
      <c r="CI48" s="833"/>
      <c r="CJ48" s="833"/>
      <c r="CK48" s="833"/>
      <c r="CL48" s="833"/>
      <c r="CM48" s="833"/>
      <c r="CN48" s="834"/>
      <c r="CO48" s="832"/>
      <c r="CP48" s="833"/>
      <c r="CQ48" s="833"/>
      <c r="CR48" s="833"/>
      <c r="CS48" s="833"/>
      <c r="CT48" s="833"/>
      <c r="CU48" s="833"/>
      <c r="CV48" s="833"/>
      <c r="CW48" s="833"/>
      <c r="CX48" s="834"/>
      <c r="CY48" s="832"/>
      <c r="CZ48" s="833"/>
      <c r="DA48" s="833"/>
      <c r="DB48" s="833"/>
      <c r="DC48" s="833"/>
      <c r="DD48" s="833"/>
      <c r="DE48" s="833"/>
      <c r="DF48" s="833"/>
      <c r="DG48" s="833"/>
      <c r="DH48" s="834"/>
      <c r="DI48" s="832"/>
      <c r="DJ48" s="833"/>
      <c r="DK48" s="833"/>
      <c r="DL48" s="833"/>
      <c r="DM48" s="833"/>
      <c r="DN48" s="833"/>
      <c r="DO48" s="833"/>
      <c r="DP48" s="833"/>
      <c r="DQ48" s="833"/>
      <c r="DR48" s="834"/>
      <c r="DS48" s="832"/>
      <c r="DT48" s="833"/>
      <c r="DU48" s="833"/>
      <c r="DV48" s="833"/>
      <c r="DW48" s="833"/>
      <c r="DX48" s="833"/>
      <c r="DY48" s="833"/>
      <c r="DZ48" s="833"/>
      <c r="EA48" s="833"/>
      <c r="EB48" s="834"/>
      <c r="EC48" s="832"/>
      <c r="ED48" s="833"/>
      <c r="EE48" s="833"/>
      <c r="EF48" s="833"/>
      <c r="EG48" s="833"/>
      <c r="EH48" s="833"/>
      <c r="EI48" s="833"/>
      <c r="EJ48" s="833"/>
      <c r="EK48" s="833"/>
      <c r="EL48" s="834"/>
      <c r="EM48" s="832"/>
      <c r="EN48" s="833"/>
      <c r="EO48" s="833"/>
      <c r="EP48" s="833"/>
      <c r="EQ48" s="833"/>
      <c r="ER48" s="833"/>
      <c r="ES48" s="833"/>
      <c r="ET48" s="833"/>
      <c r="EU48" s="833"/>
      <c r="EV48" s="834"/>
    </row>
    <row r="49" spans="3:152" ht="30" customHeight="1">
      <c r="C49" s="832"/>
      <c r="D49" s="833"/>
      <c r="E49" s="833"/>
      <c r="F49" s="833"/>
      <c r="G49" s="833"/>
      <c r="H49" s="833"/>
      <c r="I49" s="833"/>
      <c r="J49" s="833"/>
      <c r="K49" s="833"/>
      <c r="L49" s="834"/>
      <c r="M49" s="832"/>
      <c r="N49" s="833"/>
      <c r="O49" s="833"/>
      <c r="P49" s="833"/>
      <c r="Q49" s="833"/>
      <c r="R49" s="833"/>
      <c r="S49" s="833"/>
      <c r="T49" s="833"/>
      <c r="U49" s="833"/>
      <c r="V49" s="834"/>
      <c r="W49" s="832"/>
      <c r="X49" s="833"/>
      <c r="Y49" s="833"/>
      <c r="Z49" s="833"/>
      <c r="AA49" s="833"/>
      <c r="AB49" s="833"/>
      <c r="AC49" s="833"/>
      <c r="AD49" s="833"/>
      <c r="AE49" s="833"/>
      <c r="AF49" s="834"/>
      <c r="AG49" s="832"/>
      <c r="AH49" s="833"/>
      <c r="AI49" s="833"/>
      <c r="AJ49" s="833"/>
      <c r="AK49" s="833"/>
      <c r="AL49" s="833"/>
      <c r="AM49" s="833"/>
      <c r="AN49" s="833"/>
      <c r="AO49" s="833"/>
      <c r="AP49" s="834"/>
      <c r="AQ49" s="832"/>
      <c r="AR49" s="833"/>
      <c r="AS49" s="833"/>
      <c r="AT49" s="833"/>
      <c r="AU49" s="833"/>
      <c r="AV49" s="833"/>
      <c r="AW49" s="833"/>
      <c r="AX49" s="833"/>
      <c r="AY49" s="833"/>
      <c r="AZ49" s="834"/>
      <c r="BA49" s="832"/>
      <c r="BB49" s="833"/>
      <c r="BC49" s="833"/>
      <c r="BD49" s="833"/>
      <c r="BE49" s="833"/>
      <c r="BF49" s="833"/>
      <c r="BG49" s="833"/>
      <c r="BH49" s="833"/>
      <c r="BI49" s="833"/>
      <c r="BJ49" s="834"/>
      <c r="BK49" s="832"/>
      <c r="BL49" s="833"/>
      <c r="BM49" s="833"/>
      <c r="BN49" s="833"/>
      <c r="BO49" s="833"/>
      <c r="BP49" s="833"/>
      <c r="BQ49" s="833"/>
      <c r="BR49" s="833"/>
      <c r="BS49" s="833"/>
      <c r="BT49" s="834"/>
      <c r="BU49" s="832"/>
      <c r="BV49" s="833"/>
      <c r="BW49" s="833"/>
      <c r="BX49" s="833"/>
      <c r="BY49" s="833"/>
      <c r="BZ49" s="833"/>
      <c r="CA49" s="833"/>
      <c r="CB49" s="833"/>
      <c r="CC49" s="833"/>
      <c r="CD49" s="834"/>
      <c r="CE49" s="832"/>
      <c r="CF49" s="833"/>
      <c r="CG49" s="833"/>
      <c r="CH49" s="833"/>
      <c r="CI49" s="833"/>
      <c r="CJ49" s="833"/>
      <c r="CK49" s="833"/>
      <c r="CL49" s="833"/>
      <c r="CM49" s="833"/>
      <c r="CN49" s="834"/>
      <c r="CO49" s="832"/>
      <c r="CP49" s="833"/>
      <c r="CQ49" s="833"/>
      <c r="CR49" s="833"/>
      <c r="CS49" s="833"/>
      <c r="CT49" s="833"/>
      <c r="CU49" s="833"/>
      <c r="CV49" s="833"/>
      <c r="CW49" s="833"/>
      <c r="CX49" s="834"/>
      <c r="CY49" s="832"/>
      <c r="CZ49" s="833"/>
      <c r="DA49" s="833"/>
      <c r="DB49" s="833"/>
      <c r="DC49" s="833"/>
      <c r="DD49" s="833"/>
      <c r="DE49" s="833"/>
      <c r="DF49" s="833"/>
      <c r="DG49" s="833"/>
      <c r="DH49" s="834"/>
      <c r="DI49" s="832"/>
      <c r="DJ49" s="833"/>
      <c r="DK49" s="833"/>
      <c r="DL49" s="833"/>
      <c r="DM49" s="833"/>
      <c r="DN49" s="833"/>
      <c r="DO49" s="833"/>
      <c r="DP49" s="833"/>
      <c r="DQ49" s="833"/>
      <c r="DR49" s="834"/>
      <c r="DS49" s="832"/>
      <c r="DT49" s="833"/>
      <c r="DU49" s="833"/>
      <c r="DV49" s="833"/>
      <c r="DW49" s="833"/>
      <c r="DX49" s="833"/>
      <c r="DY49" s="833"/>
      <c r="DZ49" s="833"/>
      <c r="EA49" s="833"/>
      <c r="EB49" s="834"/>
      <c r="EC49" s="832"/>
      <c r="ED49" s="833"/>
      <c r="EE49" s="833"/>
      <c r="EF49" s="833"/>
      <c r="EG49" s="833"/>
      <c r="EH49" s="833"/>
      <c r="EI49" s="833"/>
      <c r="EJ49" s="833"/>
      <c r="EK49" s="833"/>
      <c r="EL49" s="834"/>
      <c r="EM49" s="832"/>
      <c r="EN49" s="833"/>
      <c r="EO49" s="833"/>
      <c r="EP49" s="833"/>
      <c r="EQ49" s="833"/>
      <c r="ER49" s="833"/>
      <c r="ES49" s="833"/>
      <c r="ET49" s="833"/>
      <c r="EU49" s="833"/>
      <c r="EV49" s="834"/>
    </row>
    <row r="50" spans="3:152" ht="30" customHeight="1">
      <c r="C50" s="832"/>
      <c r="D50" s="833"/>
      <c r="E50" s="833"/>
      <c r="F50" s="833"/>
      <c r="G50" s="833"/>
      <c r="H50" s="833"/>
      <c r="I50" s="833"/>
      <c r="J50" s="833"/>
      <c r="K50" s="833"/>
      <c r="L50" s="834"/>
      <c r="M50" s="832"/>
      <c r="N50" s="833"/>
      <c r="O50" s="833"/>
      <c r="P50" s="833"/>
      <c r="Q50" s="833"/>
      <c r="R50" s="833"/>
      <c r="S50" s="833"/>
      <c r="T50" s="833"/>
      <c r="U50" s="833"/>
      <c r="V50" s="834"/>
      <c r="W50" s="832"/>
      <c r="X50" s="833"/>
      <c r="Y50" s="833"/>
      <c r="Z50" s="833"/>
      <c r="AA50" s="833"/>
      <c r="AB50" s="833"/>
      <c r="AC50" s="833"/>
      <c r="AD50" s="833"/>
      <c r="AE50" s="833"/>
      <c r="AF50" s="834"/>
      <c r="AG50" s="832"/>
      <c r="AH50" s="833"/>
      <c r="AI50" s="833"/>
      <c r="AJ50" s="833"/>
      <c r="AK50" s="833"/>
      <c r="AL50" s="833"/>
      <c r="AM50" s="833"/>
      <c r="AN50" s="833"/>
      <c r="AO50" s="833"/>
      <c r="AP50" s="834"/>
      <c r="AQ50" s="832"/>
      <c r="AR50" s="833"/>
      <c r="AS50" s="833"/>
      <c r="AT50" s="833"/>
      <c r="AU50" s="833"/>
      <c r="AV50" s="833"/>
      <c r="AW50" s="833"/>
      <c r="AX50" s="833"/>
      <c r="AY50" s="833"/>
      <c r="AZ50" s="834"/>
      <c r="BA50" s="832"/>
      <c r="BB50" s="833"/>
      <c r="BC50" s="833"/>
      <c r="BD50" s="833"/>
      <c r="BE50" s="833"/>
      <c r="BF50" s="833"/>
      <c r="BG50" s="833"/>
      <c r="BH50" s="833"/>
      <c r="BI50" s="833"/>
      <c r="BJ50" s="834"/>
      <c r="BK50" s="832"/>
      <c r="BL50" s="833"/>
      <c r="BM50" s="833"/>
      <c r="BN50" s="833"/>
      <c r="BO50" s="833"/>
      <c r="BP50" s="833"/>
      <c r="BQ50" s="833"/>
      <c r="BR50" s="833"/>
      <c r="BS50" s="833"/>
      <c r="BT50" s="834"/>
      <c r="BU50" s="832"/>
      <c r="BV50" s="833"/>
      <c r="BW50" s="833"/>
      <c r="BX50" s="833"/>
      <c r="BY50" s="833"/>
      <c r="BZ50" s="833"/>
      <c r="CA50" s="833"/>
      <c r="CB50" s="833"/>
      <c r="CC50" s="833"/>
      <c r="CD50" s="834"/>
      <c r="CE50" s="832"/>
      <c r="CF50" s="833"/>
      <c r="CG50" s="833"/>
      <c r="CH50" s="833"/>
      <c r="CI50" s="833"/>
      <c r="CJ50" s="833"/>
      <c r="CK50" s="833"/>
      <c r="CL50" s="833"/>
      <c r="CM50" s="833"/>
      <c r="CN50" s="834"/>
      <c r="CO50" s="832"/>
      <c r="CP50" s="833"/>
      <c r="CQ50" s="833"/>
      <c r="CR50" s="833"/>
      <c r="CS50" s="833"/>
      <c r="CT50" s="833"/>
      <c r="CU50" s="833"/>
      <c r="CV50" s="833"/>
      <c r="CW50" s="833"/>
      <c r="CX50" s="834"/>
      <c r="CY50" s="832"/>
      <c r="CZ50" s="833"/>
      <c r="DA50" s="833"/>
      <c r="DB50" s="833"/>
      <c r="DC50" s="833"/>
      <c r="DD50" s="833"/>
      <c r="DE50" s="833"/>
      <c r="DF50" s="833"/>
      <c r="DG50" s="833"/>
      <c r="DH50" s="834"/>
      <c r="DI50" s="832"/>
      <c r="DJ50" s="833"/>
      <c r="DK50" s="833"/>
      <c r="DL50" s="833"/>
      <c r="DM50" s="833"/>
      <c r="DN50" s="833"/>
      <c r="DO50" s="833"/>
      <c r="DP50" s="833"/>
      <c r="DQ50" s="833"/>
      <c r="DR50" s="834"/>
      <c r="DS50" s="832"/>
      <c r="DT50" s="833"/>
      <c r="DU50" s="833"/>
      <c r="DV50" s="833"/>
      <c r="DW50" s="833"/>
      <c r="DX50" s="833"/>
      <c r="DY50" s="833"/>
      <c r="DZ50" s="833"/>
      <c r="EA50" s="833"/>
      <c r="EB50" s="834"/>
      <c r="EC50" s="832"/>
      <c r="ED50" s="833"/>
      <c r="EE50" s="833"/>
      <c r="EF50" s="833"/>
      <c r="EG50" s="833"/>
      <c r="EH50" s="833"/>
      <c r="EI50" s="833"/>
      <c r="EJ50" s="833"/>
      <c r="EK50" s="833"/>
      <c r="EL50" s="834"/>
      <c r="EM50" s="832"/>
      <c r="EN50" s="833"/>
      <c r="EO50" s="833"/>
      <c r="EP50" s="833"/>
      <c r="EQ50" s="833"/>
      <c r="ER50" s="833"/>
      <c r="ES50" s="833"/>
      <c r="ET50" s="833"/>
      <c r="EU50" s="833"/>
      <c r="EV50" s="834"/>
    </row>
    <row r="51" spans="3:152" ht="30" customHeight="1" thickBot="1">
      <c r="C51" s="835"/>
      <c r="D51" s="836"/>
      <c r="E51" s="836"/>
      <c r="F51" s="836"/>
      <c r="G51" s="836"/>
      <c r="H51" s="836"/>
      <c r="I51" s="836"/>
      <c r="J51" s="836"/>
      <c r="K51" s="836"/>
      <c r="L51" s="837"/>
      <c r="M51" s="835"/>
      <c r="N51" s="836"/>
      <c r="O51" s="836"/>
      <c r="P51" s="836"/>
      <c r="Q51" s="836"/>
      <c r="R51" s="836"/>
      <c r="S51" s="836"/>
      <c r="T51" s="836"/>
      <c r="U51" s="836"/>
      <c r="V51" s="837"/>
      <c r="W51" s="835"/>
      <c r="X51" s="836"/>
      <c r="Y51" s="836"/>
      <c r="Z51" s="836"/>
      <c r="AA51" s="836"/>
      <c r="AB51" s="836"/>
      <c r="AC51" s="836"/>
      <c r="AD51" s="836"/>
      <c r="AE51" s="836"/>
      <c r="AF51" s="837"/>
      <c r="AG51" s="835"/>
      <c r="AH51" s="836"/>
      <c r="AI51" s="836"/>
      <c r="AJ51" s="836"/>
      <c r="AK51" s="836"/>
      <c r="AL51" s="836"/>
      <c r="AM51" s="836"/>
      <c r="AN51" s="836"/>
      <c r="AO51" s="836"/>
      <c r="AP51" s="837"/>
      <c r="AQ51" s="835"/>
      <c r="AR51" s="836"/>
      <c r="AS51" s="836"/>
      <c r="AT51" s="836"/>
      <c r="AU51" s="836"/>
      <c r="AV51" s="836"/>
      <c r="AW51" s="836"/>
      <c r="AX51" s="836"/>
      <c r="AY51" s="836"/>
      <c r="AZ51" s="837"/>
      <c r="BA51" s="835"/>
      <c r="BB51" s="836"/>
      <c r="BC51" s="836"/>
      <c r="BD51" s="836"/>
      <c r="BE51" s="836"/>
      <c r="BF51" s="836"/>
      <c r="BG51" s="836"/>
      <c r="BH51" s="836"/>
      <c r="BI51" s="836"/>
      <c r="BJ51" s="837"/>
      <c r="BK51" s="835"/>
      <c r="BL51" s="836"/>
      <c r="BM51" s="836"/>
      <c r="BN51" s="836"/>
      <c r="BO51" s="836"/>
      <c r="BP51" s="836"/>
      <c r="BQ51" s="836"/>
      <c r="BR51" s="836"/>
      <c r="BS51" s="836"/>
      <c r="BT51" s="837"/>
      <c r="BU51" s="835"/>
      <c r="BV51" s="836"/>
      <c r="BW51" s="836"/>
      <c r="BX51" s="836"/>
      <c r="BY51" s="836"/>
      <c r="BZ51" s="836"/>
      <c r="CA51" s="836"/>
      <c r="CB51" s="836"/>
      <c r="CC51" s="836"/>
      <c r="CD51" s="837"/>
      <c r="CE51" s="835"/>
      <c r="CF51" s="836"/>
      <c r="CG51" s="836"/>
      <c r="CH51" s="836"/>
      <c r="CI51" s="836"/>
      <c r="CJ51" s="836"/>
      <c r="CK51" s="836"/>
      <c r="CL51" s="836"/>
      <c r="CM51" s="836"/>
      <c r="CN51" s="837"/>
      <c r="CO51" s="835"/>
      <c r="CP51" s="836"/>
      <c r="CQ51" s="836"/>
      <c r="CR51" s="836"/>
      <c r="CS51" s="836"/>
      <c r="CT51" s="836"/>
      <c r="CU51" s="836"/>
      <c r="CV51" s="836"/>
      <c r="CW51" s="836"/>
      <c r="CX51" s="837"/>
      <c r="CY51" s="835"/>
      <c r="CZ51" s="836"/>
      <c r="DA51" s="836"/>
      <c r="DB51" s="836"/>
      <c r="DC51" s="836"/>
      <c r="DD51" s="836"/>
      <c r="DE51" s="836"/>
      <c r="DF51" s="836"/>
      <c r="DG51" s="836"/>
      <c r="DH51" s="837"/>
      <c r="DI51" s="835"/>
      <c r="DJ51" s="836"/>
      <c r="DK51" s="836"/>
      <c r="DL51" s="836"/>
      <c r="DM51" s="836"/>
      <c r="DN51" s="836"/>
      <c r="DO51" s="836"/>
      <c r="DP51" s="836"/>
      <c r="DQ51" s="836"/>
      <c r="DR51" s="837"/>
      <c r="DS51" s="835"/>
      <c r="DT51" s="836"/>
      <c r="DU51" s="836"/>
      <c r="DV51" s="836"/>
      <c r="DW51" s="836"/>
      <c r="DX51" s="836"/>
      <c r="DY51" s="836"/>
      <c r="DZ51" s="836"/>
      <c r="EA51" s="836"/>
      <c r="EB51" s="837"/>
      <c r="EC51" s="835"/>
      <c r="ED51" s="836"/>
      <c r="EE51" s="836"/>
      <c r="EF51" s="836"/>
      <c r="EG51" s="836"/>
      <c r="EH51" s="836"/>
      <c r="EI51" s="836"/>
      <c r="EJ51" s="836"/>
      <c r="EK51" s="836"/>
      <c r="EL51" s="837"/>
      <c r="EM51" s="835"/>
      <c r="EN51" s="836"/>
      <c r="EO51" s="836"/>
      <c r="EP51" s="836"/>
      <c r="EQ51" s="836"/>
      <c r="ER51" s="836"/>
      <c r="ES51" s="836"/>
      <c r="ET51" s="836"/>
      <c r="EU51" s="836"/>
      <c r="EV51" s="837"/>
    </row>
  </sheetData>
  <sheetProtection sheet="1" objects="1" scenarios="1"/>
  <customSheetViews>
    <customSheetView guid="{801CCF84-17C4-4B0D-9367-AFC96EC2FF57}" showPageBreaks="1" printArea="1">
      <pane xSplit="2" ySplit="11" topLeftCell="C12" activePane="bottomRight" state="frozen"/>
      <selection pane="bottomRight" activeCell="C5" sqref="C5:L5"/>
      <colBreaks count="7" manualBreakCount="7">
        <brk id="22" max="63" man="1"/>
        <brk id="42" max="1048575" man="1"/>
        <brk id="62" max="1048575" man="1"/>
        <brk id="82" max="1048575" man="1"/>
        <brk id="102" max="63" man="1"/>
        <brk id="122" max="1048575" man="1"/>
        <brk id="142" max="63" man="1"/>
      </colBreaks>
      <pageMargins left="0.2" right="0.2" top="0.3" bottom="0.25" header="0.25" footer="0"/>
      <printOptions horizontalCentered="1"/>
      <pageSetup paperSize="5" scale="74" orientation="landscape" r:id="rId1"/>
      <headerFooter alignWithMargins="0">
        <oddFooter>&amp;L&amp;8&amp;K000000SAPTBG Funds WSAF Monitoring Individual&amp;R&amp;8&amp;K000000&amp;P</oddFooter>
      </headerFooter>
    </customSheetView>
  </customSheetViews>
  <mergeCells count="123">
    <mergeCell ref="EM42:EV42"/>
    <mergeCell ref="DS43:EB51"/>
    <mergeCell ref="EC43:EL51"/>
    <mergeCell ref="EM43:EV51"/>
    <mergeCell ref="CO42:CX42"/>
    <mergeCell ref="CY42:DH42"/>
    <mergeCell ref="DI42:DR42"/>
    <mergeCell ref="CO43:CX51"/>
    <mergeCell ref="CY43:DH51"/>
    <mergeCell ref="DI43:DR51"/>
    <mergeCell ref="C42:L42"/>
    <mergeCell ref="C43:L51"/>
    <mergeCell ref="M42:V42"/>
    <mergeCell ref="M43:V51"/>
    <mergeCell ref="W42:AF42"/>
    <mergeCell ref="W43:AF51"/>
    <mergeCell ref="CY7:DH7"/>
    <mergeCell ref="DI7:DR7"/>
    <mergeCell ref="DS7:EB7"/>
    <mergeCell ref="A41:FA41"/>
    <mergeCell ref="BK42:BT42"/>
    <mergeCell ref="BU42:CD42"/>
    <mergeCell ref="CE42:CN42"/>
    <mergeCell ref="BK43:BT51"/>
    <mergeCell ref="BU43:CD51"/>
    <mergeCell ref="CE43:CN51"/>
    <mergeCell ref="AG42:AP42"/>
    <mergeCell ref="AQ42:AZ42"/>
    <mergeCell ref="BA42:BJ42"/>
    <mergeCell ref="AG43:AP51"/>
    <mergeCell ref="AQ43:AZ51"/>
    <mergeCell ref="BA43:BJ51"/>
    <mergeCell ref="DS42:EB42"/>
    <mergeCell ref="EC42:EL42"/>
    <mergeCell ref="EC7:EL7"/>
    <mergeCell ref="EM7:EV7"/>
    <mergeCell ref="BA7:BJ7"/>
    <mergeCell ref="BK7:BT7"/>
    <mergeCell ref="BU7:CD7"/>
    <mergeCell ref="CE7:CN7"/>
    <mergeCell ref="CO7:CX7"/>
    <mergeCell ref="C7:L7"/>
    <mergeCell ref="M7:V7"/>
    <mergeCell ref="W7:AF7"/>
    <mergeCell ref="AG7:AP7"/>
    <mergeCell ref="AQ7:AZ7"/>
    <mergeCell ref="EM2:EV2"/>
    <mergeCell ref="EM4:EV4"/>
    <mergeCell ref="EM5:EV5"/>
    <mergeCell ref="CO4:CX4"/>
    <mergeCell ref="CO5:CX5"/>
    <mergeCell ref="CY2:DH2"/>
    <mergeCell ref="CY4:DH4"/>
    <mergeCell ref="CY5:DH5"/>
    <mergeCell ref="CO2:CX2"/>
    <mergeCell ref="DS3:EB3"/>
    <mergeCell ref="EC3:EL3"/>
    <mergeCell ref="EM3:EV3"/>
    <mergeCell ref="DS4:EB4"/>
    <mergeCell ref="DS5:EB5"/>
    <mergeCell ref="EC2:EL2"/>
    <mergeCell ref="EC4:EL4"/>
    <mergeCell ref="EC5:EL5"/>
    <mergeCell ref="AQ4:AZ4"/>
    <mergeCell ref="AQ5:AZ5"/>
    <mergeCell ref="DI2:DR2"/>
    <mergeCell ref="DI4:DR4"/>
    <mergeCell ref="DI5:DR5"/>
    <mergeCell ref="BK2:BT2"/>
    <mergeCell ref="BK4:BT4"/>
    <mergeCell ref="BK5:BT5"/>
    <mergeCell ref="BA4:BJ4"/>
    <mergeCell ref="BA5:BJ5"/>
    <mergeCell ref="BU4:CD4"/>
    <mergeCell ref="BU5:CD5"/>
    <mergeCell ref="CE2:CN2"/>
    <mergeCell ref="CE4:CN4"/>
    <mergeCell ref="CE5:CN5"/>
    <mergeCell ref="CE3:CN3"/>
    <mergeCell ref="C2:L2"/>
    <mergeCell ref="C4:L4"/>
    <mergeCell ref="C5:L5"/>
    <mergeCell ref="M2:V2"/>
    <mergeCell ref="M4:V4"/>
    <mergeCell ref="M5:V5"/>
    <mergeCell ref="W2:AF2"/>
    <mergeCell ref="W4:AF4"/>
    <mergeCell ref="W5:AF5"/>
    <mergeCell ref="AG2:AP2"/>
    <mergeCell ref="AG4:AP4"/>
    <mergeCell ref="AG5:AP5"/>
    <mergeCell ref="BU2:CD2"/>
    <mergeCell ref="C6:L6"/>
    <mergeCell ref="M6:V6"/>
    <mergeCell ref="C1:L1"/>
    <mergeCell ref="EM1:EV1"/>
    <mergeCell ref="BK3:BT3"/>
    <mergeCell ref="BU3:CD3"/>
    <mergeCell ref="CO3:CX3"/>
    <mergeCell ref="CY3:DH3"/>
    <mergeCell ref="DI3:DR3"/>
    <mergeCell ref="M3:V3"/>
    <mergeCell ref="W3:AF3"/>
    <mergeCell ref="AG3:AP3"/>
    <mergeCell ref="AQ3:AZ3"/>
    <mergeCell ref="BA3:BJ3"/>
    <mergeCell ref="BA2:BJ2"/>
    <mergeCell ref="C3:L3"/>
    <mergeCell ref="DS2:EB2"/>
    <mergeCell ref="AQ2:AZ2"/>
    <mergeCell ref="W6:AF6"/>
    <mergeCell ref="AG6:AP6"/>
    <mergeCell ref="AQ6:AZ6"/>
    <mergeCell ref="BA6:BJ6"/>
    <mergeCell ref="BK6:BT6"/>
    <mergeCell ref="DS6:EB6"/>
    <mergeCell ref="EC6:EL6"/>
    <mergeCell ref="EM6:EV6"/>
    <mergeCell ref="BU6:CD6"/>
    <mergeCell ref="CE6:CN6"/>
    <mergeCell ref="CO6:CX6"/>
    <mergeCell ref="CY6:DH6"/>
    <mergeCell ref="DI6:DR6"/>
  </mergeCells>
  <conditionalFormatting sqref="C29:L33 C18:L19 C21:L27 D21:L33">
    <cfRule type="cellIs" dxfId="4998" priority="2189" stopIfTrue="1" operator="equal">
      <formula>"Not Met"</formula>
    </cfRule>
  </conditionalFormatting>
  <conditionalFormatting sqref="C29:L33 C18:L19 C21:L27 D21:L33">
    <cfRule type="cellIs" dxfId="4997" priority="2202" stopIfTrue="1" operator="equal">
      <formula>"N/A"</formula>
    </cfRule>
  </conditionalFormatting>
  <conditionalFormatting sqref="C12">
    <cfRule type="cellIs" dxfId="4996" priority="2184" stopIfTrue="1" operator="equal">
      <formula>"Not Met"</formula>
    </cfRule>
  </conditionalFormatting>
  <conditionalFormatting sqref="C12">
    <cfRule type="expression" dxfId="4995" priority="2183" stopIfTrue="1">
      <formula>AND(C$12&lt;&gt;"",C12="")</formula>
    </cfRule>
    <cfRule type="cellIs" dxfId="4994" priority="2185" stopIfTrue="1" operator="equal">
      <formula>"N/A"</formula>
    </cfRule>
  </conditionalFormatting>
  <conditionalFormatting sqref="C28">
    <cfRule type="cellIs" dxfId="4993" priority="2181" stopIfTrue="1" operator="equal">
      <formula>"Not Met"</formula>
    </cfRule>
  </conditionalFormatting>
  <conditionalFormatting sqref="C28">
    <cfRule type="expression" dxfId="4992" priority="2180" stopIfTrue="1">
      <formula>AND(C$12&lt;&gt;"",C28="")</formula>
    </cfRule>
    <cfRule type="cellIs" dxfId="4991" priority="2182" stopIfTrue="1" operator="equal">
      <formula>"N/A"</formula>
    </cfRule>
  </conditionalFormatting>
  <conditionalFormatting sqref="C29:L33 D28:L33">
    <cfRule type="cellIs" dxfId="4990" priority="2178" stopIfTrue="1" operator="equal">
      <formula>"Not Met"</formula>
    </cfRule>
  </conditionalFormatting>
  <conditionalFormatting sqref="C29:L33 D28:L33">
    <cfRule type="cellIs" dxfId="4989" priority="2179" stopIfTrue="1" operator="equal">
      <formula>"N/A"</formula>
    </cfRule>
  </conditionalFormatting>
  <conditionalFormatting sqref="C12:L17 C13:CC17 CE13:EV17">
    <cfRule type="cellIs" dxfId="4988" priority="2175" stopIfTrue="1" operator="equal">
      <formula>"Not Met"</formula>
    </cfRule>
  </conditionalFormatting>
  <conditionalFormatting sqref="C12:L17 C13:CC17 CE13:EV17">
    <cfRule type="cellIs" dxfId="4987" priority="2176" stopIfTrue="1" operator="equal">
      <formula>"N/A"</formula>
    </cfRule>
  </conditionalFormatting>
  <conditionalFormatting sqref="C28:L28">
    <cfRule type="expression" dxfId="4986" priority="2177" stopIfTrue="1">
      <formula>AND(C$12&lt;&gt;"",C28="")</formula>
    </cfRule>
  </conditionalFormatting>
  <conditionalFormatting sqref="C2:L2 C3 C1 C4:L5 C13:CC17 C21:L41 C8:L19 CE13:EV17 C7 C52:L1048576">
    <cfRule type="cellIs" dxfId="4985" priority="1958" operator="equal">
      <formula>"N/A"</formula>
    </cfRule>
    <cfRule type="cellIs" dxfId="4984" priority="1959" operator="equal">
      <formula>"NOT MET"</formula>
    </cfRule>
    <cfRule type="cellIs" dxfId="4983" priority="1960" operator="equal">
      <formula>"MET"</formula>
    </cfRule>
  </conditionalFormatting>
  <conditionalFormatting sqref="B12">
    <cfRule type="cellIs" dxfId="4982" priority="1955" operator="equal">
      <formula>"MET"</formula>
    </cfRule>
    <cfRule type="cellIs" dxfId="4981" priority="1956" operator="equal">
      <formula>"NO"</formula>
    </cfRule>
  </conditionalFormatting>
  <conditionalFormatting sqref="B28">
    <cfRule type="cellIs" dxfId="4980" priority="1953" operator="equal">
      <formula>"MET"</formula>
    </cfRule>
    <cfRule type="cellIs" dxfId="4979" priority="1954" operator="equal">
      <formula>"NO"</formula>
    </cfRule>
  </conditionalFormatting>
  <conditionalFormatting sqref="C12:L12">
    <cfRule type="cellIs" dxfId="4978" priority="1951" stopIfTrue="1" operator="equal">
      <formula>"Not Met"</formula>
    </cfRule>
  </conditionalFormatting>
  <conditionalFormatting sqref="C12:L12">
    <cfRule type="cellIs" dxfId="4977" priority="1952" stopIfTrue="1" operator="equal">
      <formula>"N/A"</formula>
    </cfRule>
  </conditionalFormatting>
  <conditionalFormatting sqref="D28:L28">
    <cfRule type="cellIs" dxfId="4976" priority="1948" stopIfTrue="1" operator="equal">
      <formula>"Not Met"</formula>
    </cfRule>
  </conditionalFormatting>
  <conditionalFormatting sqref="D28:L28">
    <cfRule type="expression" dxfId="4975" priority="1947" stopIfTrue="1">
      <formula>AND(D$12&lt;&gt;"",D28="")</formula>
    </cfRule>
    <cfRule type="cellIs" dxfId="4974" priority="1949" stopIfTrue="1" operator="equal">
      <formula>"N/A"</formula>
    </cfRule>
  </conditionalFormatting>
  <conditionalFormatting sqref="C1 C2:L5 C13:CC17 C21:L41 C8:L19 CE13:EV17 C7 C52:L1048576">
    <cfRule type="cellIs" dxfId="4973" priority="1945" operator="equal">
      <formula>"NO"</formula>
    </cfRule>
  </conditionalFormatting>
  <conditionalFormatting sqref="C12 C18:C19 C21:C28">
    <cfRule type="expression" dxfId="4972" priority="1944">
      <formula>AND(C12&lt;&gt;"Met",C12&lt;&gt;"Not Met",C12&lt;&gt;"N/A",COUNTIF($C$12:$C$33,"=Yes")+COUNTIF($C$12:$C$33,"=No")+COUNTIF($C$12:$C$33,"=N/A")+COUNTIF($C$12:$C$33,"=Met")+COUNTIF($C$12:$C$33,"=Not Met")&gt;0)</formula>
    </cfRule>
  </conditionalFormatting>
  <conditionalFormatting sqref="D12:L12">
    <cfRule type="cellIs" dxfId="4971" priority="1942" stopIfTrue="1" operator="equal">
      <formula>"Not Met"</formula>
    </cfRule>
  </conditionalFormatting>
  <conditionalFormatting sqref="D12:L12">
    <cfRule type="cellIs" dxfId="4970" priority="1943" stopIfTrue="1" operator="equal">
      <formula>"N/A"</formula>
    </cfRule>
  </conditionalFormatting>
  <conditionalFormatting sqref="D28:L28">
    <cfRule type="cellIs" dxfId="4969" priority="1939" stopIfTrue="1" operator="equal">
      <formula>"Not Met"</formula>
    </cfRule>
  </conditionalFormatting>
  <conditionalFormatting sqref="D28:L28">
    <cfRule type="expression" dxfId="4968" priority="1938" stopIfTrue="1">
      <formula>AND(D$12&lt;&gt;"",D28="")</formula>
    </cfRule>
    <cfRule type="cellIs" dxfId="4967" priority="1940" stopIfTrue="1" operator="equal">
      <formula>"N/A"</formula>
    </cfRule>
  </conditionalFormatting>
  <conditionalFormatting sqref="E12 E18:E19 E21:E28">
    <cfRule type="expression" dxfId="4966" priority="1937">
      <formula>AND(E12&lt;&gt;"Met",E12&lt;&gt;"Not Met",E12&lt;&gt;"N/A",COUNTIF($E$12:$E$33,"=Yes")+COUNTIF($E$12:$E$33,"=No")+COUNTIF($E$12:$E$33,"=N/A")+COUNTIF($E$12:$E$33,"=Met")+COUNTIF($E$12:$E$33,"=Not Met")&gt;0)</formula>
    </cfRule>
  </conditionalFormatting>
  <conditionalFormatting sqref="F12 F18:F19 F21:F28">
    <cfRule type="expression" dxfId="4965" priority="1936">
      <formula>AND(F12&lt;&gt;"Met",F12&lt;&gt;"Not Met",F12&lt;&gt;"N/A",COUNTIF($F$12:$F$33,"=Yes")+COUNTIF($F$12:$F$33,"=No")+COUNTIF($F$12:$F$33,"=N/A")+COUNTIF($F$12:$F$33,"=Met")+COUNTIF($F$12:$F$33,"=Not Met")&gt;0)</formula>
    </cfRule>
  </conditionalFormatting>
  <conditionalFormatting sqref="D12 D18:D19 D21:D28">
    <cfRule type="expression" dxfId="4964" priority="1935">
      <formula>AND(D12&lt;&gt;"Met",D12&lt;&gt;"Not Met",D12&lt;&gt;"N/A",COUNTIF($D$12:$D$33,"=Yes")+COUNTIF($D$12:$D$33,"=No")+COUNTIF($D$12:$D$33,"=N/A")+COUNTIF($D$12:$D$33,"=Met")+COUNTIF($D$12:$D$33,"=Not Met")&gt;0)</formula>
    </cfRule>
  </conditionalFormatting>
  <conditionalFormatting sqref="G12 G18:G19 G21:G28">
    <cfRule type="expression" dxfId="4963" priority="1934">
      <formula>AND(G12&lt;&gt;"Met",G12&lt;&gt;"Not Met",G12&lt;&gt;"N/A",COUNTIF($G$12:$G$33,"=Yes")+COUNTIF($G$12:$G$33,"=No")+COUNTIF($G$12:$G$33,"=N/A")+COUNTIF($G$12:$G$33,"=Met")+COUNTIF($G$12:$G$33,"=Not Met")&gt;0)</formula>
    </cfRule>
  </conditionalFormatting>
  <conditionalFormatting sqref="H12 H18:H19 H21:H28">
    <cfRule type="expression" dxfId="4962" priority="1933">
      <formula>AND(H12&lt;&gt;"Met",H12&lt;&gt;"Not Met",H12&lt;&gt;"N/A",COUNTIF($H$12:$H$33,"=Yes")+COUNTIF($H$12:$H$33,"=No")+COUNTIF($H$12:$H$33,"=N/A")+COUNTIF($H$12:$H$33,"=Met")+COUNTIF($H$12:$H$33,"=Not Met")&gt;0)</formula>
    </cfRule>
  </conditionalFormatting>
  <conditionalFormatting sqref="I12 I18:I19 I21:I28">
    <cfRule type="expression" dxfId="4961" priority="1932">
      <formula>AND(I12&lt;&gt;"Met",I12&lt;&gt;"Not Met",I12&lt;&gt;"N/A",COUNTIF($I$12:$I$33,"=Yes")+COUNTIF($I$12:$I$33,"=No")+COUNTIF($I$12:$I$33,"=N/A")+COUNTIF($I$12:$I$33,"=Met")+COUNTIF($I$12:$I$33,"=Not Met")&gt;0)</formula>
    </cfRule>
  </conditionalFormatting>
  <conditionalFormatting sqref="J12 J18:J19 J21:J28">
    <cfRule type="expression" dxfId="4960" priority="1931">
      <formula>AND(J12&lt;&gt;"Met",J12&lt;&gt;"Not Met",J12&lt;&gt;"N/A",COUNTIF($J$12:$J$33,"=Yes")+COUNTIF($J$12:$J$33,"=No")+COUNTIF($J$12:$J$33,"=N/A")+COUNTIF($J$12:$J$33,"=Met")+COUNTIF($J$12:$J$33,"=Not Met")&gt;0)</formula>
    </cfRule>
  </conditionalFormatting>
  <conditionalFormatting sqref="K12 K18:K19 K21:K28">
    <cfRule type="expression" dxfId="4959" priority="1930">
      <formula>AND(K12&lt;&gt;"Met",K12&lt;&gt;"Not Met",K12&lt;&gt;"N/A",COUNTIF($K$12:$K$33,"=Yes")+COUNTIF($K$12:$K$33,"=No")+COUNTIF($K$12:$K$33,"=N/A")+COUNTIF($K$12:$K$33,"=Met")+COUNTIF($K$12:$K$33,"=Not Met")&gt;0)</formula>
    </cfRule>
  </conditionalFormatting>
  <conditionalFormatting sqref="L12 L18:L19 L21:L28">
    <cfRule type="expression" dxfId="4958" priority="1929">
      <formula>AND(L12&lt;&gt;"Met",L12&lt;&gt;"Not Met",L12&lt;&gt;"N/A",COUNTIF($L$12:$L$33,"=Yes")+COUNTIF($L$12:$L$33,"=No")+COUNTIF($L$12:$L$33,"=N/A")+COUNTIF($L$12:$L$33,"=Met")+COUNTIF($L$12:$L$33,"=Not Met")&gt;0)</formula>
    </cfRule>
  </conditionalFormatting>
  <conditionalFormatting sqref="M1:V2 M3 M4:V5 M34:V41 M8:V11 M52:V1048576">
    <cfRule type="cellIs" dxfId="4957" priority="1912" operator="equal">
      <formula>"N/A"</formula>
    </cfRule>
    <cfRule type="cellIs" dxfId="4956" priority="1913" operator="equal">
      <formula>"NOT MET"</formula>
    </cfRule>
    <cfRule type="cellIs" dxfId="4955" priority="1914" operator="equal">
      <formula>"MET"</formula>
    </cfRule>
  </conditionalFormatting>
  <conditionalFormatting sqref="M1:V5 M34:V41 M8:V11 M52:V1048576">
    <cfRule type="cellIs" dxfId="4954" priority="1906" operator="equal">
      <formula>"NO"</formula>
    </cfRule>
  </conditionalFormatting>
  <conditionalFormatting sqref="AG29:AP33 AH28 AG18:AH19 AG21:AH27">
    <cfRule type="cellIs" dxfId="4953" priority="1852" stopIfTrue="1" operator="equal">
      <formula>"Not Met"</formula>
    </cfRule>
  </conditionalFormatting>
  <conditionalFormatting sqref="AG29:AP33 AH28 AG18:AH19 AG21:AH27">
    <cfRule type="cellIs" dxfId="4952" priority="1853" stopIfTrue="1" operator="equal">
      <formula>"N/A"</formula>
    </cfRule>
  </conditionalFormatting>
  <conditionalFormatting sqref="AG28">
    <cfRule type="cellIs" dxfId="4951" priority="1847" stopIfTrue="1" operator="equal">
      <formula>"Not Met"</formula>
    </cfRule>
  </conditionalFormatting>
  <conditionalFormatting sqref="AG28">
    <cfRule type="cellIs" dxfId="4950" priority="1848" stopIfTrue="1" operator="equal">
      <formula>"N/A"</formula>
    </cfRule>
  </conditionalFormatting>
  <conditionalFormatting sqref="AG29:AP33 AH28">
    <cfRule type="cellIs" dxfId="4949" priority="1844" stopIfTrue="1" operator="equal">
      <formula>"Not Met"</formula>
    </cfRule>
  </conditionalFormatting>
  <conditionalFormatting sqref="AG29:AP33 AH28">
    <cfRule type="cellIs" dxfId="4948" priority="1845" stopIfTrue="1" operator="equal">
      <formula>"N/A"</formula>
    </cfRule>
  </conditionalFormatting>
  <conditionalFormatting sqref="AG13:AP17">
    <cfRule type="cellIs" dxfId="4947" priority="1841" stopIfTrue="1" operator="equal">
      <formula>"Not Met"</formula>
    </cfRule>
  </conditionalFormatting>
  <conditionalFormatting sqref="AG13:AP17">
    <cfRule type="cellIs" dxfId="4946" priority="1842" stopIfTrue="1" operator="equal">
      <formula>"N/A"</formula>
    </cfRule>
  </conditionalFormatting>
  <conditionalFormatting sqref="AG1:AP2 AG3 AG4:AP5 AG13:AP17 AG29:AP41 AG18:AH19 AG21:AH28 AG8:AP11 AG52:AP1048576">
    <cfRule type="cellIs" dxfId="4945" priority="1838" operator="equal">
      <formula>"N/A"</formula>
    </cfRule>
    <cfRule type="cellIs" dxfId="4944" priority="1839" operator="equal">
      <formula>"NOT MET"</formula>
    </cfRule>
    <cfRule type="cellIs" dxfId="4943" priority="1840" operator="equal">
      <formula>"MET"</formula>
    </cfRule>
  </conditionalFormatting>
  <conditionalFormatting sqref="AH28">
    <cfRule type="cellIs" dxfId="4942" priority="1834" stopIfTrue="1" operator="equal">
      <formula>"Not Met"</formula>
    </cfRule>
  </conditionalFormatting>
  <conditionalFormatting sqref="AH28">
    <cfRule type="cellIs" dxfId="4941" priority="1835" stopIfTrue="1" operator="equal">
      <formula>"N/A"</formula>
    </cfRule>
  </conditionalFormatting>
  <conditionalFormatting sqref="AG1:AP5 AG13:AP17 AG29:AP41 AG18:AH19 AG21:AH28 AG8:AP11 AG52:AP1048576">
    <cfRule type="cellIs" dxfId="4940" priority="1832" operator="equal">
      <formula>"NO"</formula>
    </cfRule>
  </conditionalFormatting>
  <conditionalFormatting sqref="AH28">
    <cfRule type="cellIs" dxfId="4939" priority="1827" stopIfTrue="1" operator="equal">
      <formula>"Not Met"</formula>
    </cfRule>
  </conditionalFormatting>
  <conditionalFormatting sqref="AH28">
    <cfRule type="cellIs" dxfId="4938" priority="1828" stopIfTrue="1" operator="equal">
      <formula>"N/A"</formula>
    </cfRule>
  </conditionalFormatting>
  <conditionalFormatting sqref="P28">
    <cfRule type="cellIs" dxfId="4937" priority="1324" stopIfTrue="1" operator="equal">
      <formula>"Not Met"</formula>
    </cfRule>
  </conditionalFormatting>
  <conditionalFormatting sqref="Q18:Q19 Q21:Q33">
    <cfRule type="cellIs" dxfId="4936" priority="1320" stopIfTrue="1" operator="equal">
      <formula>"Not Met"</formula>
    </cfRule>
  </conditionalFormatting>
  <conditionalFormatting sqref="Q18:Q19 Q21:Q33">
    <cfRule type="cellIs" dxfId="4935" priority="1321" stopIfTrue="1" operator="equal">
      <formula>"N/A"</formula>
    </cfRule>
  </conditionalFormatting>
  <conditionalFormatting sqref="P28">
    <cfRule type="cellIs" dxfId="4934" priority="1330" stopIfTrue="1" operator="equal">
      <formula>"Not Met"</formula>
    </cfRule>
  </conditionalFormatting>
  <conditionalFormatting sqref="P12:P17">
    <cfRule type="cellIs" dxfId="4933" priority="1337" stopIfTrue="1" operator="equal">
      <formula>"Not Met"</formula>
    </cfRule>
  </conditionalFormatting>
  <conditionalFormatting sqref="P12:P17">
    <cfRule type="cellIs" dxfId="4932" priority="1338" stopIfTrue="1" operator="equal">
      <formula>"N/A"</formula>
    </cfRule>
  </conditionalFormatting>
  <conditionalFormatting sqref="M28">
    <cfRule type="cellIs" dxfId="4931" priority="1396" stopIfTrue="1" operator="equal">
      <formula>"Not Met"</formula>
    </cfRule>
  </conditionalFormatting>
  <conditionalFormatting sqref="M12:M17">
    <cfRule type="cellIs" dxfId="4930" priority="1403" stopIfTrue="1" operator="equal">
      <formula>"Not Met"</formula>
    </cfRule>
  </conditionalFormatting>
  <conditionalFormatting sqref="M12:M17">
    <cfRule type="cellIs" dxfId="4929" priority="1404" stopIfTrue="1" operator="equal">
      <formula>"N/A"</formula>
    </cfRule>
  </conditionalFormatting>
  <conditionalFormatting sqref="M12">
    <cfRule type="cellIs" dxfId="4928" priority="1392" stopIfTrue="1" operator="equal">
      <formula>"Not Met"</formula>
    </cfRule>
  </conditionalFormatting>
  <conditionalFormatting sqref="M12">
    <cfRule type="cellIs" dxfId="4927" priority="1393" stopIfTrue="1" operator="equal">
      <formula>"N/A"</formula>
    </cfRule>
  </conditionalFormatting>
  <conditionalFormatting sqref="M28:M33">
    <cfRule type="cellIs" dxfId="4926" priority="1406" stopIfTrue="1" operator="equal">
      <formula>"Not Met"</formula>
    </cfRule>
  </conditionalFormatting>
  <conditionalFormatting sqref="M28:M33">
    <cfRule type="cellIs" dxfId="4925" priority="1407" stopIfTrue="1" operator="equal">
      <formula>"N/A"</formula>
    </cfRule>
  </conditionalFormatting>
  <conditionalFormatting sqref="M18:M19 M21:M33">
    <cfRule type="cellIs" dxfId="4924" priority="1408" stopIfTrue="1" operator="equal">
      <formula>"Not Met"</formula>
    </cfRule>
  </conditionalFormatting>
  <conditionalFormatting sqref="M18:M19 M21:M33">
    <cfRule type="cellIs" dxfId="4923" priority="1409" stopIfTrue="1" operator="equal">
      <formula>"N/A"</formula>
    </cfRule>
  </conditionalFormatting>
  <conditionalFormatting sqref="M28">
    <cfRule type="expression" dxfId="4922" priority="1405" stopIfTrue="1">
      <formula>AND(M$12&lt;&gt;"",M28="")</formula>
    </cfRule>
  </conditionalFormatting>
  <conditionalFormatting sqref="M12:M19 M21:M33">
    <cfRule type="cellIs" dxfId="4921" priority="1400" operator="equal">
      <formula>"N/A"</formula>
    </cfRule>
    <cfRule type="cellIs" dxfId="4920" priority="1401" operator="equal">
      <formula>"NOT MET"</formula>
    </cfRule>
    <cfRule type="cellIs" dxfId="4919" priority="1402" operator="equal">
      <formula>"MET"</formula>
    </cfRule>
  </conditionalFormatting>
  <conditionalFormatting sqref="M12">
    <cfRule type="cellIs" dxfId="4918" priority="1398" stopIfTrue="1" operator="equal">
      <formula>"Not Met"</formula>
    </cfRule>
  </conditionalFormatting>
  <conditionalFormatting sqref="M12">
    <cfRule type="cellIs" dxfId="4917" priority="1399" stopIfTrue="1" operator="equal">
      <formula>"N/A"</formula>
    </cfRule>
  </conditionalFormatting>
  <conditionalFormatting sqref="M28">
    <cfRule type="expression" dxfId="4916" priority="1395" stopIfTrue="1">
      <formula>AND(M$12&lt;&gt;"",M28="")</formula>
    </cfRule>
    <cfRule type="cellIs" dxfId="4915" priority="1397" stopIfTrue="1" operator="equal">
      <formula>"N/A"</formula>
    </cfRule>
  </conditionalFormatting>
  <conditionalFormatting sqref="M12:M19 M21:M33">
    <cfRule type="cellIs" dxfId="4914" priority="1394" operator="equal">
      <formula>"NO"</formula>
    </cfRule>
  </conditionalFormatting>
  <conditionalFormatting sqref="M28">
    <cfRule type="cellIs" dxfId="4913" priority="1390" stopIfTrue="1" operator="equal">
      <formula>"Not Met"</formula>
    </cfRule>
  </conditionalFormatting>
  <conditionalFormatting sqref="M28">
    <cfRule type="expression" dxfId="4912" priority="1389" stopIfTrue="1">
      <formula>AND(M$12&lt;&gt;"",M28="")</formula>
    </cfRule>
    <cfRule type="cellIs" dxfId="4911" priority="1391" stopIfTrue="1" operator="equal">
      <formula>"N/A"</formula>
    </cfRule>
  </conditionalFormatting>
  <conditionalFormatting sqref="M12 M18:M19 M21:M28">
    <cfRule type="expression" dxfId="4910" priority="1388">
      <formula>AND(M12&lt;&gt;"Met",M12&lt;&gt;"Not Met",M12&lt;&gt;"N/A",COUNTIF($M$12:$M$33,"=Yes")+COUNTIF($M$12:$M$33,"=No")+COUNTIF($M$12:$M$33,"=N/A")+COUNTIF($M$12:$M$33,"=Met")+COUNTIF($M$12:$M$33,"=Not Met")&gt;0)</formula>
    </cfRule>
  </conditionalFormatting>
  <conditionalFormatting sqref="N18:N19 N21:N33">
    <cfRule type="cellIs" dxfId="4909" priority="1386" stopIfTrue="1" operator="equal">
      <formula>"Not Met"</formula>
    </cfRule>
  </conditionalFormatting>
  <conditionalFormatting sqref="N18:N19 N21:N33">
    <cfRule type="cellIs" dxfId="4908" priority="1387" stopIfTrue="1" operator="equal">
      <formula>"N/A"</formula>
    </cfRule>
  </conditionalFormatting>
  <conditionalFormatting sqref="N28:N33">
    <cfRule type="cellIs" dxfId="4907" priority="1384" stopIfTrue="1" operator="equal">
      <formula>"Not Met"</formula>
    </cfRule>
  </conditionalFormatting>
  <conditionalFormatting sqref="N28:N33">
    <cfRule type="cellIs" dxfId="4906" priority="1385" stopIfTrue="1" operator="equal">
      <formula>"N/A"</formula>
    </cfRule>
  </conditionalFormatting>
  <conditionalFormatting sqref="N12:N17">
    <cfRule type="cellIs" dxfId="4905" priority="1381" stopIfTrue="1" operator="equal">
      <formula>"Not Met"</formula>
    </cfRule>
  </conditionalFormatting>
  <conditionalFormatting sqref="N12:N17">
    <cfRule type="cellIs" dxfId="4904" priority="1382" stopIfTrue="1" operator="equal">
      <formula>"N/A"</formula>
    </cfRule>
  </conditionalFormatting>
  <conditionalFormatting sqref="N28">
    <cfRule type="expression" dxfId="4903" priority="1383" stopIfTrue="1">
      <formula>AND(N$12&lt;&gt;"",N28="")</formula>
    </cfRule>
  </conditionalFormatting>
  <conditionalFormatting sqref="N12:N19 N21:N33">
    <cfRule type="cellIs" dxfId="4902" priority="1378" operator="equal">
      <formula>"N/A"</formula>
    </cfRule>
    <cfRule type="cellIs" dxfId="4901" priority="1379" operator="equal">
      <formula>"NOT MET"</formula>
    </cfRule>
    <cfRule type="cellIs" dxfId="4900" priority="1380" operator="equal">
      <formula>"MET"</formula>
    </cfRule>
  </conditionalFormatting>
  <conditionalFormatting sqref="N12">
    <cfRule type="cellIs" dxfId="4899" priority="1376" stopIfTrue="1" operator="equal">
      <formula>"Not Met"</formula>
    </cfRule>
  </conditionalFormatting>
  <conditionalFormatting sqref="N12">
    <cfRule type="cellIs" dxfId="4898" priority="1377" stopIfTrue="1" operator="equal">
      <formula>"N/A"</formula>
    </cfRule>
  </conditionalFormatting>
  <conditionalFormatting sqref="N28">
    <cfRule type="cellIs" dxfId="4897" priority="1374" stopIfTrue="1" operator="equal">
      <formula>"Not Met"</formula>
    </cfRule>
  </conditionalFormatting>
  <conditionalFormatting sqref="N28">
    <cfRule type="expression" dxfId="4896" priority="1373" stopIfTrue="1">
      <formula>AND(N$12&lt;&gt;"",N28="")</formula>
    </cfRule>
    <cfRule type="cellIs" dxfId="4895" priority="1375" stopIfTrue="1" operator="equal">
      <formula>"N/A"</formula>
    </cfRule>
  </conditionalFormatting>
  <conditionalFormatting sqref="N12:N19 N21:N33">
    <cfRule type="cellIs" dxfId="4894" priority="1372" operator="equal">
      <formula>"NO"</formula>
    </cfRule>
  </conditionalFormatting>
  <conditionalFormatting sqref="N12">
    <cfRule type="cellIs" dxfId="4893" priority="1370" stopIfTrue="1" operator="equal">
      <formula>"Not Met"</formula>
    </cfRule>
  </conditionalFormatting>
  <conditionalFormatting sqref="N12">
    <cfRule type="cellIs" dxfId="4892" priority="1371" stopIfTrue="1" operator="equal">
      <formula>"N/A"</formula>
    </cfRule>
  </conditionalFormatting>
  <conditionalFormatting sqref="N28">
    <cfRule type="cellIs" dxfId="4891" priority="1368" stopIfTrue="1" operator="equal">
      <formula>"Not Met"</formula>
    </cfRule>
  </conditionalFormatting>
  <conditionalFormatting sqref="N28">
    <cfRule type="expression" dxfId="4890" priority="1367" stopIfTrue="1">
      <formula>AND(N$12&lt;&gt;"",N28="")</formula>
    </cfRule>
    <cfRule type="cellIs" dxfId="4889" priority="1369" stopIfTrue="1" operator="equal">
      <formula>"N/A"</formula>
    </cfRule>
  </conditionalFormatting>
  <conditionalFormatting sqref="N12 N18:N19 N21:N28">
    <cfRule type="expression" dxfId="4888" priority="1366">
      <formula>AND(N12&lt;&gt;"Met",N12&lt;&gt;"Not Met",N12&lt;&gt;"N/A",COUNTIF($N$12:$N$33,"=Yes")+COUNTIF($N$12:$N$33,"=No")+COUNTIF($N$12:$N$33,"=N/A")+COUNTIF($N$12:$N$33,"=Met")+COUNTIF($N$12:$N$33,"=Not Met")&gt;0)</formula>
    </cfRule>
  </conditionalFormatting>
  <conditionalFormatting sqref="O18:O19 O21:O33">
    <cfRule type="cellIs" dxfId="4887" priority="1364" stopIfTrue="1" operator="equal">
      <formula>"Not Met"</formula>
    </cfRule>
  </conditionalFormatting>
  <conditionalFormatting sqref="O18:O19 O21:O33">
    <cfRule type="cellIs" dxfId="4886" priority="1365" stopIfTrue="1" operator="equal">
      <formula>"N/A"</formula>
    </cfRule>
  </conditionalFormatting>
  <conditionalFormatting sqref="O28:O33">
    <cfRule type="cellIs" dxfId="4885" priority="1362" stopIfTrue="1" operator="equal">
      <formula>"Not Met"</formula>
    </cfRule>
  </conditionalFormatting>
  <conditionalFormatting sqref="O28:O33">
    <cfRule type="cellIs" dxfId="4884" priority="1363" stopIfTrue="1" operator="equal">
      <formula>"N/A"</formula>
    </cfRule>
  </conditionalFormatting>
  <conditionalFormatting sqref="O12:O17">
    <cfRule type="cellIs" dxfId="4883" priority="1359" stopIfTrue="1" operator="equal">
      <formula>"Not Met"</formula>
    </cfRule>
  </conditionalFormatting>
  <conditionalFormatting sqref="O12:O17">
    <cfRule type="cellIs" dxfId="4882" priority="1360" stopIfTrue="1" operator="equal">
      <formula>"N/A"</formula>
    </cfRule>
  </conditionalFormatting>
  <conditionalFormatting sqref="O28">
    <cfRule type="expression" dxfId="4881" priority="1361" stopIfTrue="1">
      <formula>AND(O$12&lt;&gt;"",O28="")</formula>
    </cfRule>
  </conditionalFormatting>
  <conditionalFormatting sqref="O12:O19 O21:O33">
    <cfRule type="cellIs" dxfId="4880" priority="1356" operator="equal">
      <formula>"N/A"</formula>
    </cfRule>
    <cfRule type="cellIs" dxfId="4879" priority="1357" operator="equal">
      <formula>"NOT MET"</formula>
    </cfRule>
    <cfRule type="cellIs" dxfId="4878" priority="1358" operator="equal">
      <formula>"MET"</formula>
    </cfRule>
  </conditionalFormatting>
  <conditionalFormatting sqref="O12">
    <cfRule type="cellIs" dxfId="4877" priority="1354" stopIfTrue="1" operator="equal">
      <formula>"Not Met"</formula>
    </cfRule>
  </conditionalFormatting>
  <conditionalFormatting sqref="O12">
    <cfRule type="cellIs" dxfId="4876" priority="1355" stopIfTrue="1" operator="equal">
      <formula>"N/A"</formula>
    </cfRule>
  </conditionalFormatting>
  <conditionalFormatting sqref="O28">
    <cfRule type="cellIs" dxfId="4875" priority="1352" stopIfTrue="1" operator="equal">
      <formula>"Not Met"</formula>
    </cfRule>
  </conditionalFormatting>
  <conditionalFormatting sqref="O28">
    <cfRule type="expression" dxfId="4874" priority="1351" stopIfTrue="1">
      <formula>AND(O$12&lt;&gt;"",O28="")</formula>
    </cfRule>
    <cfRule type="cellIs" dxfId="4873" priority="1353" stopIfTrue="1" operator="equal">
      <formula>"N/A"</formula>
    </cfRule>
  </conditionalFormatting>
  <conditionalFormatting sqref="O12:O19 O21:O33">
    <cfRule type="cellIs" dxfId="4872" priority="1350" operator="equal">
      <formula>"NO"</formula>
    </cfRule>
  </conditionalFormatting>
  <conditionalFormatting sqref="O12">
    <cfRule type="cellIs" dxfId="4871" priority="1348" stopIfTrue="1" operator="equal">
      <formula>"Not Met"</formula>
    </cfRule>
  </conditionalFormatting>
  <conditionalFormatting sqref="O12">
    <cfRule type="cellIs" dxfId="4870" priority="1349" stopIfTrue="1" operator="equal">
      <formula>"N/A"</formula>
    </cfRule>
  </conditionalFormatting>
  <conditionalFormatting sqref="O28">
    <cfRule type="cellIs" dxfId="4869" priority="1346" stopIfTrue="1" operator="equal">
      <formula>"Not Met"</formula>
    </cfRule>
  </conditionalFormatting>
  <conditionalFormatting sqref="O28">
    <cfRule type="expression" dxfId="4868" priority="1345" stopIfTrue="1">
      <formula>AND(O$12&lt;&gt;"",O28="")</formula>
    </cfRule>
    <cfRule type="cellIs" dxfId="4867" priority="1347" stopIfTrue="1" operator="equal">
      <formula>"N/A"</formula>
    </cfRule>
  </conditionalFormatting>
  <conditionalFormatting sqref="O12 O18:O19 O21:O28">
    <cfRule type="expression" dxfId="4866" priority="1344">
      <formula>AND(O12&lt;&gt;"Met",O12&lt;&gt;"Not Met",O12&lt;&gt;"N/A",COUNTIF($O$12:$O$33,"=Yes")+COUNTIF($O$12:$O$33,"=No")+COUNTIF($O$12:$O$33,"=N/A")+COUNTIF($O$12:$O$33,"=Met")+COUNTIF($O$12:$O$33,"=Not Met")&gt;0)</formula>
    </cfRule>
  </conditionalFormatting>
  <conditionalFormatting sqref="P18:P19 P21:P33">
    <cfRule type="cellIs" dxfId="4865" priority="1342" stopIfTrue="1" operator="equal">
      <formula>"Not Met"</formula>
    </cfRule>
  </conditionalFormatting>
  <conditionalFormatting sqref="P18:P19 P21:P33">
    <cfRule type="cellIs" dxfId="4864" priority="1343" stopIfTrue="1" operator="equal">
      <formula>"N/A"</formula>
    </cfRule>
  </conditionalFormatting>
  <conditionalFormatting sqref="P28:P33">
    <cfRule type="cellIs" dxfId="4863" priority="1340" stopIfTrue="1" operator="equal">
      <formula>"Not Met"</formula>
    </cfRule>
  </conditionalFormatting>
  <conditionalFormatting sqref="P28:P33">
    <cfRule type="cellIs" dxfId="4862" priority="1341" stopIfTrue="1" operator="equal">
      <formula>"N/A"</formula>
    </cfRule>
  </conditionalFormatting>
  <conditionalFormatting sqref="P28">
    <cfRule type="expression" dxfId="4861" priority="1339" stopIfTrue="1">
      <formula>AND(P$12&lt;&gt;"",P28="")</formula>
    </cfRule>
  </conditionalFormatting>
  <conditionalFormatting sqref="P12:P19 P21:P33">
    <cfRule type="cellIs" dxfId="4860" priority="1334" operator="equal">
      <formula>"N/A"</formula>
    </cfRule>
    <cfRule type="cellIs" dxfId="4859" priority="1335" operator="equal">
      <formula>"NOT MET"</formula>
    </cfRule>
    <cfRule type="cellIs" dxfId="4858" priority="1336" operator="equal">
      <formula>"MET"</formula>
    </cfRule>
  </conditionalFormatting>
  <conditionalFormatting sqref="P12">
    <cfRule type="cellIs" dxfId="4857" priority="1332" stopIfTrue="1" operator="equal">
      <formula>"Not Met"</formula>
    </cfRule>
  </conditionalFormatting>
  <conditionalFormatting sqref="P12">
    <cfRule type="cellIs" dxfId="4856" priority="1333" stopIfTrue="1" operator="equal">
      <formula>"N/A"</formula>
    </cfRule>
  </conditionalFormatting>
  <conditionalFormatting sqref="P28">
    <cfRule type="expression" dxfId="4855" priority="1329" stopIfTrue="1">
      <formula>AND(P$12&lt;&gt;"",P28="")</formula>
    </cfRule>
    <cfRule type="cellIs" dxfId="4854" priority="1331" stopIfTrue="1" operator="equal">
      <formula>"N/A"</formula>
    </cfRule>
  </conditionalFormatting>
  <conditionalFormatting sqref="P12:P19 P21:P33">
    <cfRule type="cellIs" dxfId="4853" priority="1328" operator="equal">
      <formula>"NO"</formula>
    </cfRule>
  </conditionalFormatting>
  <conditionalFormatting sqref="P12">
    <cfRule type="cellIs" dxfId="4852" priority="1326" stopIfTrue="1" operator="equal">
      <formula>"Not Met"</formula>
    </cfRule>
  </conditionalFormatting>
  <conditionalFormatting sqref="P12">
    <cfRule type="cellIs" dxfId="4851" priority="1327" stopIfTrue="1" operator="equal">
      <formula>"N/A"</formula>
    </cfRule>
  </conditionalFormatting>
  <conditionalFormatting sqref="P28">
    <cfRule type="expression" dxfId="4850" priority="1323" stopIfTrue="1">
      <formula>AND(P$12&lt;&gt;"",P28="")</formula>
    </cfRule>
    <cfRule type="cellIs" dxfId="4849" priority="1325" stopIfTrue="1" operator="equal">
      <formula>"N/A"</formula>
    </cfRule>
  </conditionalFormatting>
  <conditionalFormatting sqref="P12 P18:P19 P21:P28">
    <cfRule type="expression" dxfId="4848" priority="1322">
      <formula>AND(P12&lt;&gt;"Met",P12&lt;&gt;"Not Met",P12&lt;&gt;"N/A",COUNTIF($P$12:$P$33,"=Yes")+COUNTIF($P$12:$P$33,"=No")+COUNTIF($P$12:$P$33,"=N/A")+COUNTIF($P$12:$P$33,"=Met")+COUNTIF($P$12:$P$33,"=Not Met")&gt;0)</formula>
    </cfRule>
  </conditionalFormatting>
  <conditionalFormatting sqref="Q28:Q33">
    <cfRule type="cellIs" dxfId="4847" priority="1318" stopIfTrue="1" operator="equal">
      <formula>"Not Met"</formula>
    </cfRule>
  </conditionalFormatting>
  <conditionalFormatting sqref="Q28:Q33">
    <cfRule type="cellIs" dxfId="4846" priority="1319" stopIfTrue="1" operator="equal">
      <formula>"N/A"</formula>
    </cfRule>
  </conditionalFormatting>
  <conditionalFormatting sqref="Q12:Q17">
    <cfRule type="cellIs" dxfId="4845" priority="1315" stopIfTrue="1" operator="equal">
      <formula>"Not Met"</formula>
    </cfRule>
  </conditionalFormatting>
  <conditionalFormatting sqref="Q12:Q17">
    <cfRule type="cellIs" dxfId="4844" priority="1316" stopIfTrue="1" operator="equal">
      <formula>"N/A"</formula>
    </cfRule>
  </conditionalFormatting>
  <conditionalFormatting sqref="Q28">
    <cfRule type="expression" dxfId="4843" priority="1317" stopIfTrue="1">
      <formula>AND(Q$12&lt;&gt;"",Q28="")</formula>
    </cfRule>
  </conditionalFormatting>
  <conditionalFormatting sqref="Q12:Q19 Q21:Q33">
    <cfRule type="cellIs" dxfId="4842" priority="1312" operator="equal">
      <formula>"N/A"</formula>
    </cfRule>
    <cfRule type="cellIs" dxfId="4841" priority="1313" operator="equal">
      <formula>"NOT MET"</formula>
    </cfRule>
    <cfRule type="cellIs" dxfId="4840" priority="1314" operator="equal">
      <formula>"MET"</formula>
    </cfRule>
  </conditionalFormatting>
  <conditionalFormatting sqref="Q12">
    <cfRule type="cellIs" dxfId="4839" priority="1310" stopIfTrue="1" operator="equal">
      <formula>"Not Met"</formula>
    </cfRule>
  </conditionalFormatting>
  <conditionalFormatting sqref="Q12">
    <cfRule type="cellIs" dxfId="4838" priority="1311" stopIfTrue="1" operator="equal">
      <formula>"N/A"</formula>
    </cfRule>
  </conditionalFormatting>
  <conditionalFormatting sqref="Q28">
    <cfRule type="cellIs" dxfId="4837" priority="1308" stopIfTrue="1" operator="equal">
      <formula>"Not Met"</formula>
    </cfRule>
  </conditionalFormatting>
  <conditionalFormatting sqref="Q28">
    <cfRule type="expression" dxfId="4836" priority="1307" stopIfTrue="1">
      <formula>AND(Q$12&lt;&gt;"",Q28="")</formula>
    </cfRule>
    <cfRule type="cellIs" dxfId="4835" priority="1309" stopIfTrue="1" operator="equal">
      <formula>"N/A"</formula>
    </cfRule>
  </conditionalFormatting>
  <conditionalFormatting sqref="Q12:Q19 Q21:Q33">
    <cfRule type="cellIs" dxfId="4834" priority="1306" operator="equal">
      <formula>"NO"</formula>
    </cfRule>
  </conditionalFormatting>
  <conditionalFormatting sqref="Q12">
    <cfRule type="cellIs" dxfId="4833" priority="1304" stopIfTrue="1" operator="equal">
      <formula>"Not Met"</formula>
    </cfRule>
  </conditionalFormatting>
  <conditionalFormatting sqref="Q12">
    <cfRule type="cellIs" dxfId="4832" priority="1305" stopIfTrue="1" operator="equal">
      <formula>"N/A"</formula>
    </cfRule>
  </conditionalFormatting>
  <conditionalFormatting sqref="Q28">
    <cfRule type="cellIs" dxfId="4831" priority="1302" stopIfTrue="1" operator="equal">
      <formula>"Not Met"</formula>
    </cfRule>
  </conditionalFormatting>
  <conditionalFormatting sqref="Q28">
    <cfRule type="expression" dxfId="4830" priority="1301" stopIfTrue="1">
      <formula>AND(Q$12&lt;&gt;"",Q28="")</formula>
    </cfRule>
    <cfRule type="cellIs" dxfId="4829" priority="1303" stopIfTrue="1" operator="equal">
      <formula>"N/A"</formula>
    </cfRule>
  </conditionalFormatting>
  <conditionalFormatting sqref="Q12 Q18:Q19 Q21:Q28">
    <cfRule type="expression" dxfId="4828" priority="1300">
      <formula>AND(Q12&lt;&gt;"Met",Q12&lt;&gt;"Not Met",Q12&lt;&gt;"N/A",COUNTIF($Q$12:$Q$33,"=Yes")+COUNTIF($Q$12:$Q$33,"=No")+COUNTIF($Q$12:$Q$33,"=N/A")+COUNTIF($Q$12:$Q$33,"=Met")+COUNTIF($Q$12:$Q$33,"=Not Met")&gt;0)</formula>
    </cfRule>
  </conditionalFormatting>
  <conditionalFormatting sqref="R18:R19 R21:R33">
    <cfRule type="cellIs" dxfId="4827" priority="1298" stopIfTrue="1" operator="equal">
      <formula>"Not Met"</formula>
    </cfRule>
  </conditionalFormatting>
  <conditionalFormatting sqref="R18:R19 R21:R33">
    <cfRule type="cellIs" dxfId="4826" priority="1299" stopIfTrue="1" operator="equal">
      <formula>"N/A"</formula>
    </cfRule>
  </conditionalFormatting>
  <conditionalFormatting sqref="R28:R33">
    <cfRule type="cellIs" dxfId="4825" priority="1296" stopIfTrue="1" operator="equal">
      <formula>"Not Met"</formula>
    </cfRule>
  </conditionalFormatting>
  <conditionalFormatting sqref="R28:R33">
    <cfRule type="cellIs" dxfId="4824" priority="1297" stopIfTrue="1" operator="equal">
      <formula>"N/A"</formula>
    </cfRule>
  </conditionalFormatting>
  <conditionalFormatting sqref="R12:R17">
    <cfRule type="cellIs" dxfId="4823" priority="1293" stopIfTrue="1" operator="equal">
      <formula>"Not Met"</formula>
    </cfRule>
  </conditionalFormatting>
  <conditionalFormatting sqref="R12:R17">
    <cfRule type="cellIs" dxfId="4822" priority="1294" stopIfTrue="1" operator="equal">
      <formula>"N/A"</formula>
    </cfRule>
  </conditionalFormatting>
  <conditionalFormatting sqref="R28">
    <cfRule type="expression" dxfId="4821" priority="1295" stopIfTrue="1">
      <formula>AND(R$12&lt;&gt;"",R28="")</formula>
    </cfRule>
  </conditionalFormatting>
  <conditionalFormatting sqref="R12:R19 R21:R33">
    <cfRule type="cellIs" dxfId="4820" priority="1290" operator="equal">
      <formula>"N/A"</formula>
    </cfRule>
    <cfRule type="cellIs" dxfId="4819" priority="1291" operator="equal">
      <formula>"NOT MET"</formula>
    </cfRule>
    <cfRule type="cellIs" dxfId="4818" priority="1292" operator="equal">
      <formula>"MET"</formula>
    </cfRule>
  </conditionalFormatting>
  <conditionalFormatting sqref="R12">
    <cfRule type="cellIs" dxfId="4817" priority="1288" stopIfTrue="1" operator="equal">
      <formula>"Not Met"</formula>
    </cfRule>
  </conditionalFormatting>
  <conditionalFormatting sqref="R12">
    <cfRule type="cellIs" dxfId="4816" priority="1289" stopIfTrue="1" operator="equal">
      <formula>"N/A"</formula>
    </cfRule>
  </conditionalFormatting>
  <conditionalFormatting sqref="R28">
    <cfRule type="cellIs" dxfId="4815" priority="1286" stopIfTrue="1" operator="equal">
      <formula>"Not Met"</formula>
    </cfRule>
  </conditionalFormatting>
  <conditionalFormatting sqref="R28">
    <cfRule type="expression" dxfId="4814" priority="1285" stopIfTrue="1">
      <formula>AND(R$12&lt;&gt;"",R28="")</formula>
    </cfRule>
    <cfRule type="cellIs" dxfId="4813" priority="1287" stopIfTrue="1" operator="equal">
      <formula>"N/A"</formula>
    </cfRule>
  </conditionalFormatting>
  <conditionalFormatting sqref="R12:R19 R21:R33">
    <cfRule type="cellIs" dxfId="4812" priority="1284" operator="equal">
      <formula>"NO"</formula>
    </cfRule>
  </conditionalFormatting>
  <conditionalFormatting sqref="R12">
    <cfRule type="cellIs" dxfId="4811" priority="1282" stopIfTrue="1" operator="equal">
      <formula>"Not Met"</formula>
    </cfRule>
  </conditionalFormatting>
  <conditionalFormatting sqref="R12">
    <cfRule type="cellIs" dxfId="4810" priority="1283" stopIfTrue="1" operator="equal">
      <formula>"N/A"</formula>
    </cfRule>
  </conditionalFormatting>
  <conditionalFormatting sqref="R28">
    <cfRule type="cellIs" dxfId="4809" priority="1280" stopIfTrue="1" operator="equal">
      <formula>"Not Met"</formula>
    </cfRule>
  </conditionalFormatting>
  <conditionalFormatting sqref="R28">
    <cfRule type="expression" dxfId="4808" priority="1279" stopIfTrue="1">
      <formula>AND(R$12&lt;&gt;"",R28="")</formula>
    </cfRule>
    <cfRule type="cellIs" dxfId="4807" priority="1281" stopIfTrue="1" operator="equal">
      <formula>"N/A"</formula>
    </cfRule>
  </conditionalFormatting>
  <conditionalFormatting sqref="R12 R18:R19 R21:R28">
    <cfRule type="expression" dxfId="4806" priority="1278">
      <formula>AND(R12&lt;&gt;"Met",R12&lt;&gt;"Not Met",R12&lt;&gt;"N/A",COUNTIF($R$12:$R$33,"=Yes")+COUNTIF($R$12:$R$33,"=No")+COUNTIF($R$12:$R$33,"=N/A")+COUNTIF($R$12:$R$33,"=Met")+COUNTIF($R$12:$R$33,"=Not Met")&gt;0)</formula>
    </cfRule>
  </conditionalFormatting>
  <conditionalFormatting sqref="S18:S19 S21:S33">
    <cfRule type="cellIs" dxfId="4805" priority="1276" stopIfTrue="1" operator="equal">
      <formula>"Not Met"</formula>
    </cfRule>
  </conditionalFormatting>
  <conditionalFormatting sqref="S18:S19 S21:S33">
    <cfRule type="cellIs" dxfId="4804" priority="1277" stopIfTrue="1" operator="equal">
      <formula>"N/A"</formula>
    </cfRule>
  </conditionalFormatting>
  <conditionalFormatting sqref="S28:S33">
    <cfRule type="cellIs" dxfId="4803" priority="1274" stopIfTrue="1" operator="equal">
      <formula>"Not Met"</formula>
    </cfRule>
  </conditionalFormatting>
  <conditionalFormatting sqref="S28:S33">
    <cfRule type="cellIs" dxfId="4802" priority="1275" stopIfTrue="1" operator="equal">
      <formula>"N/A"</formula>
    </cfRule>
  </conditionalFormatting>
  <conditionalFormatting sqref="S12:S17">
    <cfRule type="cellIs" dxfId="4801" priority="1271" stopIfTrue="1" operator="equal">
      <formula>"Not Met"</formula>
    </cfRule>
  </conditionalFormatting>
  <conditionalFormatting sqref="S12:S17">
    <cfRule type="cellIs" dxfId="4800" priority="1272" stopIfTrue="1" operator="equal">
      <formula>"N/A"</formula>
    </cfRule>
  </conditionalFormatting>
  <conditionalFormatting sqref="S28">
    <cfRule type="expression" dxfId="4799" priority="1273" stopIfTrue="1">
      <formula>AND(S$12&lt;&gt;"",S28="")</formula>
    </cfRule>
  </conditionalFormatting>
  <conditionalFormatting sqref="S12:S19 S21:S33">
    <cfRule type="cellIs" dxfId="4798" priority="1268" operator="equal">
      <formula>"N/A"</formula>
    </cfRule>
    <cfRule type="cellIs" dxfId="4797" priority="1269" operator="equal">
      <formula>"NOT MET"</formula>
    </cfRule>
    <cfRule type="cellIs" dxfId="4796" priority="1270" operator="equal">
      <formula>"MET"</formula>
    </cfRule>
  </conditionalFormatting>
  <conditionalFormatting sqref="S12">
    <cfRule type="cellIs" dxfId="4795" priority="1266" stopIfTrue="1" operator="equal">
      <formula>"Not Met"</formula>
    </cfRule>
  </conditionalFormatting>
  <conditionalFormatting sqref="S12">
    <cfRule type="cellIs" dxfId="4794" priority="1267" stopIfTrue="1" operator="equal">
      <formula>"N/A"</formula>
    </cfRule>
  </conditionalFormatting>
  <conditionalFormatting sqref="S28">
    <cfRule type="cellIs" dxfId="4793" priority="1264" stopIfTrue="1" operator="equal">
      <formula>"Not Met"</formula>
    </cfRule>
  </conditionalFormatting>
  <conditionalFormatting sqref="S28">
    <cfRule type="expression" dxfId="4792" priority="1263" stopIfTrue="1">
      <formula>AND(S$12&lt;&gt;"",S28="")</formula>
    </cfRule>
    <cfRule type="cellIs" dxfId="4791" priority="1265" stopIfTrue="1" operator="equal">
      <formula>"N/A"</formula>
    </cfRule>
  </conditionalFormatting>
  <conditionalFormatting sqref="S12:S19 S21:S33">
    <cfRule type="cellIs" dxfId="4790" priority="1262" operator="equal">
      <formula>"NO"</formula>
    </cfRule>
  </conditionalFormatting>
  <conditionalFormatting sqref="S12">
    <cfRule type="cellIs" dxfId="4789" priority="1260" stopIfTrue="1" operator="equal">
      <formula>"Not Met"</formula>
    </cfRule>
  </conditionalFormatting>
  <conditionalFormatting sqref="S12">
    <cfRule type="cellIs" dxfId="4788" priority="1261" stopIfTrue="1" operator="equal">
      <formula>"N/A"</formula>
    </cfRule>
  </conditionalFormatting>
  <conditionalFormatting sqref="S28">
    <cfRule type="cellIs" dxfId="4787" priority="1258" stopIfTrue="1" operator="equal">
      <formula>"Not Met"</formula>
    </cfRule>
  </conditionalFormatting>
  <conditionalFormatting sqref="S28">
    <cfRule type="expression" dxfId="4786" priority="1257" stopIfTrue="1">
      <formula>AND(S$12&lt;&gt;"",S28="")</formula>
    </cfRule>
    <cfRule type="cellIs" dxfId="4785" priority="1259" stopIfTrue="1" operator="equal">
      <formula>"N/A"</formula>
    </cfRule>
  </conditionalFormatting>
  <conditionalFormatting sqref="S12 S18:S19 S21:S28">
    <cfRule type="expression" dxfId="4784" priority="1256">
      <formula>AND(S12&lt;&gt;"Met",S12&lt;&gt;"Not Met",S12&lt;&gt;"N/A",COUNTIF($S$12:$S$33,"=Yes")+COUNTIF($S$12:$S$33,"=No")+COUNTIF($S$12:$S$33,"=N/A")+COUNTIF($S$12:$S$33,"=Met")+COUNTIF($S$12:$S$33,"=Not Met")&gt;0)</formula>
    </cfRule>
  </conditionalFormatting>
  <conditionalFormatting sqref="T18:T19 T21:T33">
    <cfRule type="cellIs" dxfId="4783" priority="1254" stopIfTrue="1" operator="equal">
      <formula>"Not Met"</formula>
    </cfRule>
  </conditionalFormatting>
  <conditionalFormatting sqref="T18:T19 T21:T33">
    <cfRule type="cellIs" dxfId="4782" priority="1255" stopIfTrue="1" operator="equal">
      <formula>"N/A"</formula>
    </cfRule>
  </conditionalFormatting>
  <conditionalFormatting sqref="T28:T33">
    <cfRule type="cellIs" dxfId="4781" priority="1252" stopIfTrue="1" operator="equal">
      <formula>"Not Met"</formula>
    </cfRule>
  </conditionalFormatting>
  <conditionalFormatting sqref="T28:T33">
    <cfRule type="cellIs" dxfId="4780" priority="1253" stopIfTrue="1" operator="equal">
      <formula>"N/A"</formula>
    </cfRule>
  </conditionalFormatting>
  <conditionalFormatting sqref="T12:T17">
    <cfRule type="cellIs" dxfId="4779" priority="1249" stopIfTrue="1" operator="equal">
      <formula>"Not Met"</formula>
    </cfRule>
  </conditionalFormatting>
  <conditionalFormatting sqref="T12:T17">
    <cfRule type="cellIs" dxfId="4778" priority="1250" stopIfTrue="1" operator="equal">
      <formula>"N/A"</formula>
    </cfRule>
  </conditionalFormatting>
  <conditionalFormatting sqref="T28">
    <cfRule type="expression" dxfId="4777" priority="1251" stopIfTrue="1">
      <formula>AND(T$12&lt;&gt;"",T28="")</formula>
    </cfRule>
  </conditionalFormatting>
  <conditionalFormatting sqref="T12:T19 T21:T33">
    <cfRule type="cellIs" dxfId="4776" priority="1246" operator="equal">
      <formula>"N/A"</formula>
    </cfRule>
    <cfRule type="cellIs" dxfId="4775" priority="1247" operator="equal">
      <formula>"NOT MET"</formula>
    </cfRule>
    <cfRule type="cellIs" dxfId="4774" priority="1248" operator="equal">
      <formula>"MET"</formula>
    </cfRule>
  </conditionalFormatting>
  <conditionalFormatting sqref="T12">
    <cfRule type="cellIs" dxfId="4773" priority="1244" stopIfTrue="1" operator="equal">
      <formula>"Not Met"</formula>
    </cfRule>
  </conditionalFormatting>
  <conditionalFormatting sqref="T12">
    <cfRule type="cellIs" dxfId="4772" priority="1245" stopIfTrue="1" operator="equal">
      <formula>"N/A"</formula>
    </cfRule>
  </conditionalFormatting>
  <conditionalFormatting sqref="T28">
    <cfRule type="cellIs" dxfId="4771" priority="1242" stopIfTrue="1" operator="equal">
      <formula>"Not Met"</formula>
    </cfRule>
  </conditionalFormatting>
  <conditionalFormatting sqref="T28">
    <cfRule type="expression" dxfId="4770" priority="1241" stopIfTrue="1">
      <formula>AND(T$12&lt;&gt;"",T28="")</formula>
    </cfRule>
    <cfRule type="cellIs" dxfId="4769" priority="1243" stopIfTrue="1" operator="equal">
      <formula>"N/A"</formula>
    </cfRule>
  </conditionalFormatting>
  <conditionalFormatting sqref="T12:T19 T21:T33">
    <cfRule type="cellIs" dxfId="4768" priority="1240" operator="equal">
      <formula>"NO"</formula>
    </cfRule>
  </conditionalFormatting>
  <conditionalFormatting sqref="T12">
    <cfRule type="cellIs" dxfId="4767" priority="1238" stopIfTrue="1" operator="equal">
      <formula>"Not Met"</formula>
    </cfRule>
  </conditionalFormatting>
  <conditionalFormatting sqref="T12">
    <cfRule type="cellIs" dxfId="4766" priority="1239" stopIfTrue="1" operator="equal">
      <formula>"N/A"</formula>
    </cfRule>
  </conditionalFormatting>
  <conditionalFormatting sqref="T28">
    <cfRule type="cellIs" dxfId="4765" priority="1236" stopIfTrue="1" operator="equal">
      <formula>"Not Met"</formula>
    </cfRule>
  </conditionalFormatting>
  <conditionalFormatting sqref="T28">
    <cfRule type="expression" dxfId="4764" priority="1235" stopIfTrue="1">
      <formula>AND(T$12&lt;&gt;"",T28="")</formula>
    </cfRule>
    <cfRule type="cellIs" dxfId="4763" priority="1237" stopIfTrue="1" operator="equal">
      <formula>"N/A"</formula>
    </cfRule>
  </conditionalFormatting>
  <conditionalFormatting sqref="T12 T18:T19 T21:T28">
    <cfRule type="expression" dxfId="4762" priority="1234">
      <formula>AND(T12&lt;&gt;"Met",T12&lt;&gt;"Not Met",T12&lt;&gt;"N/A",COUNTIF($T$12:$T$33,"=Yes")+COUNTIF($T$12:$T$33,"=No")+COUNTIF($T$12:$T$33,"=N/A")+COUNTIF($T$12:$T$33,"=Met")+COUNTIF($T$12:$T$33,"=Not Met")&gt;0)</formula>
    </cfRule>
  </conditionalFormatting>
  <conditionalFormatting sqref="U18:U19 U21:U33">
    <cfRule type="cellIs" dxfId="4761" priority="1232" stopIfTrue="1" operator="equal">
      <formula>"Not Met"</formula>
    </cfRule>
  </conditionalFormatting>
  <conditionalFormatting sqref="U18:U19 U21:U33">
    <cfRule type="cellIs" dxfId="4760" priority="1233" stopIfTrue="1" operator="equal">
      <formula>"N/A"</formula>
    </cfRule>
  </conditionalFormatting>
  <conditionalFormatting sqref="U28:U33">
    <cfRule type="cellIs" dxfId="4759" priority="1230" stopIfTrue="1" operator="equal">
      <formula>"Not Met"</formula>
    </cfRule>
  </conditionalFormatting>
  <conditionalFormatting sqref="U28:U33">
    <cfRule type="cellIs" dxfId="4758" priority="1231" stopIfTrue="1" operator="equal">
      <formula>"N/A"</formula>
    </cfRule>
  </conditionalFormatting>
  <conditionalFormatting sqref="U12:U17">
    <cfRule type="cellIs" dxfId="4757" priority="1227" stopIfTrue="1" operator="equal">
      <formula>"Not Met"</formula>
    </cfRule>
  </conditionalFormatting>
  <conditionalFormatting sqref="U12:U17">
    <cfRule type="cellIs" dxfId="4756" priority="1228" stopIfTrue="1" operator="equal">
      <formula>"N/A"</formula>
    </cfRule>
  </conditionalFormatting>
  <conditionalFormatting sqref="U28">
    <cfRule type="expression" dxfId="4755" priority="1229" stopIfTrue="1">
      <formula>AND(U$12&lt;&gt;"",U28="")</formula>
    </cfRule>
  </conditionalFormatting>
  <conditionalFormatting sqref="U12:U19 U21:U33">
    <cfRule type="cellIs" dxfId="4754" priority="1224" operator="equal">
      <formula>"N/A"</formula>
    </cfRule>
    <cfRule type="cellIs" dxfId="4753" priority="1225" operator="equal">
      <formula>"NOT MET"</formula>
    </cfRule>
    <cfRule type="cellIs" dxfId="4752" priority="1226" operator="equal">
      <formula>"MET"</formula>
    </cfRule>
  </conditionalFormatting>
  <conditionalFormatting sqref="U12">
    <cfRule type="cellIs" dxfId="4751" priority="1222" stopIfTrue="1" operator="equal">
      <formula>"Not Met"</formula>
    </cfRule>
  </conditionalFormatting>
  <conditionalFormatting sqref="U12">
    <cfRule type="cellIs" dxfId="4750" priority="1223" stopIfTrue="1" operator="equal">
      <formula>"N/A"</formula>
    </cfRule>
  </conditionalFormatting>
  <conditionalFormatting sqref="U28">
    <cfRule type="cellIs" dxfId="4749" priority="1220" stopIfTrue="1" operator="equal">
      <formula>"Not Met"</formula>
    </cfRule>
  </conditionalFormatting>
  <conditionalFormatting sqref="U28">
    <cfRule type="expression" dxfId="4748" priority="1219" stopIfTrue="1">
      <formula>AND(U$12&lt;&gt;"",U28="")</formula>
    </cfRule>
    <cfRule type="cellIs" dxfId="4747" priority="1221" stopIfTrue="1" operator="equal">
      <formula>"N/A"</formula>
    </cfRule>
  </conditionalFormatting>
  <conditionalFormatting sqref="U12:U19 U21:U33">
    <cfRule type="cellIs" dxfId="4746" priority="1218" operator="equal">
      <formula>"NO"</formula>
    </cfRule>
  </conditionalFormatting>
  <conditionalFormatting sqref="U12">
    <cfRule type="cellIs" dxfId="4745" priority="1216" stopIfTrue="1" operator="equal">
      <formula>"Not Met"</formula>
    </cfRule>
  </conditionalFormatting>
  <conditionalFormatting sqref="U12">
    <cfRule type="cellIs" dxfId="4744" priority="1217" stopIfTrue="1" operator="equal">
      <formula>"N/A"</formula>
    </cfRule>
  </conditionalFormatting>
  <conditionalFormatting sqref="U28">
    <cfRule type="cellIs" dxfId="4743" priority="1214" stopIfTrue="1" operator="equal">
      <formula>"Not Met"</formula>
    </cfRule>
  </conditionalFormatting>
  <conditionalFormatting sqref="U28">
    <cfRule type="expression" dxfId="4742" priority="1213" stopIfTrue="1">
      <formula>AND(U$12&lt;&gt;"",U28="")</formula>
    </cfRule>
    <cfRule type="cellIs" dxfId="4741" priority="1215" stopIfTrue="1" operator="equal">
      <formula>"N/A"</formula>
    </cfRule>
  </conditionalFormatting>
  <conditionalFormatting sqref="U12 U18:U19 U21:U28">
    <cfRule type="expression" dxfId="4740" priority="1212">
      <formula>AND(U12&lt;&gt;"Met",U12&lt;&gt;"Not Met",U12&lt;&gt;"N/A",COUNTIF($U$12:$U$33,"=Yes")+COUNTIF($U$12:$U$33,"=No")+COUNTIF($U$12:$U$33,"=N/A")+COUNTIF($U$12:$U$33,"=Met")+COUNTIF($U$12:$U$33,"=Not Met")&gt;0)</formula>
    </cfRule>
  </conditionalFormatting>
  <conditionalFormatting sqref="V18:V19 V21:V33">
    <cfRule type="cellIs" dxfId="4739" priority="1188" stopIfTrue="1" operator="equal">
      <formula>"Not Met"</formula>
    </cfRule>
  </conditionalFormatting>
  <conditionalFormatting sqref="V18:V19 V21:V33">
    <cfRule type="cellIs" dxfId="4738" priority="1189" stopIfTrue="1" operator="equal">
      <formula>"N/A"</formula>
    </cfRule>
  </conditionalFormatting>
  <conditionalFormatting sqref="V28:V33">
    <cfRule type="cellIs" dxfId="4737" priority="1186" stopIfTrue="1" operator="equal">
      <formula>"Not Met"</formula>
    </cfRule>
  </conditionalFormatting>
  <conditionalFormatting sqref="V28:V33">
    <cfRule type="cellIs" dxfId="4736" priority="1187" stopIfTrue="1" operator="equal">
      <formula>"N/A"</formula>
    </cfRule>
  </conditionalFormatting>
  <conditionalFormatting sqref="V12:V17">
    <cfRule type="cellIs" dxfId="4735" priority="1183" stopIfTrue="1" operator="equal">
      <formula>"Not Met"</formula>
    </cfRule>
  </conditionalFormatting>
  <conditionalFormatting sqref="V12:V17">
    <cfRule type="cellIs" dxfId="4734" priority="1184" stopIfTrue="1" operator="equal">
      <formula>"N/A"</formula>
    </cfRule>
  </conditionalFormatting>
  <conditionalFormatting sqref="V28">
    <cfRule type="expression" dxfId="4733" priority="1185" stopIfTrue="1">
      <formula>AND(V$12&lt;&gt;"",V28="")</formula>
    </cfRule>
  </conditionalFormatting>
  <conditionalFormatting sqref="V12:V19 V21:V33">
    <cfRule type="cellIs" dxfId="4732" priority="1180" operator="equal">
      <formula>"N/A"</formula>
    </cfRule>
    <cfRule type="cellIs" dxfId="4731" priority="1181" operator="equal">
      <formula>"NOT MET"</formula>
    </cfRule>
    <cfRule type="cellIs" dxfId="4730" priority="1182" operator="equal">
      <formula>"MET"</formula>
    </cfRule>
  </conditionalFormatting>
  <conditionalFormatting sqref="V12">
    <cfRule type="cellIs" dxfId="4729" priority="1178" stopIfTrue="1" operator="equal">
      <formula>"Not Met"</formula>
    </cfRule>
  </conditionalFormatting>
  <conditionalFormatting sqref="V12">
    <cfRule type="cellIs" dxfId="4728" priority="1179" stopIfTrue="1" operator="equal">
      <formula>"N/A"</formula>
    </cfRule>
  </conditionalFormatting>
  <conditionalFormatting sqref="V28">
    <cfRule type="cellIs" dxfId="4727" priority="1176" stopIfTrue="1" operator="equal">
      <formula>"Not Met"</formula>
    </cfRule>
  </conditionalFormatting>
  <conditionalFormatting sqref="V28">
    <cfRule type="expression" dxfId="4726" priority="1175" stopIfTrue="1">
      <formula>AND(V$12&lt;&gt;"",V28="")</formula>
    </cfRule>
    <cfRule type="cellIs" dxfId="4725" priority="1177" stopIfTrue="1" operator="equal">
      <formula>"N/A"</formula>
    </cfRule>
  </conditionalFormatting>
  <conditionalFormatting sqref="V12:V19 V21:V33">
    <cfRule type="cellIs" dxfId="4724" priority="1174" operator="equal">
      <formula>"NO"</formula>
    </cfRule>
  </conditionalFormatting>
  <conditionalFormatting sqref="V12">
    <cfRule type="cellIs" dxfId="4723" priority="1172" stopIfTrue="1" operator="equal">
      <formula>"Not Met"</formula>
    </cfRule>
  </conditionalFormatting>
  <conditionalFormatting sqref="V12">
    <cfRule type="cellIs" dxfId="4722" priority="1173" stopIfTrue="1" operator="equal">
      <formula>"N/A"</formula>
    </cfRule>
  </conditionalFormatting>
  <conditionalFormatting sqref="V28">
    <cfRule type="cellIs" dxfId="4721" priority="1170" stopIfTrue="1" operator="equal">
      <formula>"Not Met"</formula>
    </cfRule>
  </conditionalFormatting>
  <conditionalFormatting sqref="V28">
    <cfRule type="expression" dxfId="4720" priority="1169" stopIfTrue="1">
      <formula>AND(V$12&lt;&gt;"",V28="")</formula>
    </cfRule>
    <cfRule type="cellIs" dxfId="4719" priority="1171" stopIfTrue="1" operator="equal">
      <formula>"N/A"</formula>
    </cfRule>
  </conditionalFormatting>
  <conditionalFormatting sqref="V12 V18:V19 V21:V28">
    <cfRule type="expression" dxfId="4718" priority="1168">
      <formula>AND(V12&lt;&gt;"Met",V12&lt;&gt;"Not Met",V12&lt;&gt;"N/A",COUNTIF($V$12:$V$33,"=Yes")+COUNTIF($V$12:$V$33,"=No")+COUNTIF($V$12:$V$33,"=N/A")+COUNTIF($V$12:$V$33,"=Met")+COUNTIF($V$12:$V$33,"=Not Met")&gt;0)</formula>
    </cfRule>
  </conditionalFormatting>
  <conditionalFormatting sqref="AG12:AP12">
    <cfRule type="cellIs" dxfId="4717" priority="1162" stopIfTrue="1" operator="equal">
      <formula>"Not Met"</formula>
    </cfRule>
  </conditionalFormatting>
  <conditionalFormatting sqref="AG12:AP12">
    <cfRule type="cellIs" dxfId="4716" priority="1163" stopIfTrue="1" operator="equal">
      <formula>"N/A"</formula>
    </cfRule>
  </conditionalFormatting>
  <conditionalFormatting sqref="AG12:AP12">
    <cfRule type="cellIs" dxfId="4715" priority="1159" operator="equal">
      <formula>"N/A"</formula>
    </cfRule>
    <cfRule type="cellIs" dxfId="4714" priority="1160" operator="equal">
      <formula>"NOT MET"</formula>
    </cfRule>
    <cfRule type="cellIs" dxfId="4713" priority="1161" operator="equal">
      <formula>"MET"</formula>
    </cfRule>
  </conditionalFormatting>
  <conditionalFormatting sqref="AG12:AP12">
    <cfRule type="cellIs" dxfId="4712" priority="1157" stopIfTrue="1" operator="equal">
      <formula>"Not Met"</formula>
    </cfRule>
  </conditionalFormatting>
  <conditionalFormatting sqref="AG12:AP12">
    <cfRule type="cellIs" dxfId="4711" priority="1158" stopIfTrue="1" operator="equal">
      <formula>"N/A"</formula>
    </cfRule>
  </conditionalFormatting>
  <conditionalFormatting sqref="AG12:AP12">
    <cfRule type="cellIs" dxfId="4710" priority="1156" operator="equal">
      <formula>"NO"</formula>
    </cfRule>
  </conditionalFormatting>
  <conditionalFormatting sqref="AG12:AP12">
    <cfRule type="cellIs" dxfId="4709" priority="1154" stopIfTrue="1" operator="equal">
      <formula>"Not Met"</formula>
    </cfRule>
  </conditionalFormatting>
  <conditionalFormatting sqref="AG12:AP12">
    <cfRule type="cellIs" dxfId="4708" priority="1155" stopIfTrue="1" operator="equal">
      <formula>"N/A"</formula>
    </cfRule>
  </conditionalFormatting>
  <conditionalFormatting sqref="AG12:AP12">
    <cfRule type="cellIs" dxfId="4707" priority="1152" stopIfTrue="1" operator="equal">
      <formula>"Not Met"</formula>
    </cfRule>
  </conditionalFormatting>
  <conditionalFormatting sqref="AG12:AP12">
    <cfRule type="cellIs" dxfId="4706" priority="1153" stopIfTrue="1" operator="equal">
      <formula>"N/A"</formula>
    </cfRule>
  </conditionalFormatting>
  <conditionalFormatting sqref="AG12 AG18:CC19 AG22:EV28 AG21:CC21 CE21:EV21 CE18:EV19">
    <cfRule type="expression" dxfId="4705" priority="1151">
      <formula>AND(AG$12&lt;&gt;"",AG12="")</formula>
    </cfRule>
  </conditionalFormatting>
  <conditionalFormatting sqref="AI18:AP19 AI21:AP28">
    <cfRule type="cellIs" dxfId="4704" priority="1149" stopIfTrue="1" operator="equal">
      <formula>"Not Met"</formula>
    </cfRule>
  </conditionalFormatting>
  <conditionalFormatting sqref="AI18:AP19 AI21:AP28">
    <cfRule type="cellIs" dxfId="4703" priority="1150" stopIfTrue="1" operator="equal">
      <formula>"N/A"</formula>
    </cfRule>
  </conditionalFormatting>
  <conditionalFormatting sqref="AI18:AP19 AI21:AP28">
    <cfRule type="cellIs" dxfId="4702" priority="1146" operator="equal">
      <formula>"N/A"</formula>
    </cfRule>
    <cfRule type="cellIs" dxfId="4701" priority="1147" operator="equal">
      <formula>"NOT MET"</formula>
    </cfRule>
    <cfRule type="cellIs" dxfId="4700" priority="1148" operator="equal">
      <formula>"MET"</formula>
    </cfRule>
  </conditionalFormatting>
  <conditionalFormatting sqref="AI18:AP19 AI21:AP28">
    <cfRule type="cellIs" dxfId="4699" priority="1145" operator="equal">
      <formula>"NO"</formula>
    </cfRule>
  </conditionalFormatting>
  <conditionalFormatting sqref="W1:AF2 W3 W4:AF5 W34:AF41 W8:AF11 W52:AF1048576">
    <cfRule type="cellIs" dxfId="4698" priority="1142" operator="equal">
      <formula>"N/A"</formula>
    </cfRule>
    <cfRule type="cellIs" dxfId="4697" priority="1143" operator="equal">
      <formula>"NOT MET"</formula>
    </cfRule>
    <cfRule type="cellIs" dxfId="4696" priority="1144" operator="equal">
      <formula>"MET"</formula>
    </cfRule>
  </conditionalFormatting>
  <conditionalFormatting sqref="W1:AF5 W34:AF41 W8:AF11 W52:AF1048576">
    <cfRule type="cellIs" dxfId="4695" priority="1141" operator="equal">
      <formula>"NO"</formula>
    </cfRule>
  </conditionalFormatting>
  <conditionalFormatting sqref="W18:W19 W21:W33">
    <cfRule type="cellIs" dxfId="4694" priority="1139" stopIfTrue="1" operator="equal">
      <formula>"Not Met"</formula>
    </cfRule>
  </conditionalFormatting>
  <conditionalFormatting sqref="W18:W19 W21:W33">
    <cfRule type="cellIs" dxfId="4693" priority="1140" stopIfTrue="1" operator="equal">
      <formula>"N/A"</formula>
    </cfRule>
  </conditionalFormatting>
  <conditionalFormatting sqref="W28:W33">
    <cfRule type="cellIs" dxfId="4692" priority="1137" stopIfTrue="1" operator="equal">
      <formula>"Not Met"</formula>
    </cfRule>
  </conditionalFormatting>
  <conditionalFormatting sqref="W28:W33">
    <cfRule type="cellIs" dxfId="4691" priority="1138" stopIfTrue="1" operator="equal">
      <formula>"N/A"</formula>
    </cfRule>
  </conditionalFormatting>
  <conditionalFormatting sqref="W12:W17">
    <cfRule type="cellIs" dxfId="4690" priority="1134" stopIfTrue="1" operator="equal">
      <formula>"Not Met"</formula>
    </cfRule>
  </conditionalFormatting>
  <conditionalFormatting sqref="W12:W17">
    <cfRule type="cellIs" dxfId="4689" priority="1135" stopIfTrue="1" operator="equal">
      <formula>"N/A"</formula>
    </cfRule>
  </conditionalFormatting>
  <conditionalFormatting sqref="W28">
    <cfRule type="expression" dxfId="4688" priority="1136" stopIfTrue="1">
      <formula>AND(W$12&lt;&gt;"",W28="")</formula>
    </cfRule>
  </conditionalFormatting>
  <conditionalFormatting sqref="W12:W19 W21:W33">
    <cfRule type="cellIs" dxfId="4687" priority="1131" operator="equal">
      <formula>"N/A"</formula>
    </cfRule>
    <cfRule type="cellIs" dxfId="4686" priority="1132" operator="equal">
      <formula>"NOT MET"</formula>
    </cfRule>
    <cfRule type="cellIs" dxfId="4685" priority="1133" operator="equal">
      <formula>"MET"</formula>
    </cfRule>
  </conditionalFormatting>
  <conditionalFormatting sqref="W12">
    <cfRule type="cellIs" dxfId="4684" priority="1129" stopIfTrue="1" operator="equal">
      <formula>"Not Met"</formula>
    </cfRule>
  </conditionalFormatting>
  <conditionalFormatting sqref="W12">
    <cfRule type="cellIs" dxfId="4683" priority="1130" stopIfTrue="1" operator="equal">
      <formula>"N/A"</formula>
    </cfRule>
  </conditionalFormatting>
  <conditionalFormatting sqref="W28">
    <cfRule type="cellIs" dxfId="4682" priority="1127" stopIfTrue="1" operator="equal">
      <formula>"Not Met"</formula>
    </cfRule>
  </conditionalFormatting>
  <conditionalFormatting sqref="W28">
    <cfRule type="expression" dxfId="4681" priority="1126" stopIfTrue="1">
      <formula>AND(W$12&lt;&gt;"",W28="")</formula>
    </cfRule>
    <cfRule type="cellIs" dxfId="4680" priority="1128" stopIfTrue="1" operator="equal">
      <formula>"N/A"</formula>
    </cfRule>
  </conditionalFormatting>
  <conditionalFormatting sqref="W12:W19 W21:W33">
    <cfRule type="cellIs" dxfId="4679" priority="1125" operator="equal">
      <formula>"NO"</formula>
    </cfRule>
  </conditionalFormatting>
  <conditionalFormatting sqref="W12">
    <cfRule type="cellIs" dxfId="4678" priority="1123" stopIfTrue="1" operator="equal">
      <formula>"Not Met"</formula>
    </cfRule>
  </conditionalFormatting>
  <conditionalFormatting sqref="W12">
    <cfRule type="cellIs" dxfId="4677" priority="1124" stopIfTrue="1" operator="equal">
      <formula>"N/A"</formula>
    </cfRule>
  </conditionalFormatting>
  <conditionalFormatting sqref="W28">
    <cfRule type="cellIs" dxfId="4676" priority="1121" stopIfTrue="1" operator="equal">
      <formula>"Not Met"</formula>
    </cfRule>
  </conditionalFormatting>
  <conditionalFormatting sqref="W28">
    <cfRule type="expression" dxfId="4675" priority="1120" stopIfTrue="1">
      <formula>AND(W$12&lt;&gt;"",W28="")</formula>
    </cfRule>
    <cfRule type="cellIs" dxfId="4674" priority="1122" stopIfTrue="1" operator="equal">
      <formula>"N/A"</formula>
    </cfRule>
  </conditionalFormatting>
  <conditionalFormatting sqref="W12 W18:W19 W21:W28">
    <cfRule type="expression" dxfId="4673" priority="1119">
      <formula>AND(W12&lt;&gt;"Met",W12&lt;&gt;"Not Met",W12&lt;&gt;"N/A",COUNTIF($W$12:$W$33,"=Yes")+COUNTIF($W$12:$W$33,"=No")+COUNTIF($W$12:$W$33,"=N/A")+COUNTIF($W$12:$W$33,"=Met")+COUNTIF($W$12:$W$33,"=Not Met")&gt;0)</formula>
    </cfRule>
  </conditionalFormatting>
  <conditionalFormatting sqref="X18:X19 X21:X33">
    <cfRule type="cellIs" dxfId="4672" priority="1117" stopIfTrue="1" operator="equal">
      <formula>"Not Met"</formula>
    </cfRule>
  </conditionalFormatting>
  <conditionalFormatting sqref="X18:X19 X21:X33">
    <cfRule type="cellIs" dxfId="4671" priority="1118" stopIfTrue="1" operator="equal">
      <formula>"N/A"</formula>
    </cfRule>
  </conditionalFormatting>
  <conditionalFormatting sqref="X28:X33">
    <cfRule type="cellIs" dxfId="4670" priority="1115" stopIfTrue="1" operator="equal">
      <formula>"Not Met"</formula>
    </cfRule>
  </conditionalFormatting>
  <conditionalFormatting sqref="X28:X33">
    <cfRule type="cellIs" dxfId="4669" priority="1116" stopIfTrue="1" operator="equal">
      <formula>"N/A"</formula>
    </cfRule>
  </conditionalFormatting>
  <conditionalFormatting sqref="X12:X17">
    <cfRule type="cellIs" dxfId="4668" priority="1112" stopIfTrue="1" operator="equal">
      <formula>"Not Met"</formula>
    </cfRule>
  </conditionalFormatting>
  <conditionalFormatting sqref="X12:X17">
    <cfRule type="cellIs" dxfId="4667" priority="1113" stopIfTrue="1" operator="equal">
      <formula>"N/A"</formula>
    </cfRule>
  </conditionalFormatting>
  <conditionalFormatting sqref="X28">
    <cfRule type="expression" dxfId="4666" priority="1114" stopIfTrue="1">
      <formula>AND(X$12&lt;&gt;"",X28="")</formula>
    </cfRule>
  </conditionalFormatting>
  <conditionalFormatting sqref="X12:X19 X21:X33">
    <cfRule type="cellIs" dxfId="4665" priority="1109" operator="equal">
      <formula>"N/A"</formula>
    </cfRule>
    <cfRule type="cellIs" dxfId="4664" priority="1110" operator="equal">
      <formula>"NOT MET"</formula>
    </cfRule>
    <cfRule type="cellIs" dxfId="4663" priority="1111" operator="equal">
      <formula>"MET"</formula>
    </cfRule>
  </conditionalFormatting>
  <conditionalFormatting sqref="X12">
    <cfRule type="cellIs" dxfId="4662" priority="1107" stopIfTrue="1" operator="equal">
      <formula>"Not Met"</formula>
    </cfRule>
  </conditionalFormatting>
  <conditionalFormatting sqref="X12">
    <cfRule type="cellIs" dxfId="4661" priority="1108" stopIfTrue="1" operator="equal">
      <formula>"N/A"</formula>
    </cfRule>
  </conditionalFormatting>
  <conditionalFormatting sqref="X28">
    <cfRule type="cellIs" dxfId="4660" priority="1105" stopIfTrue="1" operator="equal">
      <formula>"Not Met"</formula>
    </cfRule>
  </conditionalFormatting>
  <conditionalFormatting sqref="X28">
    <cfRule type="expression" dxfId="4659" priority="1104" stopIfTrue="1">
      <formula>AND(X$12&lt;&gt;"",X28="")</formula>
    </cfRule>
    <cfRule type="cellIs" dxfId="4658" priority="1106" stopIfTrue="1" operator="equal">
      <formula>"N/A"</formula>
    </cfRule>
  </conditionalFormatting>
  <conditionalFormatting sqref="X12:X19 X21:X33">
    <cfRule type="cellIs" dxfId="4657" priority="1103" operator="equal">
      <formula>"NO"</formula>
    </cfRule>
  </conditionalFormatting>
  <conditionalFormatting sqref="X12">
    <cfRule type="cellIs" dxfId="4656" priority="1101" stopIfTrue="1" operator="equal">
      <formula>"Not Met"</formula>
    </cfRule>
  </conditionalFormatting>
  <conditionalFormatting sqref="X12">
    <cfRule type="cellIs" dxfId="4655" priority="1102" stopIfTrue="1" operator="equal">
      <formula>"N/A"</formula>
    </cfRule>
  </conditionalFormatting>
  <conditionalFormatting sqref="X28">
    <cfRule type="cellIs" dxfId="4654" priority="1099" stopIfTrue="1" operator="equal">
      <formula>"Not Met"</formula>
    </cfRule>
  </conditionalFormatting>
  <conditionalFormatting sqref="X28">
    <cfRule type="expression" dxfId="4653" priority="1098" stopIfTrue="1">
      <formula>AND(X$12&lt;&gt;"",X28="")</formula>
    </cfRule>
    <cfRule type="cellIs" dxfId="4652" priority="1100" stopIfTrue="1" operator="equal">
      <formula>"N/A"</formula>
    </cfRule>
  </conditionalFormatting>
  <conditionalFormatting sqref="X12 X18:X19 X21:X28">
    <cfRule type="expression" dxfId="4651" priority="1097">
      <formula>AND(X12&lt;&gt;"Met",X12&lt;&gt;"Not Met",X12&lt;&gt;"N/A",COUNTIF($X$12:$X$33,"=Yes")+COUNTIF($X$12:$X$33,"=No")+COUNTIF($X$12:$X$33,"=N/A")+COUNTIF($X$12:$X$33,"=Met")+COUNTIF($X$12:$X$33,"=Not Met")&gt;0)</formula>
    </cfRule>
  </conditionalFormatting>
  <conditionalFormatting sqref="Y18:Y19 Y21:Y33">
    <cfRule type="cellIs" dxfId="4650" priority="1095" stopIfTrue="1" operator="equal">
      <formula>"Not Met"</formula>
    </cfRule>
  </conditionalFormatting>
  <conditionalFormatting sqref="Y18:Y19 Y21:Y33">
    <cfRule type="cellIs" dxfId="4649" priority="1096" stopIfTrue="1" operator="equal">
      <formula>"N/A"</formula>
    </cfRule>
  </conditionalFormatting>
  <conditionalFormatting sqref="Y28:Y33">
    <cfRule type="cellIs" dxfId="4648" priority="1093" stopIfTrue="1" operator="equal">
      <formula>"Not Met"</formula>
    </cfRule>
  </conditionalFormatting>
  <conditionalFormatting sqref="Y28:Y33">
    <cfRule type="cellIs" dxfId="4647" priority="1094" stopIfTrue="1" operator="equal">
      <formula>"N/A"</formula>
    </cfRule>
  </conditionalFormatting>
  <conditionalFormatting sqref="Y12:Y17">
    <cfRule type="cellIs" dxfId="4646" priority="1090" stopIfTrue="1" operator="equal">
      <formula>"Not Met"</formula>
    </cfRule>
  </conditionalFormatting>
  <conditionalFormatting sqref="Y12:Y17">
    <cfRule type="cellIs" dxfId="4645" priority="1091" stopIfTrue="1" operator="equal">
      <formula>"N/A"</formula>
    </cfRule>
  </conditionalFormatting>
  <conditionalFormatting sqref="Y28">
    <cfRule type="expression" dxfId="4644" priority="1092" stopIfTrue="1">
      <formula>AND(Y$12&lt;&gt;"",Y28="")</formula>
    </cfRule>
  </conditionalFormatting>
  <conditionalFormatting sqref="Y12:Y19 Y21:Y33">
    <cfRule type="cellIs" dxfId="4643" priority="1087" operator="equal">
      <formula>"N/A"</formula>
    </cfRule>
    <cfRule type="cellIs" dxfId="4642" priority="1088" operator="equal">
      <formula>"NOT MET"</formula>
    </cfRule>
    <cfRule type="cellIs" dxfId="4641" priority="1089" operator="equal">
      <formula>"MET"</formula>
    </cfRule>
  </conditionalFormatting>
  <conditionalFormatting sqref="Y12">
    <cfRule type="cellIs" dxfId="4640" priority="1085" stopIfTrue="1" operator="equal">
      <formula>"Not Met"</formula>
    </cfRule>
  </conditionalFormatting>
  <conditionalFormatting sqref="Y12">
    <cfRule type="cellIs" dxfId="4639" priority="1086" stopIfTrue="1" operator="equal">
      <formula>"N/A"</formula>
    </cfRule>
  </conditionalFormatting>
  <conditionalFormatting sqref="Y28">
    <cfRule type="cellIs" dxfId="4638" priority="1083" stopIfTrue="1" operator="equal">
      <formula>"Not Met"</formula>
    </cfRule>
  </conditionalFormatting>
  <conditionalFormatting sqref="Y28">
    <cfRule type="expression" dxfId="4637" priority="1082" stopIfTrue="1">
      <formula>AND(Y$12&lt;&gt;"",Y28="")</formula>
    </cfRule>
    <cfRule type="cellIs" dxfId="4636" priority="1084" stopIfTrue="1" operator="equal">
      <formula>"N/A"</formula>
    </cfRule>
  </conditionalFormatting>
  <conditionalFormatting sqref="Y12:Y19 Y21:Y33">
    <cfRule type="cellIs" dxfId="4635" priority="1081" operator="equal">
      <formula>"NO"</formula>
    </cfRule>
  </conditionalFormatting>
  <conditionalFormatting sqref="Y12">
    <cfRule type="cellIs" dxfId="4634" priority="1079" stopIfTrue="1" operator="equal">
      <formula>"Not Met"</formula>
    </cfRule>
  </conditionalFormatting>
  <conditionalFormatting sqref="Y12">
    <cfRule type="cellIs" dxfId="4633" priority="1080" stopIfTrue="1" operator="equal">
      <formula>"N/A"</formula>
    </cfRule>
  </conditionalFormatting>
  <conditionalFormatting sqref="Y28">
    <cfRule type="cellIs" dxfId="4632" priority="1077" stopIfTrue="1" operator="equal">
      <formula>"Not Met"</formula>
    </cfRule>
  </conditionalFormatting>
  <conditionalFormatting sqref="Y28">
    <cfRule type="expression" dxfId="4631" priority="1076" stopIfTrue="1">
      <formula>AND(Y$12&lt;&gt;"",Y28="")</formula>
    </cfRule>
    <cfRule type="cellIs" dxfId="4630" priority="1078" stopIfTrue="1" operator="equal">
      <formula>"N/A"</formula>
    </cfRule>
  </conditionalFormatting>
  <conditionalFormatting sqref="Y12 Y18:Y19 Y21:Y28">
    <cfRule type="expression" dxfId="4629" priority="1075">
      <formula>AND(Y12&lt;&gt;"Met",Y12&lt;&gt;"Not Met",Y12&lt;&gt;"N/A",COUNTIF($Y$12:$Y$33,"=Yes")+COUNTIF($Y$12:$Y$33,"=No")+COUNTIF($Y$12:$Y$33,"=N/A")+COUNTIF($Y$12:$Y$33,"=Met")+COUNTIF($Y$12:$Y$33,"=Not Met")&gt;0)</formula>
    </cfRule>
  </conditionalFormatting>
  <conditionalFormatting sqref="Z18:Z19 Z21:Z33">
    <cfRule type="cellIs" dxfId="4628" priority="1073" stopIfTrue="1" operator="equal">
      <formula>"Not Met"</formula>
    </cfRule>
  </conditionalFormatting>
  <conditionalFormatting sqref="Z18:Z19 Z21:Z33">
    <cfRule type="cellIs" dxfId="4627" priority="1074" stopIfTrue="1" operator="equal">
      <formula>"N/A"</formula>
    </cfRule>
  </conditionalFormatting>
  <conditionalFormatting sqref="Z28:Z33">
    <cfRule type="cellIs" dxfId="4626" priority="1071" stopIfTrue="1" operator="equal">
      <formula>"Not Met"</formula>
    </cfRule>
  </conditionalFormatting>
  <conditionalFormatting sqref="Z28:Z33">
    <cfRule type="cellIs" dxfId="4625" priority="1072" stopIfTrue="1" operator="equal">
      <formula>"N/A"</formula>
    </cfRule>
  </conditionalFormatting>
  <conditionalFormatting sqref="Z12:Z17">
    <cfRule type="cellIs" dxfId="4624" priority="1068" stopIfTrue="1" operator="equal">
      <formula>"Not Met"</formula>
    </cfRule>
  </conditionalFormatting>
  <conditionalFormatting sqref="Z12:Z17">
    <cfRule type="cellIs" dxfId="4623" priority="1069" stopIfTrue="1" operator="equal">
      <formula>"N/A"</formula>
    </cfRule>
  </conditionalFormatting>
  <conditionalFormatting sqref="Z28">
    <cfRule type="expression" dxfId="4622" priority="1070" stopIfTrue="1">
      <formula>AND(Z$12&lt;&gt;"",Z28="")</formula>
    </cfRule>
  </conditionalFormatting>
  <conditionalFormatting sqref="Z12:Z19 Z21:Z33">
    <cfRule type="cellIs" dxfId="4621" priority="1065" operator="equal">
      <formula>"N/A"</formula>
    </cfRule>
    <cfRule type="cellIs" dxfId="4620" priority="1066" operator="equal">
      <formula>"NOT MET"</formula>
    </cfRule>
    <cfRule type="cellIs" dxfId="4619" priority="1067" operator="equal">
      <formula>"MET"</formula>
    </cfRule>
  </conditionalFormatting>
  <conditionalFormatting sqref="Z12">
    <cfRule type="cellIs" dxfId="4618" priority="1063" stopIfTrue="1" operator="equal">
      <formula>"Not Met"</formula>
    </cfRule>
  </conditionalFormatting>
  <conditionalFormatting sqref="Z12">
    <cfRule type="cellIs" dxfId="4617" priority="1064" stopIfTrue="1" operator="equal">
      <formula>"N/A"</formula>
    </cfRule>
  </conditionalFormatting>
  <conditionalFormatting sqref="Z28">
    <cfRule type="cellIs" dxfId="4616" priority="1061" stopIfTrue="1" operator="equal">
      <formula>"Not Met"</formula>
    </cfRule>
  </conditionalFormatting>
  <conditionalFormatting sqref="Z28">
    <cfRule type="expression" dxfId="4615" priority="1060" stopIfTrue="1">
      <formula>AND(Z$12&lt;&gt;"",Z28="")</formula>
    </cfRule>
    <cfRule type="cellIs" dxfId="4614" priority="1062" stopIfTrue="1" operator="equal">
      <formula>"N/A"</formula>
    </cfRule>
  </conditionalFormatting>
  <conditionalFormatting sqref="Z12:Z19 Z21:Z33">
    <cfRule type="cellIs" dxfId="4613" priority="1059" operator="equal">
      <formula>"NO"</formula>
    </cfRule>
  </conditionalFormatting>
  <conditionalFormatting sqref="Z12">
    <cfRule type="cellIs" dxfId="4612" priority="1057" stopIfTrue="1" operator="equal">
      <formula>"Not Met"</formula>
    </cfRule>
  </conditionalFormatting>
  <conditionalFormatting sqref="Z12">
    <cfRule type="cellIs" dxfId="4611" priority="1058" stopIfTrue="1" operator="equal">
      <formula>"N/A"</formula>
    </cfRule>
  </conditionalFormatting>
  <conditionalFormatting sqref="Z28">
    <cfRule type="cellIs" dxfId="4610" priority="1055" stopIfTrue="1" operator="equal">
      <formula>"Not Met"</formula>
    </cfRule>
  </conditionalFormatting>
  <conditionalFormatting sqref="Z28">
    <cfRule type="expression" dxfId="4609" priority="1054" stopIfTrue="1">
      <formula>AND(Z$12&lt;&gt;"",Z28="")</formula>
    </cfRule>
    <cfRule type="cellIs" dxfId="4608" priority="1056" stopIfTrue="1" operator="equal">
      <formula>"N/A"</formula>
    </cfRule>
  </conditionalFormatting>
  <conditionalFormatting sqref="Z12 Z18:Z19 Z21:Z28">
    <cfRule type="expression" dxfId="4607" priority="1053">
      <formula>AND(Z12&lt;&gt;"Met",Z12&lt;&gt;"Not Met",Z12&lt;&gt;"N/A",COUNTIF($Z$12:$Z$33,"=Yes")+COUNTIF($Z$12:$Z$33,"=No")+COUNTIF($Z$12:$Z$33,"=N/A")+COUNTIF($Z$12:$Z$33,"=Met")+COUNTIF($Z$12:$Z$33,"=Not Met")&gt;0)</formula>
    </cfRule>
  </conditionalFormatting>
  <conditionalFormatting sqref="AA18:AA19 AA21:AA33">
    <cfRule type="cellIs" dxfId="4606" priority="1051" stopIfTrue="1" operator="equal">
      <formula>"Not Met"</formula>
    </cfRule>
  </conditionalFormatting>
  <conditionalFormatting sqref="AA18:AA19 AA21:AA33">
    <cfRule type="cellIs" dxfId="4605" priority="1052" stopIfTrue="1" operator="equal">
      <formula>"N/A"</formula>
    </cfRule>
  </conditionalFormatting>
  <conditionalFormatting sqref="AA28:AA33">
    <cfRule type="cellIs" dxfId="4604" priority="1049" stopIfTrue="1" operator="equal">
      <formula>"Not Met"</formula>
    </cfRule>
  </conditionalFormatting>
  <conditionalFormatting sqref="AA28:AA33">
    <cfRule type="cellIs" dxfId="4603" priority="1050" stopIfTrue="1" operator="equal">
      <formula>"N/A"</formula>
    </cfRule>
  </conditionalFormatting>
  <conditionalFormatting sqref="AA12:AA17">
    <cfRule type="cellIs" dxfId="4602" priority="1046" stopIfTrue="1" operator="equal">
      <formula>"Not Met"</formula>
    </cfRule>
  </conditionalFormatting>
  <conditionalFormatting sqref="AA12:AA17">
    <cfRule type="cellIs" dxfId="4601" priority="1047" stopIfTrue="1" operator="equal">
      <formula>"N/A"</formula>
    </cfRule>
  </conditionalFormatting>
  <conditionalFormatting sqref="AA28">
    <cfRule type="expression" dxfId="4600" priority="1048" stopIfTrue="1">
      <formula>AND(AA$12&lt;&gt;"",AA28="")</formula>
    </cfRule>
  </conditionalFormatting>
  <conditionalFormatting sqref="AA12:AA19 AA21:AA33">
    <cfRule type="cellIs" dxfId="4599" priority="1043" operator="equal">
      <formula>"N/A"</formula>
    </cfRule>
    <cfRule type="cellIs" dxfId="4598" priority="1044" operator="equal">
      <formula>"NOT MET"</formula>
    </cfRule>
    <cfRule type="cellIs" dxfId="4597" priority="1045" operator="equal">
      <formula>"MET"</formula>
    </cfRule>
  </conditionalFormatting>
  <conditionalFormatting sqref="AA12">
    <cfRule type="cellIs" dxfId="4596" priority="1041" stopIfTrue="1" operator="equal">
      <formula>"Not Met"</formula>
    </cfRule>
  </conditionalFormatting>
  <conditionalFormatting sqref="AA12">
    <cfRule type="cellIs" dxfId="4595" priority="1042" stopIfTrue="1" operator="equal">
      <formula>"N/A"</formula>
    </cfRule>
  </conditionalFormatting>
  <conditionalFormatting sqref="AA28">
    <cfRule type="cellIs" dxfId="4594" priority="1039" stopIfTrue="1" operator="equal">
      <formula>"Not Met"</formula>
    </cfRule>
  </conditionalFormatting>
  <conditionalFormatting sqref="AA28">
    <cfRule type="expression" dxfId="4593" priority="1038" stopIfTrue="1">
      <formula>AND(AA$12&lt;&gt;"",AA28="")</formula>
    </cfRule>
    <cfRule type="cellIs" dxfId="4592" priority="1040" stopIfTrue="1" operator="equal">
      <formula>"N/A"</formula>
    </cfRule>
  </conditionalFormatting>
  <conditionalFormatting sqref="AA12:AA19 AA21:AA33">
    <cfRule type="cellIs" dxfId="4591" priority="1037" operator="equal">
      <formula>"NO"</formula>
    </cfRule>
  </conditionalFormatting>
  <conditionalFormatting sqref="AA12">
    <cfRule type="cellIs" dxfId="4590" priority="1035" stopIfTrue="1" operator="equal">
      <formula>"Not Met"</formula>
    </cfRule>
  </conditionalFormatting>
  <conditionalFormatting sqref="AA12">
    <cfRule type="cellIs" dxfId="4589" priority="1036" stopIfTrue="1" operator="equal">
      <formula>"N/A"</formula>
    </cfRule>
  </conditionalFormatting>
  <conditionalFormatting sqref="AA28">
    <cfRule type="cellIs" dxfId="4588" priority="1033" stopIfTrue="1" operator="equal">
      <formula>"Not Met"</formula>
    </cfRule>
  </conditionalFormatting>
  <conditionalFormatting sqref="AA28">
    <cfRule type="expression" dxfId="4587" priority="1032" stopIfTrue="1">
      <formula>AND(AA$12&lt;&gt;"",AA28="")</formula>
    </cfRule>
    <cfRule type="cellIs" dxfId="4586" priority="1034" stopIfTrue="1" operator="equal">
      <formula>"N/A"</formula>
    </cfRule>
  </conditionalFormatting>
  <conditionalFormatting sqref="AA12 AA18:AA19 AA21:AA28">
    <cfRule type="expression" dxfId="4585" priority="1031">
      <formula>AND(AA12&lt;&gt;"Met",AA12&lt;&gt;"Not Met",AA12&lt;&gt;"N/A",COUNTIF($AA$12:$AA$33,"=Yes")+COUNTIF($AA$12:$AA$33,"=No")+COUNTIF($AA$12:$AA$33,"=N/A")+COUNTIF($AA$12:$AA$33,"=Met")+COUNTIF($AA$12:$AA$33,"=Not Met")&gt;0)</formula>
    </cfRule>
  </conditionalFormatting>
  <conditionalFormatting sqref="AB18:AB19 AB21:AB33">
    <cfRule type="cellIs" dxfId="4584" priority="1029" stopIfTrue="1" operator="equal">
      <formula>"Not Met"</formula>
    </cfRule>
  </conditionalFormatting>
  <conditionalFormatting sqref="AB18:AB19 AB21:AB33">
    <cfRule type="cellIs" dxfId="4583" priority="1030" stopIfTrue="1" operator="equal">
      <formula>"N/A"</formula>
    </cfRule>
  </conditionalFormatting>
  <conditionalFormatting sqref="AB28:AB33">
    <cfRule type="cellIs" dxfId="4582" priority="1027" stopIfTrue="1" operator="equal">
      <formula>"Not Met"</formula>
    </cfRule>
  </conditionalFormatting>
  <conditionalFormatting sqref="AB28:AB33">
    <cfRule type="cellIs" dxfId="4581" priority="1028" stopIfTrue="1" operator="equal">
      <formula>"N/A"</formula>
    </cfRule>
  </conditionalFormatting>
  <conditionalFormatting sqref="AB12:AB17">
    <cfRule type="cellIs" dxfId="4580" priority="1024" stopIfTrue="1" operator="equal">
      <formula>"Not Met"</formula>
    </cfRule>
  </conditionalFormatting>
  <conditionalFormatting sqref="AB12:AB17">
    <cfRule type="cellIs" dxfId="4579" priority="1025" stopIfTrue="1" operator="equal">
      <formula>"N/A"</formula>
    </cfRule>
  </conditionalFormatting>
  <conditionalFormatting sqref="AB28">
    <cfRule type="expression" dxfId="4578" priority="1026" stopIfTrue="1">
      <formula>AND(AB$12&lt;&gt;"",AB28="")</formula>
    </cfRule>
  </conditionalFormatting>
  <conditionalFormatting sqref="AB12:AB19 AB21:AB33">
    <cfRule type="cellIs" dxfId="4577" priority="1021" operator="equal">
      <formula>"N/A"</formula>
    </cfRule>
    <cfRule type="cellIs" dxfId="4576" priority="1022" operator="equal">
      <formula>"NOT MET"</formula>
    </cfRule>
    <cfRule type="cellIs" dxfId="4575" priority="1023" operator="equal">
      <formula>"MET"</formula>
    </cfRule>
  </conditionalFormatting>
  <conditionalFormatting sqref="AB12">
    <cfRule type="cellIs" dxfId="4574" priority="1019" stopIfTrue="1" operator="equal">
      <formula>"Not Met"</formula>
    </cfRule>
  </conditionalFormatting>
  <conditionalFormatting sqref="AB12">
    <cfRule type="cellIs" dxfId="4573" priority="1020" stopIfTrue="1" operator="equal">
      <formula>"N/A"</formula>
    </cfRule>
  </conditionalFormatting>
  <conditionalFormatting sqref="AB28">
    <cfRule type="cellIs" dxfId="4572" priority="1017" stopIfTrue="1" operator="equal">
      <formula>"Not Met"</formula>
    </cfRule>
  </conditionalFormatting>
  <conditionalFormatting sqref="AB28">
    <cfRule type="expression" dxfId="4571" priority="1016" stopIfTrue="1">
      <formula>AND(AB$12&lt;&gt;"",AB28="")</formula>
    </cfRule>
    <cfRule type="cellIs" dxfId="4570" priority="1018" stopIfTrue="1" operator="equal">
      <formula>"N/A"</formula>
    </cfRule>
  </conditionalFormatting>
  <conditionalFormatting sqref="AB12:AB19 AB21:AB33">
    <cfRule type="cellIs" dxfId="4569" priority="1015" operator="equal">
      <formula>"NO"</formula>
    </cfRule>
  </conditionalFormatting>
  <conditionalFormatting sqref="AB12">
    <cfRule type="cellIs" dxfId="4568" priority="1013" stopIfTrue="1" operator="equal">
      <formula>"Not Met"</formula>
    </cfRule>
  </conditionalFormatting>
  <conditionalFormatting sqref="AB12">
    <cfRule type="cellIs" dxfId="4567" priority="1014" stopIfTrue="1" operator="equal">
      <formula>"N/A"</formula>
    </cfRule>
  </conditionalFormatting>
  <conditionalFormatting sqref="AB28">
    <cfRule type="cellIs" dxfId="4566" priority="1011" stopIfTrue="1" operator="equal">
      <formula>"Not Met"</formula>
    </cfRule>
  </conditionalFormatting>
  <conditionalFormatting sqref="AB28">
    <cfRule type="expression" dxfId="4565" priority="1010" stopIfTrue="1">
      <formula>AND(AB$12&lt;&gt;"",AB28="")</formula>
    </cfRule>
    <cfRule type="cellIs" dxfId="4564" priority="1012" stopIfTrue="1" operator="equal">
      <formula>"N/A"</formula>
    </cfRule>
  </conditionalFormatting>
  <conditionalFormatting sqref="AB12 AB18:AB19 AB21:AB28">
    <cfRule type="expression" dxfId="4563" priority="1009">
      <formula>AND(AB12&lt;&gt;"Met",AB12&lt;&gt;"Not Met",AB12&lt;&gt;"N/A",COUNTIF($AB$12:$AB$33,"=Yes")+COUNTIF($AB$12:$AB$33,"=No")+COUNTIF($AB$12:$AB$33,"=N/A")+COUNTIF($AB$12:$AB$33,"=Met")+COUNTIF($AB$12:$AB$33,"=Not Met")&gt;0)</formula>
    </cfRule>
  </conditionalFormatting>
  <conditionalFormatting sqref="AC18:AC19 AC21:AC33">
    <cfRule type="cellIs" dxfId="4562" priority="1007" stopIfTrue="1" operator="equal">
      <formula>"Not Met"</formula>
    </cfRule>
  </conditionalFormatting>
  <conditionalFormatting sqref="AC18:AC19 AC21:AC33">
    <cfRule type="cellIs" dxfId="4561" priority="1008" stopIfTrue="1" operator="equal">
      <formula>"N/A"</formula>
    </cfRule>
  </conditionalFormatting>
  <conditionalFormatting sqref="AC28:AC33">
    <cfRule type="cellIs" dxfId="4560" priority="1005" stopIfTrue="1" operator="equal">
      <formula>"Not Met"</formula>
    </cfRule>
  </conditionalFormatting>
  <conditionalFormatting sqref="AC28:AC33">
    <cfRule type="cellIs" dxfId="4559" priority="1006" stopIfTrue="1" operator="equal">
      <formula>"N/A"</formula>
    </cfRule>
  </conditionalFormatting>
  <conditionalFormatting sqref="AC12:AC17">
    <cfRule type="cellIs" dxfId="4558" priority="1002" stopIfTrue="1" operator="equal">
      <formula>"Not Met"</formula>
    </cfRule>
  </conditionalFormatting>
  <conditionalFormatting sqref="AC12:AC17">
    <cfRule type="cellIs" dxfId="4557" priority="1003" stopIfTrue="1" operator="equal">
      <formula>"N/A"</formula>
    </cfRule>
  </conditionalFormatting>
  <conditionalFormatting sqref="AC28">
    <cfRule type="expression" dxfId="4556" priority="1004" stopIfTrue="1">
      <formula>AND(AC$12&lt;&gt;"",AC28="")</formula>
    </cfRule>
  </conditionalFormatting>
  <conditionalFormatting sqref="AC12:AC19 AC21:AC33">
    <cfRule type="cellIs" dxfId="4555" priority="999" operator="equal">
      <formula>"N/A"</formula>
    </cfRule>
    <cfRule type="cellIs" dxfId="4554" priority="1000" operator="equal">
      <formula>"NOT MET"</formula>
    </cfRule>
    <cfRule type="cellIs" dxfId="4553" priority="1001" operator="equal">
      <formula>"MET"</formula>
    </cfRule>
  </conditionalFormatting>
  <conditionalFormatting sqref="AC12">
    <cfRule type="cellIs" dxfId="4552" priority="997" stopIfTrue="1" operator="equal">
      <formula>"Not Met"</formula>
    </cfRule>
  </conditionalFormatting>
  <conditionalFormatting sqref="AC12">
    <cfRule type="cellIs" dxfId="4551" priority="998" stopIfTrue="1" operator="equal">
      <formula>"N/A"</formula>
    </cfRule>
  </conditionalFormatting>
  <conditionalFormatting sqref="AC28">
    <cfRule type="cellIs" dxfId="4550" priority="995" stopIfTrue="1" operator="equal">
      <formula>"Not Met"</formula>
    </cfRule>
  </conditionalFormatting>
  <conditionalFormatting sqref="AC28">
    <cfRule type="expression" dxfId="4549" priority="994" stopIfTrue="1">
      <formula>AND(AC$12&lt;&gt;"",AC28="")</formula>
    </cfRule>
    <cfRule type="cellIs" dxfId="4548" priority="996" stopIfTrue="1" operator="equal">
      <formula>"N/A"</formula>
    </cfRule>
  </conditionalFormatting>
  <conditionalFormatting sqref="AC12:AC19 AC21:AC33">
    <cfRule type="cellIs" dxfId="4547" priority="993" operator="equal">
      <formula>"NO"</formula>
    </cfRule>
  </conditionalFormatting>
  <conditionalFormatting sqref="AC12">
    <cfRule type="cellIs" dxfId="4546" priority="991" stopIfTrue="1" operator="equal">
      <formula>"Not Met"</formula>
    </cfRule>
  </conditionalFormatting>
  <conditionalFormatting sqref="AC12">
    <cfRule type="cellIs" dxfId="4545" priority="992" stopIfTrue="1" operator="equal">
      <formula>"N/A"</formula>
    </cfRule>
  </conditionalFormatting>
  <conditionalFormatting sqref="AC28">
    <cfRule type="cellIs" dxfId="4544" priority="989" stopIfTrue="1" operator="equal">
      <formula>"Not Met"</formula>
    </cfRule>
  </conditionalFormatting>
  <conditionalFormatting sqref="AC28">
    <cfRule type="expression" dxfId="4543" priority="988" stopIfTrue="1">
      <formula>AND(AC$12&lt;&gt;"",AC28="")</formula>
    </cfRule>
    <cfRule type="cellIs" dxfId="4542" priority="990" stopIfTrue="1" operator="equal">
      <formula>"N/A"</formula>
    </cfRule>
  </conditionalFormatting>
  <conditionalFormatting sqref="AC12 AC18:AC19 AC21:AC28">
    <cfRule type="expression" dxfId="4541" priority="987">
      <formula>AND(AC12&lt;&gt;"Met",AC12&lt;&gt;"Not Met",AC12&lt;&gt;"N/A",COUNTIF($AC$12:$AC$33,"=Yes")+COUNTIF($AC$12:$AC$33,"=No")+COUNTIF($AC$12:$AC$33,"=N/A")+COUNTIF($AC$12:$AC$33,"=Met")+COUNTIF($AC$12:$AC$33,"=Not Met")&gt;0)</formula>
    </cfRule>
  </conditionalFormatting>
  <conditionalFormatting sqref="AD18:AD19 AD21:AD33">
    <cfRule type="cellIs" dxfId="4540" priority="985" stopIfTrue="1" operator="equal">
      <formula>"Not Met"</formula>
    </cfRule>
  </conditionalFormatting>
  <conditionalFormatting sqref="AD18:AD19 AD21:AD33">
    <cfRule type="cellIs" dxfId="4539" priority="986" stopIfTrue="1" operator="equal">
      <formula>"N/A"</formula>
    </cfRule>
  </conditionalFormatting>
  <conditionalFormatting sqref="AD28:AD33">
    <cfRule type="cellIs" dxfId="4538" priority="983" stopIfTrue="1" operator="equal">
      <formula>"Not Met"</formula>
    </cfRule>
  </conditionalFormatting>
  <conditionalFormatting sqref="AD28:AD33">
    <cfRule type="cellIs" dxfId="4537" priority="984" stopIfTrue="1" operator="equal">
      <formula>"N/A"</formula>
    </cfRule>
  </conditionalFormatting>
  <conditionalFormatting sqref="AD12:AD17">
    <cfRule type="cellIs" dxfId="4536" priority="980" stopIfTrue="1" operator="equal">
      <formula>"Not Met"</formula>
    </cfRule>
  </conditionalFormatting>
  <conditionalFormatting sqref="AD12:AD17">
    <cfRule type="cellIs" dxfId="4535" priority="981" stopIfTrue="1" operator="equal">
      <formula>"N/A"</formula>
    </cfRule>
  </conditionalFormatting>
  <conditionalFormatting sqref="AD28">
    <cfRule type="expression" dxfId="4534" priority="982" stopIfTrue="1">
      <formula>AND(AD$12&lt;&gt;"",AD28="")</formula>
    </cfRule>
  </conditionalFormatting>
  <conditionalFormatting sqref="AD12:AD19 AD21:AD33">
    <cfRule type="cellIs" dxfId="4533" priority="977" operator="equal">
      <formula>"N/A"</formula>
    </cfRule>
    <cfRule type="cellIs" dxfId="4532" priority="978" operator="equal">
      <formula>"NOT MET"</formula>
    </cfRule>
    <cfRule type="cellIs" dxfId="4531" priority="979" operator="equal">
      <formula>"MET"</formula>
    </cfRule>
  </conditionalFormatting>
  <conditionalFormatting sqref="AD12">
    <cfRule type="cellIs" dxfId="4530" priority="975" stopIfTrue="1" operator="equal">
      <formula>"Not Met"</formula>
    </cfRule>
  </conditionalFormatting>
  <conditionalFormatting sqref="AD12">
    <cfRule type="cellIs" dxfId="4529" priority="976" stopIfTrue="1" operator="equal">
      <formula>"N/A"</formula>
    </cfRule>
  </conditionalFormatting>
  <conditionalFormatting sqref="AD28">
    <cfRule type="cellIs" dxfId="4528" priority="973" stopIfTrue="1" operator="equal">
      <formula>"Not Met"</formula>
    </cfRule>
  </conditionalFormatting>
  <conditionalFormatting sqref="AD28">
    <cfRule type="expression" dxfId="4527" priority="972" stopIfTrue="1">
      <formula>AND(AD$12&lt;&gt;"",AD28="")</formula>
    </cfRule>
    <cfRule type="cellIs" dxfId="4526" priority="974" stopIfTrue="1" operator="equal">
      <formula>"N/A"</formula>
    </cfRule>
  </conditionalFormatting>
  <conditionalFormatting sqref="AD12:AD19 AD21:AD33">
    <cfRule type="cellIs" dxfId="4525" priority="971" operator="equal">
      <formula>"NO"</formula>
    </cfRule>
  </conditionalFormatting>
  <conditionalFormatting sqref="AD12">
    <cfRule type="cellIs" dxfId="4524" priority="969" stopIfTrue="1" operator="equal">
      <formula>"Not Met"</formula>
    </cfRule>
  </conditionalFormatting>
  <conditionalFormatting sqref="AD12">
    <cfRule type="cellIs" dxfId="4523" priority="970" stopIfTrue="1" operator="equal">
      <formula>"N/A"</formula>
    </cfRule>
  </conditionalFormatting>
  <conditionalFormatting sqref="AD28">
    <cfRule type="cellIs" dxfId="4522" priority="967" stopIfTrue="1" operator="equal">
      <formula>"Not Met"</formula>
    </cfRule>
  </conditionalFormatting>
  <conditionalFormatting sqref="AD28">
    <cfRule type="expression" dxfId="4521" priority="966" stopIfTrue="1">
      <formula>AND(AD$12&lt;&gt;"",AD28="")</formula>
    </cfRule>
    <cfRule type="cellIs" dxfId="4520" priority="968" stopIfTrue="1" operator="equal">
      <formula>"N/A"</formula>
    </cfRule>
  </conditionalFormatting>
  <conditionalFormatting sqref="AD12 AD18:AD19 AD21:AD28">
    <cfRule type="expression" dxfId="4519" priority="965">
      <formula>AND(AD12&lt;&gt;"Met",AD12&lt;&gt;"Not Met",AD12&lt;&gt;"N/A",COUNTIF($AD$12:$AD$33,"=Yes")+COUNTIF($AD$12:$AD$33,"=No")+COUNTIF($AD$12:$AD$33,"=N/A")+COUNTIF($AD$12:$AD$33,"=Met")+COUNTIF($AD$12:$AD$33,"=Not Met")&gt;0)</formula>
    </cfRule>
  </conditionalFormatting>
  <conditionalFormatting sqref="AE18:AE19 AE21:AE33">
    <cfRule type="cellIs" dxfId="4518" priority="963" stopIfTrue="1" operator="equal">
      <formula>"Not Met"</formula>
    </cfRule>
  </conditionalFormatting>
  <conditionalFormatting sqref="AE18:AE19 AE21:AE33">
    <cfRule type="cellIs" dxfId="4517" priority="964" stopIfTrue="1" operator="equal">
      <formula>"N/A"</formula>
    </cfRule>
  </conditionalFormatting>
  <conditionalFormatting sqref="AE28:AE33">
    <cfRule type="cellIs" dxfId="4516" priority="961" stopIfTrue="1" operator="equal">
      <formula>"Not Met"</formula>
    </cfRule>
  </conditionalFormatting>
  <conditionalFormatting sqref="AE28:AE33">
    <cfRule type="cellIs" dxfId="4515" priority="962" stopIfTrue="1" operator="equal">
      <formula>"N/A"</formula>
    </cfRule>
  </conditionalFormatting>
  <conditionalFormatting sqref="AE12:AE17">
    <cfRule type="cellIs" dxfId="4514" priority="958" stopIfTrue="1" operator="equal">
      <formula>"Not Met"</formula>
    </cfRule>
  </conditionalFormatting>
  <conditionalFormatting sqref="AE12:AE17">
    <cfRule type="cellIs" dxfId="4513" priority="959" stopIfTrue="1" operator="equal">
      <formula>"N/A"</formula>
    </cfRule>
  </conditionalFormatting>
  <conditionalFormatting sqref="AE28">
    <cfRule type="expression" dxfId="4512" priority="960" stopIfTrue="1">
      <formula>AND(AE$12&lt;&gt;"",AE28="")</formula>
    </cfRule>
  </conditionalFormatting>
  <conditionalFormatting sqref="AE12:AE19 AE21:AE33">
    <cfRule type="cellIs" dxfId="4511" priority="955" operator="equal">
      <formula>"N/A"</formula>
    </cfRule>
    <cfRule type="cellIs" dxfId="4510" priority="956" operator="equal">
      <formula>"NOT MET"</formula>
    </cfRule>
    <cfRule type="cellIs" dxfId="4509" priority="957" operator="equal">
      <formula>"MET"</formula>
    </cfRule>
  </conditionalFormatting>
  <conditionalFormatting sqref="AE12">
    <cfRule type="cellIs" dxfId="4508" priority="953" stopIfTrue="1" operator="equal">
      <formula>"Not Met"</formula>
    </cfRule>
  </conditionalFormatting>
  <conditionalFormatting sqref="AE12">
    <cfRule type="cellIs" dxfId="4507" priority="954" stopIfTrue="1" operator="equal">
      <formula>"N/A"</formula>
    </cfRule>
  </conditionalFormatting>
  <conditionalFormatting sqref="AE28">
    <cfRule type="cellIs" dxfId="4506" priority="951" stopIfTrue="1" operator="equal">
      <formula>"Not Met"</formula>
    </cfRule>
  </conditionalFormatting>
  <conditionalFormatting sqref="AE28">
    <cfRule type="expression" dxfId="4505" priority="950" stopIfTrue="1">
      <formula>AND(AE$12&lt;&gt;"",AE28="")</formula>
    </cfRule>
    <cfRule type="cellIs" dxfId="4504" priority="952" stopIfTrue="1" operator="equal">
      <formula>"N/A"</formula>
    </cfRule>
  </conditionalFormatting>
  <conditionalFormatting sqref="AE12:AE19 AE21:AE33">
    <cfRule type="cellIs" dxfId="4503" priority="949" operator="equal">
      <formula>"NO"</formula>
    </cfRule>
  </conditionalFormatting>
  <conditionalFormatting sqref="AE12">
    <cfRule type="cellIs" dxfId="4502" priority="947" stopIfTrue="1" operator="equal">
      <formula>"Not Met"</formula>
    </cfRule>
  </conditionalFormatting>
  <conditionalFormatting sqref="AE12">
    <cfRule type="cellIs" dxfId="4501" priority="948" stopIfTrue="1" operator="equal">
      <formula>"N/A"</formula>
    </cfRule>
  </conditionalFormatting>
  <conditionalFormatting sqref="AE28">
    <cfRule type="cellIs" dxfId="4500" priority="945" stopIfTrue="1" operator="equal">
      <formula>"Not Met"</formula>
    </cfRule>
  </conditionalFormatting>
  <conditionalFormatting sqref="AE28">
    <cfRule type="expression" dxfId="4499" priority="944" stopIfTrue="1">
      <formula>AND(AE$12&lt;&gt;"",AE28="")</formula>
    </cfRule>
    <cfRule type="cellIs" dxfId="4498" priority="946" stopIfTrue="1" operator="equal">
      <formula>"N/A"</formula>
    </cfRule>
  </conditionalFormatting>
  <conditionalFormatting sqref="AE12 AE18:AE19 AE21:AE28">
    <cfRule type="expression" dxfId="4497" priority="943">
      <formula>AND(AE12&lt;&gt;"Met",AE12&lt;&gt;"Not Met",AE12&lt;&gt;"N/A",COUNTIF($AE$12:$AE$33,"=Yes")+COUNTIF($AE$12:$AE$33,"=No")+COUNTIF($AE$12:$AE$33,"=N/A")+COUNTIF($AE$12:$AE$33,"=Met")+COUNTIF($AE$12:$AE$33,"=Not Met")&gt;0)</formula>
    </cfRule>
  </conditionalFormatting>
  <conditionalFormatting sqref="AF18:AF19 AF21:AF33">
    <cfRule type="cellIs" dxfId="4496" priority="941" stopIfTrue="1" operator="equal">
      <formula>"Not Met"</formula>
    </cfRule>
  </conditionalFormatting>
  <conditionalFormatting sqref="AF18:AF19 AF21:AF33">
    <cfRule type="cellIs" dxfId="4495" priority="942" stopIfTrue="1" operator="equal">
      <formula>"N/A"</formula>
    </cfRule>
  </conditionalFormatting>
  <conditionalFormatting sqref="AF28:AF33">
    <cfRule type="cellIs" dxfId="4494" priority="939" stopIfTrue="1" operator="equal">
      <formula>"Not Met"</formula>
    </cfRule>
  </conditionalFormatting>
  <conditionalFormatting sqref="AF28:AF33">
    <cfRule type="cellIs" dxfId="4493" priority="940" stopIfTrue="1" operator="equal">
      <formula>"N/A"</formula>
    </cfRule>
  </conditionalFormatting>
  <conditionalFormatting sqref="AF12:AF17">
    <cfRule type="cellIs" dxfId="4492" priority="936" stopIfTrue="1" operator="equal">
      <formula>"Not Met"</formula>
    </cfRule>
  </conditionalFormatting>
  <conditionalFormatting sqref="AF12:AF17">
    <cfRule type="cellIs" dxfId="4491" priority="937" stopIfTrue="1" operator="equal">
      <formula>"N/A"</formula>
    </cfRule>
  </conditionalFormatting>
  <conditionalFormatting sqref="AF28">
    <cfRule type="expression" dxfId="4490" priority="938" stopIfTrue="1">
      <formula>AND(AF$12&lt;&gt;"",AF28="")</formula>
    </cfRule>
  </conditionalFormatting>
  <conditionalFormatting sqref="AF12:AF19 AF21:AF33">
    <cfRule type="cellIs" dxfId="4489" priority="933" operator="equal">
      <formula>"N/A"</formula>
    </cfRule>
    <cfRule type="cellIs" dxfId="4488" priority="934" operator="equal">
      <formula>"NOT MET"</formula>
    </cfRule>
    <cfRule type="cellIs" dxfId="4487" priority="935" operator="equal">
      <formula>"MET"</formula>
    </cfRule>
  </conditionalFormatting>
  <conditionalFormatting sqref="AF12">
    <cfRule type="cellIs" dxfId="4486" priority="931" stopIfTrue="1" operator="equal">
      <formula>"Not Met"</formula>
    </cfRule>
  </conditionalFormatting>
  <conditionalFormatting sqref="AF12">
    <cfRule type="cellIs" dxfId="4485" priority="932" stopIfTrue="1" operator="equal">
      <formula>"N/A"</formula>
    </cfRule>
  </conditionalFormatting>
  <conditionalFormatting sqref="AF28">
    <cfRule type="cellIs" dxfId="4484" priority="929" stopIfTrue="1" operator="equal">
      <formula>"Not Met"</formula>
    </cfRule>
  </conditionalFormatting>
  <conditionalFormatting sqref="AF28">
    <cfRule type="expression" dxfId="4483" priority="928" stopIfTrue="1">
      <formula>AND(AF$12&lt;&gt;"",AF28="")</formula>
    </cfRule>
    <cfRule type="cellIs" dxfId="4482" priority="930" stopIfTrue="1" operator="equal">
      <formula>"N/A"</formula>
    </cfRule>
  </conditionalFormatting>
  <conditionalFormatting sqref="AF12:AF19 AF21:AF33">
    <cfRule type="cellIs" dxfId="4481" priority="927" operator="equal">
      <formula>"NO"</formula>
    </cfRule>
  </conditionalFormatting>
  <conditionalFormatting sqref="AF12">
    <cfRule type="cellIs" dxfId="4480" priority="925" stopIfTrue="1" operator="equal">
      <formula>"Not Met"</formula>
    </cfRule>
  </conditionalFormatting>
  <conditionalFormatting sqref="AF12">
    <cfRule type="cellIs" dxfId="4479" priority="926" stopIfTrue="1" operator="equal">
      <formula>"N/A"</formula>
    </cfRule>
  </conditionalFormatting>
  <conditionalFormatting sqref="AF28">
    <cfRule type="cellIs" dxfId="4478" priority="923" stopIfTrue="1" operator="equal">
      <formula>"Not Met"</formula>
    </cfRule>
  </conditionalFormatting>
  <conditionalFormatting sqref="AF28">
    <cfRule type="expression" dxfId="4477" priority="922" stopIfTrue="1">
      <formula>AND(AF$12&lt;&gt;"",AF28="")</formula>
    </cfRule>
    <cfRule type="cellIs" dxfId="4476" priority="924" stopIfTrue="1" operator="equal">
      <formula>"N/A"</formula>
    </cfRule>
  </conditionalFormatting>
  <conditionalFormatting sqref="AF12 AF18:AF19 AF21:AF28">
    <cfRule type="expression" dxfId="4475" priority="921">
      <formula>AND(AF12&lt;&gt;"Met",AF12&lt;&gt;"Not Met",AF12&lt;&gt;"N/A",COUNTIF($AF$12:$AF$33,"=Yes")+COUNTIF($AF$12:$AF$33,"=No")+COUNTIF($AF$12:$AF$33,"=N/A")+COUNTIF($AF$12:$AF$33,"=Met")+COUNTIF($AF$12:$AF$33,"=Not Met")&gt;0)</formula>
    </cfRule>
  </conditionalFormatting>
  <conditionalFormatting sqref="AH12">
    <cfRule type="expression" dxfId="4474" priority="920">
      <formula>AND(AH$12&lt;&gt;"",AH12="")</formula>
    </cfRule>
  </conditionalFormatting>
  <conditionalFormatting sqref="AI12">
    <cfRule type="expression" dxfId="4473" priority="919">
      <formula>AND(AI$12&lt;&gt;"",AI12="")</formula>
    </cfRule>
  </conditionalFormatting>
  <conditionalFormatting sqref="AJ12">
    <cfRule type="expression" dxfId="4472" priority="918">
      <formula>AND(AJ$12&lt;&gt;"",AJ12="")</formula>
    </cfRule>
  </conditionalFormatting>
  <conditionalFormatting sqref="AK12">
    <cfRule type="expression" dxfId="4471" priority="917">
      <formula>AND(AK$12&lt;&gt;"",AK12="")</formula>
    </cfRule>
  </conditionalFormatting>
  <conditionalFormatting sqref="AL12">
    <cfRule type="expression" dxfId="4470" priority="916">
      <formula>AND(AL$12&lt;&gt;"",AL12="")</formula>
    </cfRule>
  </conditionalFormatting>
  <conditionalFormatting sqref="AM12">
    <cfRule type="expression" dxfId="4469" priority="915">
      <formula>AND(AM$12&lt;&gt;"",AM12="")</formula>
    </cfRule>
  </conditionalFormatting>
  <conditionalFormatting sqref="AN12">
    <cfRule type="expression" dxfId="4468" priority="914">
      <formula>AND(AN$12&lt;&gt;"",AN12="")</formula>
    </cfRule>
  </conditionalFormatting>
  <conditionalFormatting sqref="AO12">
    <cfRule type="expression" dxfId="4467" priority="913">
      <formula>AND(AO$12&lt;&gt;"",AO12="")</formula>
    </cfRule>
  </conditionalFormatting>
  <conditionalFormatting sqref="AP12">
    <cfRule type="expression" dxfId="4466" priority="912">
      <formula>AND(AP$12&lt;&gt;"",AP12="")</formula>
    </cfRule>
  </conditionalFormatting>
  <conditionalFormatting sqref="AQ29:AZ33 AR28 AQ18:AR19 AQ21:AR27">
    <cfRule type="cellIs" dxfId="4465" priority="910" stopIfTrue="1" operator="equal">
      <formula>"Not Met"</formula>
    </cfRule>
  </conditionalFormatting>
  <conditionalFormatting sqref="AQ29:AZ33 AR28 AQ18:AR19 AQ21:AR27">
    <cfRule type="cellIs" dxfId="4464" priority="911" stopIfTrue="1" operator="equal">
      <formula>"N/A"</formula>
    </cfRule>
  </conditionalFormatting>
  <conditionalFormatting sqref="AQ28">
    <cfRule type="cellIs" dxfId="4463" priority="908" stopIfTrue="1" operator="equal">
      <formula>"Not Met"</formula>
    </cfRule>
  </conditionalFormatting>
  <conditionalFormatting sqref="AQ28">
    <cfRule type="cellIs" dxfId="4462" priority="909" stopIfTrue="1" operator="equal">
      <formula>"N/A"</formula>
    </cfRule>
  </conditionalFormatting>
  <conditionalFormatting sqref="AQ29:AZ33 AR28">
    <cfRule type="cellIs" dxfId="4461" priority="906" stopIfTrue="1" operator="equal">
      <formula>"Not Met"</formula>
    </cfRule>
  </conditionalFormatting>
  <conditionalFormatting sqref="AQ29:AZ33 AR28">
    <cfRule type="cellIs" dxfId="4460" priority="907" stopIfTrue="1" operator="equal">
      <formula>"N/A"</formula>
    </cfRule>
  </conditionalFormatting>
  <conditionalFormatting sqref="AQ13:AZ17">
    <cfRule type="cellIs" dxfId="4459" priority="904" stopIfTrue="1" operator="equal">
      <formula>"Not Met"</formula>
    </cfRule>
  </conditionalFormatting>
  <conditionalFormatting sqref="AQ13:AZ17">
    <cfRule type="cellIs" dxfId="4458" priority="905" stopIfTrue="1" operator="equal">
      <formula>"N/A"</formula>
    </cfRule>
  </conditionalFormatting>
  <conditionalFormatting sqref="AQ1:AZ2 AQ3 AQ4:AZ5 AQ13:AZ17 AQ29:AZ41 AQ18:AR19 AQ21:AR28 AQ8:AZ11 AQ52:AZ1048576">
    <cfRule type="cellIs" dxfId="4457" priority="901" operator="equal">
      <formula>"N/A"</formula>
    </cfRule>
    <cfRule type="cellIs" dxfId="4456" priority="902" operator="equal">
      <formula>"NOT MET"</formula>
    </cfRule>
    <cfRule type="cellIs" dxfId="4455" priority="903" operator="equal">
      <formula>"MET"</formula>
    </cfRule>
  </conditionalFormatting>
  <conditionalFormatting sqref="AR28">
    <cfRule type="cellIs" dxfId="4454" priority="899" stopIfTrue="1" operator="equal">
      <formula>"Not Met"</formula>
    </cfRule>
  </conditionalFormatting>
  <conditionalFormatting sqref="AR28">
    <cfRule type="cellIs" dxfId="4453" priority="900" stopIfTrue="1" operator="equal">
      <formula>"N/A"</formula>
    </cfRule>
  </conditionalFormatting>
  <conditionalFormatting sqref="AQ1:AZ5 AQ13:AZ17 AQ29:AZ41 AQ18:AR19 AQ21:AR28 AQ8:AZ11 AQ52:AZ1048576">
    <cfRule type="cellIs" dxfId="4452" priority="898" operator="equal">
      <formula>"NO"</formula>
    </cfRule>
  </conditionalFormatting>
  <conditionalFormatting sqref="AR28">
    <cfRule type="cellIs" dxfId="4451" priority="896" stopIfTrue="1" operator="equal">
      <formula>"Not Met"</formula>
    </cfRule>
  </conditionalFormatting>
  <conditionalFormatting sqref="AR28">
    <cfRule type="cellIs" dxfId="4450" priority="897" stopIfTrue="1" operator="equal">
      <formula>"N/A"</formula>
    </cfRule>
  </conditionalFormatting>
  <conditionalFormatting sqref="AQ12:AZ12">
    <cfRule type="cellIs" dxfId="4449" priority="894" stopIfTrue="1" operator="equal">
      <formula>"Not Met"</formula>
    </cfRule>
  </conditionalFormatting>
  <conditionalFormatting sqref="AQ12:AZ12">
    <cfRule type="cellIs" dxfId="4448" priority="895" stopIfTrue="1" operator="equal">
      <formula>"N/A"</formula>
    </cfRule>
  </conditionalFormatting>
  <conditionalFormatting sqref="AQ12:AZ12">
    <cfRule type="cellIs" dxfId="4447" priority="891" operator="equal">
      <formula>"N/A"</formula>
    </cfRule>
    <cfRule type="cellIs" dxfId="4446" priority="892" operator="equal">
      <formula>"NOT MET"</formula>
    </cfRule>
    <cfRule type="cellIs" dxfId="4445" priority="893" operator="equal">
      <formula>"MET"</formula>
    </cfRule>
  </conditionalFormatting>
  <conditionalFormatting sqref="AQ12:AZ12">
    <cfRule type="cellIs" dxfId="4444" priority="889" stopIfTrue="1" operator="equal">
      <formula>"Not Met"</formula>
    </cfRule>
  </conditionalFormatting>
  <conditionalFormatting sqref="AQ12:AZ12">
    <cfRule type="cellIs" dxfId="4443" priority="890" stopIfTrue="1" operator="equal">
      <formula>"N/A"</formula>
    </cfRule>
  </conditionalFormatting>
  <conditionalFormatting sqref="AQ12:AZ12">
    <cfRule type="cellIs" dxfId="4442" priority="888" operator="equal">
      <formula>"NO"</formula>
    </cfRule>
  </conditionalFormatting>
  <conditionalFormatting sqref="AQ12:AZ12">
    <cfRule type="cellIs" dxfId="4441" priority="886" stopIfTrue="1" operator="equal">
      <formula>"Not Met"</formula>
    </cfRule>
  </conditionalFormatting>
  <conditionalFormatting sqref="AQ12:AZ12">
    <cfRule type="cellIs" dxfId="4440" priority="887" stopIfTrue="1" operator="equal">
      <formula>"N/A"</formula>
    </cfRule>
  </conditionalFormatting>
  <conditionalFormatting sqref="AQ12:AZ12">
    <cfRule type="cellIs" dxfId="4439" priority="884" stopIfTrue="1" operator="equal">
      <formula>"Not Met"</formula>
    </cfRule>
  </conditionalFormatting>
  <conditionalFormatting sqref="AQ12:AZ12">
    <cfRule type="cellIs" dxfId="4438" priority="885" stopIfTrue="1" operator="equal">
      <formula>"N/A"</formula>
    </cfRule>
  </conditionalFormatting>
  <conditionalFormatting sqref="AQ12">
    <cfRule type="expression" dxfId="4437" priority="883">
      <formula>AND(AQ$12&lt;&gt;"",AQ12="")</formula>
    </cfRule>
  </conditionalFormatting>
  <conditionalFormatting sqref="AS18:AZ19 AS21:AZ28">
    <cfRule type="cellIs" dxfId="4436" priority="881" stopIfTrue="1" operator="equal">
      <formula>"Not Met"</formula>
    </cfRule>
  </conditionalFormatting>
  <conditionalFormatting sqref="AS18:AZ19 AS21:AZ28">
    <cfRule type="cellIs" dxfId="4435" priority="882" stopIfTrue="1" operator="equal">
      <formula>"N/A"</formula>
    </cfRule>
  </conditionalFormatting>
  <conditionalFormatting sqref="AS18:AZ19 AS21:AZ28">
    <cfRule type="cellIs" dxfId="4434" priority="878" operator="equal">
      <formula>"N/A"</formula>
    </cfRule>
    <cfRule type="cellIs" dxfId="4433" priority="879" operator="equal">
      <formula>"NOT MET"</formula>
    </cfRule>
    <cfRule type="cellIs" dxfId="4432" priority="880" operator="equal">
      <formula>"MET"</formula>
    </cfRule>
  </conditionalFormatting>
  <conditionalFormatting sqref="AS18:AZ19 AS21:AZ28">
    <cfRule type="cellIs" dxfId="4431" priority="877" operator="equal">
      <formula>"NO"</formula>
    </cfRule>
  </conditionalFormatting>
  <conditionalFormatting sqref="AR12">
    <cfRule type="expression" dxfId="4430" priority="876">
      <formula>AND(AR$12&lt;&gt;"",AR12="")</formula>
    </cfRule>
  </conditionalFormatting>
  <conditionalFormatting sqref="AS12">
    <cfRule type="expression" dxfId="4429" priority="875">
      <formula>AND(AS$12&lt;&gt;"",AS12="")</formula>
    </cfRule>
  </conditionalFormatting>
  <conditionalFormatting sqref="AT12">
    <cfRule type="expression" dxfId="4428" priority="874">
      <formula>AND(AT$12&lt;&gt;"",AT12="")</formula>
    </cfRule>
  </conditionalFormatting>
  <conditionalFormatting sqref="AU12">
    <cfRule type="expression" dxfId="4427" priority="873">
      <formula>AND(AU$12&lt;&gt;"",AU12="")</formula>
    </cfRule>
  </conditionalFormatting>
  <conditionalFormatting sqref="AV12">
    <cfRule type="expression" dxfId="4426" priority="872">
      <formula>AND(AV$12&lt;&gt;"",AV12="")</formula>
    </cfRule>
  </conditionalFormatting>
  <conditionalFormatting sqref="AW12">
    <cfRule type="expression" dxfId="4425" priority="871">
      <formula>AND(AW$12&lt;&gt;"",AW12="")</formula>
    </cfRule>
  </conditionalFormatting>
  <conditionalFormatting sqref="AX12">
    <cfRule type="expression" dxfId="4424" priority="870">
      <formula>AND(AX$12&lt;&gt;"",AX12="")</formula>
    </cfRule>
  </conditionalFormatting>
  <conditionalFormatting sqref="AY12">
    <cfRule type="expression" dxfId="4423" priority="869">
      <formula>AND(AY$12&lt;&gt;"",AY12="")</formula>
    </cfRule>
  </conditionalFormatting>
  <conditionalFormatting sqref="AZ12">
    <cfRule type="expression" dxfId="4422" priority="868">
      <formula>AND(AZ$12&lt;&gt;"",AZ12="")</formula>
    </cfRule>
  </conditionalFormatting>
  <conditionalFormatting sqref="BA29:BJ33 BB28 BA18:BB19 BA21:BB27">
    <cfRule type="cellIs" dxfId="4421" priority="866" stopIfTrue="1" operator="equal">
      <formula>"Not Met"</formula>
    </cfRule>
  </conditionalFormatting>
  <conditionalFormatting sqref="BA29:BJ33 BB28 BA18:BB19 BA21:BB27">
    <cfRule type="cellIs" dxfId="4420" priority="867" stopIfTrue="1" operator="equal">
      <formula>"N/A"</formula>
    </cfRule>
  </conditionalFormatting>
  <conditionalFormatting sqref="BA28">
    <cfRule type="cellIs" dxfId="4419" priority="864" stopIfTrue="1" operator="equal">
      <formula>"Not Met"</formula>
    </cfRule>
  </conditionalFormatting>
  <conditionalFormatting sqref="BA28">
    <cfRule type="cellIs" dxfId="4418" priority="865" stopIfTrue="1" operator="equal">
      <formula>"N/A"</formula>
    </cfRule>
  </conditionalFormatting>
  <conditionalFormatting sqref="BA29:BJ33 BB28">
    <cfRule type="cellIs" dxfId="4417" priority="862" stopIfTrue="1" operator="equal">
      <formula>"Not Met"</formula>
    </cfRule>
  </conditionalFormatting>
  <conditionalFormatting sqref="BA29:BJ33 BB28">
    <cfRule type="cellIs" dxfId="4416" priority="863" stopIfTrue="1" operator="equal">
      <formula>"N/A"</formula>
    </cfRule>
  </conditionalFormatting>
  <conditionalFormatting sqref="BA13:BJ17">
    <cfRule type="cellIs" dxfId="4415" priority="860" stopIfTrue="1" operator="equal">
      <formula>"Not Met"</formula>
    </cfRule>
  </conditionalFormatting>
  <conditionalFormatting sqref="BA13:BJ17">
    <cfRule type="cellIs" dxfId="4414" priority="861" stopIfTrue="1" operator="equal">
      <formula>"N/A"</formula>
    </cfRule>
  </conditionalFormatting>
  <conditionalFormatting sqref="BA1:BJ2 BA3 BA4:BJ5 BA13:BJ17 BA29:BJ41 BA18:BB19 BA21:BB28 BA8:BJ11 BA52:BJ1048576">
    <cfRule type="cellIs" dxfId="4413" priority="857" operator="equal">
      <formula>"N/A"</formula>
    </cfRule>
    <cfRule type="cellIs" dxfId="4412" priority="858" operator="equal">
      <formula>"NOT MET"</formula>
    </cfRule>
    <cfRule type="cellIs" dxfId="4411" priority="859" operator="equal">
      <formula>"MET"</formula>
    </cfRule>
  </conditionalFormatting>
  <conditionalFormatting sqref="BB28">
    <cfRule type="cellIs" dxfId="4410" priority="855" stopIfTrue="1" operator="equal">
      <formula>"Not Met"</formula>
    </cfRule>
  </conditionalFormatting>
  <conditionalFormatting sqref="BB28">
    <cfRule type="cellIs" dxfId="4409" priority="856" stopIfTrue="1" operator="equal">
      <formula>"N/A"</formula>
    </cfRule>
  </conditionalFormatting>
  <conditionalFormatting sqref="BA1:BJ5 BA13:BJ17 BA29:BJ41 BA18:BB19 BA21:BB28 BA8:BJ11 BA52:BJ1048576">
    <cfRule type="cellIs" dxfId="4408" priority="854" operator="equal">
      <formula>"NO"</formula>
    </cfRule>
  </conditionalFormatting>
  <conditionalFormatting sqref="BB28">
    <cfRule type="cellIs" dxfId="4407" priority="852" stopIfTrue="1" operator="equal">
      <formula>"Not Met"</formula>
    </cfRule>
  </conditionalFormatting>
  <conditionalFormatting sqref="BB28">
    <cfRule type="cellIs" dxfId="4406" priority="853" stopIfTrue="1" operator="equal">
      <formula>"N/A"</formula>
    </cfRule>
  </conditionalFormatting>
  <conditionalFormatting sqref="BA12:BJ12">
    <cfRule type="cellIs" dxfId="4405" priority="850" stopIfTrue="1" operator="equal">
      <formula>"Not Met"</formula>
    </cfRule>
  </conditionalFormatting>
  <conditionalFormatting sqref="BA12:BJ12">
    <cfRule type="cellIs" dxfId="4404" priority="851" stopIfTrue="1" operator="equal">
      <formula>"N/A"</formula>
    </cfRule>
  </conditionalFormatting>
  <conditionalFormatting sqref="BA12:BJ12">
    <cfRule type="cellIs" dxfId="4403" priority="847" operator="equal">
      <formula>"N/A"</formula>
    </cfRule>
    <cfRule type="cellIs" dxfId="4402" priority="848" operator="equal">
      <formula>"NOT MET"</formula>
    </cfRule>
    <cfRule type="cellIs" dxfId="4401" priority="849" operator="equal">
      <formula>"MET"</formula>
    </cfRule>
  </conditionalFormatting>
  <conditionalFormatting sqref="BA12:BJ12">
    <cfRule type="cellIs" dxfId="4400" priority="845" stopIfTrue="1" operator="equal">
      <formula>"Not Met"</formula>
    </cfRule>
  </conditionalFormatting>
  <conditionalFormatting sqref="BA12:BJ12">
    <cfRule type="cellIs" dxfId="4399" priority="846" stopIfTrue="1" operator="equal">
      <formula>"N/A"</formula>
    </cfRule>
  </conditionalFormatting>
  <conditionalFormatting sqref="BA12:BJ12">
    <cfRule type="cellIs" dxfId="4398" priority="844" operator="equal">
      <formula>"NO"</formula>
    </cfRule>
  </conditionalFormatting>
  <conditionalFormatting sqref="BA12:BJ12">
    <cfRule type="cellIs" dxfId="4397" priority="842" stopIfTrue="1" operator="equal">
      <formula>"Not Met"</formula>
    </cfRule>
  </conditionalFormatting>
  <conditionalFormatting sqref="BA12:BJ12">
    <cfRule type="cellIs" dxfId="4396" priority="843" stopIfTrue="1" operator="equal">
      <formula>"N/A"</formula>
    </cfRule>
  </conditionalFormatting>
  <conditionalFormatting sqref="BA12:BJ12">
    <cfRule type="cellIs" dxfId="4395" priority="840" stopIfTrue="1" operator="equal">
      <formula>"Not Met"</formula>
    </cfRule>
  </conditionalFormatting>
  <conditionalFormatting sqref="BA12:BJ12">
    <cfRule type="cellIs" dxfId="4394" priority="841" stopIfTrue="1" operator="equal">
      <formula>"N/A"</formula>
    </cfRule>
  </conditionalFormatting>
  <conditionalFormatting sqref="BA12">
    <cfRule type="expression" dxfId="4393" priority="839">
      <formula>AND(BA$12&lt;&gt;"",BA12="")</formula>
    </cfRule>
  </conditionalFormatting>
  <conditionalFormatting sqref="BC18:BJ19 BC21:BJ28">
    <cfRule type="cellIs" dxfId="4392" priority="837" stopIfTrue="1" operator="equal">
      <formula>"Not Met"</formula>
    </cfRule>
  </conditionalFormatting>
  <conditionalFormatting sqref="BC18:BJ19 BC21:BJ28">
    <cfRule type="cellIs" dxfId="4391" priority="838" stopIfTrue="1" operator="equal">
      <formula>"N/A"</formula>
    </cfRule>
  </conditionalFormatting>
  <conditionalFormatting sqref="BC18:BJ19 BC21:BJ28">
    <cfRule type="cellIs" dxfId="4390" priority="834" operator="equal">
      <formula>"N/A"</formula>
    </cfRule>
    <cfRule type="cellIs" dxfId="4389" priority="835" operator="equal">
      <formula>"NOT MET"</formula>
    </cfRule>
    <cfRule type="cellIs" dxfId="4388" priority="836" operator="equal">
      <formula>"MET"</formula>
    </cfRule>
  </conditionalFormatting>
  <conditionalFormatting sqref="BC18:BJ19 BC21:BJ28">
    <cfRule type="cellIs" dxfId="4387" priority="833" operator="equal">
      <formula>"NO"</formula>
    </cfRule>
  </conditionalFormatting>
  <conditionalFormatting sqref="BB12">
    <cfRule type="expression" dxfId="4386" priority="832">
      <formula>AND(BB$12&lt;&gt;"",BB12="")</formula>
    </cfRule>
  </conditionalFormatting>
  <conditionalFormatting sqref="BC12">
    <cfRule type="expression" dxfId="4385" priority="831">
      <formula>AND(BC$12&lt;&gt;"",BC12="")</formula>
    </cfRule>
  </conditionalFormatting>
  <conditionalFormatting sqref="BD12">
    <cfRule type="expression" dxfId="4384" priority="830">
      <formula>AND(BD$12&lt;&gt;"",BD12="")</formula>
    </cfRule>
  </conditionalFormatting>
  <conditionalFormatting sqref="BE12">
    <cfRule type="expression" dxfId="4383" priority="829">
      <formula>AND(BE$12&lt;&gt;"",BE12="")</formula>
    </cfRule>
  </conditionalFormatting>
  <conditionalFormatting sqref="BF12">
    <cfRule type="expression" dxfId="4382" priority="828">
      <formula>AND(BF$12&lt;&gt;"",BF12="")</formula>
    </cfRule>
  </conditionalFormatting>
  <conditionalFormatting sqref="BG12">
    <cfRule type="expression" dxfId="4381" priority="827">
      <formula>AND(BG$12&lt;&gt;"",BG12="")</formula>
    </cfRule>
  </conditionalFormatting>
  <conditionalFormatting sqref="BH12">
    <cfRule type="expression" dxfId="4380" priority="826">
      <formula>AND(BH$12&lt;&gt;"",BH12="")</formula>
    </cfRule>
  </conditionalFormatting>
  <conditionalFormatting sqref="BI12">
    <cfRule type="expression" dxfId="4379" priority="825">
      <formula>AND(BI$12&lt;&gt;"",BI12="")</formula>
    </cfRule>
  </conditionalFormatting>
  <conditionalFormatting sqref="BJ12">
    <cfRule type="expression" dxfId="4378" priority="824">
      <formula>AND(BJ$12&lt;&gt;"",BJ12="")</formula>
    </cfRule>
  </conditionalFormatting>
  <conditionalFormatting sqref="BK29:BT33 BL28 BK18:BL19 BK21:BL27">
    <cfRule type="cellIs" dxfId="4377" priority="822" stopIfTrue="1" operator="equal">
      <formula>"Not Met"</formula>
    </cfRule>
  </conditionalFormatting>
  <conditionalFormatting sqref="BK29:BT33 BL28 BK18:BL19 BK21:BL27">
    <cfRule type="cellIs" dxfId="4376" priority="823" stopIfTrue="1" operator="equal">
      <formula>"N/A"</formula>
    </cfRule>
  </conditionalFormatting>
  <conditionalFormatting sqref="BK28">
    <cfRule type="cellIs" dxfId="4375" priority="820" stopIfTrue="1" operator="equal">
      <formula>"Not Met"</formula>
    </cfRule>
  </conditionalFormatting>
  <conditionalFormatting sqref="BK28">
    <cfRule type="cellIs" dxfId="4374" priority="821" stopIfTrue="1" operator="equal">
      <formula>"N/A"</formula>
    </cfRule>
  </conditionalFormatting>
  <conditionalFormatting sqref="BK29:BT33 BL28">
    <cfRule type="cellIs" dxfId="4373" priority="818" stopIfTrue="1" operator="equal">
      <formula>"Not Met"</formula>
    </cfRule>
  </conditionalFormatting>
  <conditionalFormatting sqref="BK29:BT33 BL28">
    <cfRule type="cellIs" dxfId="4372" priority="819" stopIfTrue="1" operator="equal">
      <formula>"N/A"</formula>
    </cfRule>
  </conditionalFormatting>
  <conditionalFormatting sqref="BK13:BT17">
    <cfRule type="cellIs" dxfId="4371" priority="816" stopIfTrue="1" operator="equal">
      <formula>"Not Met"</formula>
    </cfRule>
  </conditionalFormatting>
  <conditionalFormatting sqref="BK13:BT17">
    <cfRule type="cellIs" dxfId="4370" priority="817" stopIfTrue="1" operator="equal">
      <formula>"N/A"</formula>
    </cfRule>
  </conditionalFormatting>
  <conditionalFormatting sqref="BK1:BT2 BK3 BK4:BT5 BK13:BT17 BK29:BT41 BK18:BL19 BK21:BL28 BK8:BT11 BK52:BT1048576">
    <cfRule type="cellIs" dxfId="4369" priority="813" operator="equal">
      <formula>"N/A"</formula>
    </cfRule>
    <cfRule type="cellIs" dxfId="4368" priority="814" operator="equal">
      <formula>"NOT MET"</formula>
    </cfRule>
    <cfRule type="cellIs" dxfId="4367" priority="815" operator="equal">
      <formula>"MET"</formula>
    </cfRule>
  </conditionalFormatting>
  <conditionalFormatting sqref="BL28">
    <cfRule type="cellIs" dxfId="4366" priority="811" stopIfTrue="1" operator="equal">
      <formula>"Not Met"</formula>
    </cfRule>
  </conditionalFormatting>
  <conditionalFormatting sqref="BL28">
    <cfRule type="cellIs" dxfId="4365" priority="812" stopIfTrue="1" operator="equal">
      <formula>"N/A"</formula>
    </cfRule>
  </conditionalFormatting>
  <conditionalFormatting sqref="BK1:BT5 BK13:BT17 BK29:BT41 BK18:BL19 BK21:BL28 BK8:BT11 BK52:BT1048576">
    <cfRule type="cellIs" dxfId="4364" priority="810" operator="equal">
      <formula>"NO"</formula>
    </cfRule>
  </conditionalFormatting>
  <conditionalFormatting sqref="BL28">
    <cfRule type="cellIs" dxfId="4363" priority="808" stopIfTrue="1" operator="equal">
      <formula>"Not Met"</formula>
    </cfRule>
  </conditionalFormatting>
  <conditionalFormatting sqref="BL28">
    <cfRule type="cellIs" dxfId="4362" priority="809" stopIfTrue="1" operator="equal">
      <formula>"N/A"</formula>
    </cfRule>
  </conditionalFormatting>
  <conditionalFormatting sqref="BK12:BT12">
    <cfRule type="cellIs" dxfId="4361" priority="806" stopIfTrue="1" operator="equal">
      <formula>"Not Met"</formula>
    </cfRule>
  </conditionalFormatting>
  <conditionalFormatting sqref="BK12:BT12">
    <cfRule type="cellIs" dxfId="4360" priority="807" stopIfTrue="1" operator="equal">
      <formula>"N/A"</formula>
    </cfRule>
  </conditionalFormatting>
  <conditionalFormatting sqref="BK12:BT12">
    <cfRule type="cellIs" dxfId="4359" priority="803" operator="equal">
      <formula>"N/A"</formula>
    </cfRule>
    <cfRule type="cellIs" dxfId="4358" priority="804" operator="equal">
      <formula>"NOT MET"</formula>
    </cfRule>
    <cfRule type="cellIs" dxfId="4357" priority="805" operator="equal">
      <formula>"MET"</formula>
    </cfRule>
  </conditionalFormatting>
  <conditionalFormatting sqref="BK12:BT12">
    <cfRule type="cellIs" dxfId="4356" priority="801" stopIfTrue="1" operator="equal">
      <formula>"Not Met"</formula>
    </cfRule>
  </conditionalFormatting>
  <conditionalFormatting sqref="BK12:BT12">
    <cfRule type="cellIs" dxfId="4355" priority="802" stopIfTrue="1" operator="equal">
      <formula>"N/A"</formula>
    </cfRule>
  </conditionalFormatting>
  <conditionalFormatting sqref="BK12:BT12">
    <cfRule type="cellIs" dxfId="4354" priority="800" operator="equal">
      <formula>"NO"</formula>
    </cfRule>
  </conditionalFormatting>
  <conditionalFormatting sqref="BK12:BT12">
    <cfRule type="cellIs" dxfId="4353" priority="798" stopIfTrue="1" operator="equal">
      <formula>"Not Met"</formula>
    </cfRule>
  </conditionalFormatting>
  <conditionalFormatting sqref="BK12:BT12">
    <cfRule type="cellIs" dxfId="4352" priority="799" stopIfTrue="1" operator="equal">
      <formula>"N/A"</formula>
    </cfRule>
  </conditionalFormatting>
  <conditionalFormatting sqref="BK12:BT12">
    <cfRule type="cellIs" dxfId="4351" priority="796" stopIfTrue="1" operator="equal">
      <formula>"Not Met"</formula>
    </cfRule>
  </conditionalFormatting>
  <conditionalFormatting sqref="BK12:BT12">
    <cfRule type="cellIs" dxfId="4350" priority="797" stopIfTrue="1" operator="equal">
      <formula>"N/A"</formula>
    </cfRule>
  </conditionalFormatting>
  <conditionalFormatting sqref="BK12">
    <cfRule type="expression" dxfId="4349" priority="795">
      <formula>AND(BK$12&lt;&gt;"",BK12="")</formula>
    </cfRule>
  </conditionalFormatting>
  <conditionalFormatting sqref="BM18:BT19 BM21:BT28">
    <cfRule type="cellIs" dxfId="4348" priority="793" stopIfTrue="1" operator="equal">
      <formula>"Not Met"</formula>
    </cfRule>
  </conditionalFormatting>
  <conditionalFormatting sqref="BM18:BT19 BM21:BT28">
    <cfRule type="cellIs" dxfId="4347" priority="794" stopIfTrue="1" operator="equal">
      <formula>"N/A"</formula>
    </cfRule>
  </conditionalFormatting>
  <conditionalFormatting sqref="BM18:BT19 BM21:BT28">
    <cfRule type="cellIs" dxfId="4346" priority="790" operator="equal">
      <formula>"N/A"</formula>
    </cfRule>
    <cfRule type="cellIs" dxfId="4345" priority="791" operator="equal">
      <formula>"NOT MET"</formula>
    </cfRule>
    <cfRule type="cellIs" dxfId="4344" priority="792" operator="equal">
      <formula>"MET"</formula>
    </cfRule>
  </conditionalFormatting>
  <conditionalFormatting sqref="BM18:BT19 BM21:BT28">
    <cfRule type="cellIs" dxfId="4343" priority="789" operator="equal">
      <formula>"NO"</formula>
    </cfRule>
  </conditionalFormatting>
  <conditionalFormatting sqref="BL12">
    <cfRule type="expression" dxfId="4342" priority="788">
      <formula>AND(BL$12&lt;&gt;"",BL12="")</formula>
    </cfRule>
  </conditionalFormatting>
  <conditionalFormatting sqref="BM12">
    <cfRule type="expression" dxfId="4341" priority="787">
      <formula>AND(BM$12&lt;&gt;"",BM12="")</formula>
    </cfRule>
  </conditionalFormatting>
  <conditionalFormatting sqref="BN12">
    <cfRule type="expression" dxfId="4340" priority="786">
      <formula>AND(BN$12&lt;&gt;"",BN12="")</formula>
    </cfRule>
  </conditionalFormatting>
  <conditionalFormatting sqref="BO12">
    <cfRule type="expression" dxfId="4339" priority="785">
      <formula>AND(BO$12&lt;&gt;"",BO12="")</formula>
    </cfRule>
  </conditionalFormatting>
  <conditionalFormatting sqref="BP12">
    <cfRule type="expression" dxfId="4338" priority="784">
      <formula>AND(BP$12&lt;&gt;"",BP12="")</formula>
    </cfRule>
  </conditionalFormatting>
  <conditionalFormatting sqref="BQ12">
    <cfRule type="expression" dxfId="4337" priority="783">
      <formula>AND(BQ$12&lt;&gt;"",BQ12="")</formula>
    </cfRule>
  </conditionalFormatting>
  <conditionalFormatting sqref="BR12">
    <cfRule type="expression" dxfId="4336" priority="782">
      <formula>AND(BR$12&lt;&gt;"",BR12="")</formula>
    </cfRule>
  </conditionalFormatting>
  <conditionalFormatting sqref="BS12">
    <cfRule type="expression" dxfId="4335" priority="781">
      <formula>AND(BS$12&lt;&gt;"",BS12="")</formula>
    </cfRule>
  </conditionalFormatting>
  <conditionalFormatting sqref="BT12">
    <cfRule type="expression" dxfId="4334" priority="780">
      <formula>AND(BT$12&lt;&gt;"",BT12="")</formula>
    </cfRule>
  </conditionalFormatting>
  <conditionalFormatting sqref="BU29:CD33 BV28 BU18:BV19 BU21:BV27">
    <cfRule type="cellIs" dxfId="4333" priority="778" stopIfTrue="1" operator="equal">
      <formula>"Not Met"</formula>
    </cfRule>
  </conditionalFormatting>
  <conditionalFormatting sqref="BU29:CD33 BV28 BU18:BV19 BU21:BV27">
    <cfRule type="cellIs" dxfId="4332" priority="779" stopIfTrue="1" operator="equal">
      <formula>"N/A"</formula>
    </cfRule>
  </conditionalFormatting>
  <conditionalFormatting sqref="BU28">
    <cfRule type="cellIs" dxfId="4331" priority="776" stopIfTrue="1" operator="equal">
      <formula>"Not Met"</formula>
    </cfRule>
  </conditionalFormatting>
  <conditionalFormatting sqref="BU28">
    <cfRule type="cellIs" dxfId="4330" priority="777" stopIfTrue="1" operator="equal">
      <formula>"N/A"</formula>
    </cfRule>
  </conditionalFormatting>
  <conditionalFormatting sqref="BU29:CD33 BV28">
    <cfRule type="cellIs" dxfId="4329" priority="774" stopIfTrue="1" operator="equal">
      <formula>"Not Met"</formula>
    </cfRule>
  </conditionalFormatting>
  <conditionalFormatting sqref="BU29:CD33 BV28">
    <cfRule type="cellIs" dxfId="4328" priority="775" stopIfTrue="1" operator="equal">
      <formula>"N/A"</formula>
    </cfRule>
  </conditionalFormatting>
  <conditionalFormatting sqref="BU13:CC17">
    <cfRule type="cellIs" dxfId="4327" priority="772" stopIfTrue="1" operator="equal">
      <formula>"Not Met"</formula>
    </cfRule>
  </conditionalFormatting>
  <conditionalFormatting sqref="BU13:CC17">
    <cfRule type="cellIs" dxfId="4326" priority="773" stopIfTrue="1" operator="equal">
      <formula>"N/A"</formula>
    </cfRule>
  </conditionalFormatting>
  <conditionalFormatting sqref="BU1:CD2 BU3 BU4:CD5 BU13:CC17 BU29:CD41 BU18:BV19 BU21:BV28 BU8:CD11 BU52:CD1048576">
    <cfRule type="cellIs" dxfId="4325" priority="769" operator="equal">
      <formula>"N/A"</formula>
    </cfRule>
    <cfRule type="cellIs" dxfId="4324" priority="770" operator="equal">
      <formula>"NOT MET"</formula>
    </cfRule>
    <cfRule type="cellIs" dxfId="4323" priority="771" operator="equal">
      <formula>"MET"</formula>
    </cfRule>
  </conditionalFormatting>
  <conditionalFormatting sqref="BV28">
    <cfRule type="cellIs" dxfId="4322" priority="767" stopIfTrue="1" operator="equal">
      <formula>"Not Met"</formula>
    </cfRule>
  </conditionalFormatting>
  <conditionalFormatting sqref="BV28">
    <cfRule type="cellIs" dxfId="4321" priority="768" stopIfTrue="1" operator="equal">
      <formula>"N/A"</formula>
    </cfRule>
  </conditionalFormatting>
  <conditionalFormatting sqref="BU1:CD5 BU13:CC17 BU29:CD41 BU18:BV19 BU21:BV28 BU8:CD11 BU52:CD1048576">
    <cfRule type="cellIs" dxfId="4320" priority="766" operator="equal">
      <formula>"NO"</formula>
    </cfRule>
  </conditionalFormatting>
  <conditionalFormatting sqref="BV28">
    <cfRule type="cellIs" dxfId="4319" priority="764" stopIfTrue="1" operator="equal">
      <formula>"Not Met"</formula>
    </cfRule>
  </conditionalFormatting>
  <conditionalFormatting sqref="BV28">
    <cfRule type="cellIs" dxfId="4318" priority="765" stopIfTrue="1" operator="equal">
      <formula>"N/A"</formula>
    </cfRule>
  </conditionalFormatting>
  <conditionalFormatting sqref="BU12:CD12">
    <cfRule type="cellIs" dxfId="4317" priority="762" stopIfTrue="1" operator="equal">
      <formula>"Not Met"</formula>
    </cfRule>
  </conditionalFormatting>
  <conditionalFormatting sqref="BU12:CD12">
    <cfRule type="cellIs" dxfId="4316" priority="763" stopIfTrue="1" operator="equal">
      <formula>"N/A"</formula>
    </cfRule>
  </conditionalFormatting>
  <conditionalFormatting sqref="BU12:CD12">
    <cfRule type="cellIs" dxfId="4315" priority="759" operator="equal">
      <formula>"N/A"</formula>
    </cfRule>
    <cfRule type="cellIs" dxfId="4314" priority="760" operator="equal">
      <formula>"NOT MET"</formula>
    </cfRule>
    <cfRule type="cellIs" dxfId="4313" priority="761" operator="equal">
      <formula>"MET"</formula>
    </cfRule>
  </conditionalFormatting>
  <conditionalFormatting sqref="BU12:CD12">
    <cfRule type="cellIs" dxfId="4312" priority="757" stopIfTrue="1" operator="equal">
      <formula>"Not Met"</formula>
    </cfRule>
  </conditionalFormatting>
  <conditionalFormatting sqref="BU12:CD12">
    <cfRule type="cellIs" dxfId="4311" priority="758" stopIfTrue="1" operator="equal">
      <formula>"N/A"</formula>
    </cfRule>
  </conditionalFormatting>
  <conditionalFormatting sqref="BU12:CD12">
    <cfRule type="cellIs" dxfId="4310" priority="756" operator="equal">
      <formula>"NO"</formula>
    </cfRule>
  </conditionalFormatting>
  <conditionalFormatting sqref="BU12:CD12">
    <cfRule type="cellIs" dxfId="4309" priority="754" stopIfTrue="1" operator="equal">
      <formula>"Not Met"</formula>
    </cfRule>
  </conditionalFormatting>
  <conditionalFormatting sqref="BU12:CD12">
    <cfRule type="cellIs" dxfId="4308" priority="755" stopIfTrue="1" operator="equal">
      <formula>"N/A"</formula>
    </cfRule>
  </conditionalFormatting>
  <conditionalFormatting sqref="BU12:CD12">
    <cfRule type="cellIs" dxfId="4307" priority="752" stopIfTrue="1" operator="equal">
      <formula>"Not Met"</formula>
    </cfRule>
  </conditionalFormatting>
  <conditionalFormatting sqref="BU12:CD12">
    <cfRule type="cellIs" dxfId="4306" priority="753" stopIfTrue="1" operator="equal">
      <formula>"N/A"</formula>
    </cfRule>
  </conditionalFormatting>
  <conditionalFormatting sqref="BU12">
    <cfRule type="expression" dxfId="4305" priority="751">
      <formula>AND(BU$12&lt;&gt;"",BU12="")</formula>
    </cfRule>
  </conditionalFormatting>
  <conditionalFormatting sqref="BW18:CC19 BW22:CD28 BW21:CC21">
    <cfRule type="cellIs" dxfId="4304" priority="749" stopIfTrue="1" operator="equal">
      <formula>"Not Met"</formula>
    </cfRule>
  </conditionalFormatting>
  <conditionalFormatting sqref="BW18:CC19 BW22:CD28 BW21:CC21">
    <cfRule type="cellIs" dxfId="4303" priority="750" stopIfTrue="1" operator="equal">
      <formula>"N/A"</formula>
    </cfRule>
  </conditionalFormatting>
  <conditionalFormatting sqref="BW18:CC19 BW22:CD28 BW21:CC21">
    <cfRule type="cellIs" dxfId="4302" priority="746" operator="equal">
      <formula>"N/A"</formula>
    </cfRule>
    <cfRule type="cellIs" dxfId="4301" priority="747" operator="equal">
      <formula>"NOT MET"</formula>
    </cfRule>
    <cfRule type="cellIs" dxfId="4300" priority="748" operator="equal">
      <formula>"MET"</formula>
    </cfRule>
  </conditionalFormatting>
  <conditionalFormatting sqref="BW18:CC19 BW22:CD28 BW21:CC21">
    <cfRule type="cellIs" dxfId="4299" priority="745" operator="equal">
      <formula>"NO"</formula>
    </cfRule>
  </conditionalFormatting>
  <conditionalFormatting sqref="BV12">
    <cfRule type="expression" dxfId="4298" priority="744">
      <formula>AND(BV$12&lt;&gt;"",BV12="")</formula>
    </cfRule>
  </conditionalFormatting>
  <conditionalFormatting sqref="BW12">
    <cfRule type="expression" dxfId="4297" priority="743">
      <formula>AND(BW$12&lt;&gt;"",BW12="")</formula>
    </cfRule>
  </conditionalFormatting>
  <conditionalFormatting sqref="BX12">
    <cfRule type="expression" dxfId="4296" priority="742">
      <formula>AND(BX$12&lt;&gt;"",BX12="")</formula>
    </cfRule>
  </conditionalFormatting>
  <conditionalFormatting sqref="BY12">
    <cfRule type="expression" dxfId="4295" priority="741">
      <formula>AND(BY$12&lt;&gt;"",BY12="")</formula>
    </cfRule>
  </conditionalFormatting>
  <conditionalFormatting sqref="BZ12">
    <cfRule type="expression" dxfId="4294" priority="740">
      <formula>AND(BZ$12&lt;&gt;"",BZ12="")</formula>
    </cfRule>
  </conditionalFormatting>
  <conditionalFormatting sqref="CA12">
    <cfRule type="expression" dxfId="4293" priority="739">
      <formula>AND(CA$12&lt;&gt;"",CA12="")</formula>
    </cfRule>
  </conditionalFormatting>
  <conditionalFormatting sqref="CB12">
    <cfRule type="expression" dxfId="4292" priority="738">
      <formula>AND(CB$12&lt;&gt;"",CB12="")</formula>
    </cfRule>
  </conditionalFormatting>
  <conditionalFormatting sqref="CC12">
    <cfRule type="expression" dxfId="4291" priority="737">
      <formula>AND(CC$12&lt;&gt;"",CC12="")</formula>
    </cfRule>
  </conditionalFormatting>
  <conditionalFormatting sqref="CD12">
    <cfRule type="expression" dxfId="4290" priority="736">
      <formula>AND(CD$12&lt;&gt;"",CD12="")</formula>
    </cfRule>
  </conditionalFormatting>
  <conditionalFormatting sqref="CE29:CN33 CF28 CE18:CF19 CE21:CF27">
    <cfRule type="cellIs" dxfId="4289" priority="734" stopIfTrue="1" operator="equal">
      <formula>"Not Met"</formula>
    </cfRule>
  </conditionalFormatting>
  <conditionalFormatting sqref="CE29:CN33 CF28 CE18:CF19 CE21:CF27">
    <cfRule type="cellIs" dxfId="4288" priority="735" stopIfTrue="1" operator="equal">
      <formula>"N/A"</formula>
    </cfRule>
  </conditionalFormatting>
  <conditionalFormatting sqref="CE28">
    <cfRule type="cellIs" dxfId="4287" priority="732" stopIfTrue="1" operator="equal">
      <formula>"Not Met"</formula>
    </cfRule>
  </conditionalFormatting>
  <conditionalFormatting sqref="CE28">
    <cfRule type="cellIs" dxfId="4286" priority="733" stopIfTrue="1" operator="equal">
      <formula>"N/A"</formula>
    </cfRule>
  </conditionalFormatting>
  <conditionalFormatting sqref="CE29:CN33 CF28">
    <cfRule type="cellIs" dxfId="4285" priority="730" stopIfTrue="1" operator="equal">
      <formula>"Not Met"</formula>
    </cfRule>
  </conditionalFormatting>
  <conditionalFormatting sqref="CE29:CN33 CF28">
    <cfRule type="cellIs" dxfId="4284" priority="731" stopIfTrue="1" operator="equal">
      <formula>"N/A"</formula>
    </cfRule>
  </conditionalFormatting>
  <conditionalFormatting sqref="CE13:CN17">
    <cfRule type="cellIs" dxfId="4283" priority="728" stopIfTrue="1" operator="equal">
      <formula>"Not Met"</formula>
    </cfRule>
  </conditionalFormatting>
  <conditionalFormatting sqref="CE13:CN17">
    <cfRule type="cellIs" dxfId="4282" priority="729" stopIfTrue="1" operator="equal">
      <formula>"N/A"</formula>
    </cfRule>
  </conditionalFormatting>
  <conditionalFormatting sqref="CE1:CN2 CE3 CE4:CN5 CE13:CN17 CE29:CN41 CE18:CF19 CE21:CF28 CE8:CN11 CE52:CN1048576">
    <cfRule type="cellIs" dxfId="4281" priority="725" operator="equal">
      <formula>"N/A"</formula>
    </cfRule>
    <cfRule type="cellIs" dxfId="4280" priority="726" operator="equal">
      <formula>"NOT MET"</formula>
    </cfRule>
    <cfRule type="cellIs" dxfId="4279" priority="727" operator="equal">
      <formula>"MET"</formula>
    </cfRule>
  </conditionalFormatting>
  <conditionalFormatting sqref="CF28">
    <cfRule type="cellIs" dxfId="4278" priority="723" stopIfTrue="1" operator="equal">
      <formula>"Not Met"</formula>
    </cfRule>
  </conditionalFormatting>
  <conditionalFormatting sqref="CF28">
    <cfRule type="cellIs" dxfId="4277" priority="724" stopIfTrue="1" operator="equal">
      <formula>"N/A"</formula>
    </cfRule>
  </conditionalFormatting>
  <conditionalFormatting sqref="CE1:CN5 CE13:CN17 CE29:CN41 CE18:CF19 CE21:CF28 CE8:CN11 CE52:CN1048576">
    <cfRule type="cellIs" dxfId="4276" priority="722" operator="equal">
      <formula>"NO"</formula>
    </cfRule>
  </conditionalFormatting>
  <conditionalFormatting sqref="CF28">
    <cfRule type="cellIs" dxfId="4275" priority="720" stopIfTrue="1" operator="equal">
      <formula>"Not Met"</formula>
    </cfRule>
  </conditionalFormatting>
  <conditionalFormatting sqref="CF28">
    <cfRule type="cellIs" dxfId="4274" priority="721" stopIfTrue="1" operator="equal">
      <formula>"N/A"</formula>
    </cfRule>
  </conditionalFormatting>
  <conditionalFormatting sqref="CE12:CN12">
    <cfRule type="cellIs" dxfId="4273" priority="718" stopIfTrue="1" operator="equal">
      <formula>"Not Met"</formula>
    </cfRule>
  </conditionalFormatting>
  <conditionalFormatting sqref="CE12:CN12">
    <cfRule type="cellIs" dxfId="4272" priority="719" stopIfTrue="1" operator="equal">
      <formula>"N/A"</formula>
    </cfRule>
  </conditionalFormatting>
  <conditionalFormatting sqref="CE12:CN12">
    <cfRule type="cellIs" dxfId="4271" priority="715" operator="equal">
      <formula>"N/A"</formula>
    </cfRule>
    <cfRule type="cellIs" dxfId="4270" priority="716" operator="equal">
      <formula>"NOT MET"</formula>
    </cfRule>
    <cfRule type="cellIs" dxfId="4269" priority="717" operator="equal">
      <formula>"MET"</formula>
    </cfRule>
  </conditionalFormatting>
  <conditionalFormatting sqref="CE12:CN12">
    <cfRule type="cellIs" dxfId="4268" priority="713" stopIfTrue="1" operator="equal">
      <formula>"Not Met"</formula>
    </cfRule>
  </conditionalFormatting>
  <conditionalFormatting sqref="CE12:CN12">
    <cfRule type="cellIs" dxfId="4267" priority="714" stopIfTrue="1" operator="equal">
      <formula>"N/A"</formula>
    </cfRule>
  </conditionalFormatting>
  <conditionalFormatting sqref="CE12:CN12">
    <cfRule type="cellIs" dxfId="4266" priority="712" operator="equal">
      <formula>"NO"</formula>
    </cfRule>
  </conditionalFormatting>
  <conditionalFormatting sqref="CE12:CN12">
    <cfRule type="cellIs" dxfId="4265" priority="710" stopIfTrue="1" operator="equal">
      <formula>"Not Met"</formula>
    </cfRule>
  </conditionalFormatting>
  <conditionalFormatting sqref="CE12:CN12">
    <cfRule type="cellIs" dxfId="4264" priority="711" stopIfTrue="1" operator="equal">
      <formula>"N/A"</formula>
    </cfRule>
  </conditionalFormatting>
  <conditionalFormatting sqref="CE12:CN12">
    <cfRule type="cellIs" dxfId="4263" priority="708" stopIfTrue="1" operator="equal">
      <formula>"Not Met"</formula>
    </cfRule>
  </conditionalFormatting>
  <conditionalFormatting sqref="CE12:CN12">
    <cfRule type="cellIs" dxfId="4262" priority="709" stopIfTrue="1" operator="equal">
      <formula>"N/A"</formula>
    </cfRule>
  </conditionalFormatting>
  <conditionalFormatting sqref="CE12">
    <cfRule type="expression" dxfId="4261" priority="707">
      <formula>AND(CE$12&lt;&gt;"",CE12="")</formula>
    </cfRule>
  </conditionalFormatting>
  <conditionalFormatting sqref="CG18:CN19 CG21:CN28">
    <cfRule type="cellIs" dxfId="4260" priority="705" stopIfTrue="1" operator="equal">
      <formula>"Not Met"</formula>
    </cfRule>
  </conditionalFormatting>
  <conditionalFormatting sqref="CG18:CN19 CG21:CN28">
    <cfRule type="cellIs" dxfId="4259" priority="706" stopIfTrue="1" operator="equal">
      <formula>"N/A"</formula>
    </cfRule>
  </conditionalFormatting>
  <conditionalFormatting sqref="CG18:CN19 CG21:CN28">
    <cfRule type="cellIs" dxfId="4258" priority="702" operator="equal">
      <formula>"N/A"</formula>
    </cfRule>
    <cfRule type="cellIs" dxfId="4257" priority="703" operator="equal">
      <formula>"NOT MET"</formula>
    </cfRule>
    <cfRule type="cellIs" dxfId="4256" priority="704" operator="equal">
      <formula>"MET"</formula>
    </cfRule>
  </conditionalFormatting>
  <conditionalFormatting sqref="CG18:CN19 CG21:CN28">
    <cfRule type="cellIs" dxfId="4255" priority="701" operator="equal">
      <formula>"NO"</formula>
    </cfRule>
  </conditionalFormatting>
  <conditionalFormatting sqref="CF12">
    <cfRule type="expression" dxfId="4254" priority="700">
      <formula>AND(CF$12&lt;&gt;"",CF12="")</formula>
    </cfRule>
  </conditionalFormatting>
  <conditionalFormatting sqref="CG12">
    <cfRule type="expression" dxfId="4253" priority="699">
      <formula>AND(CG$12&lt;&gt;"",CG12="")</formula>
    </cfRule>
  </conditionalFormatting>
  <conditionalFormatting sqref="CH12">
    <cfRule type="expression" dxfId="4252" priority="698">
      <formula>AND(CH$12&lt;&gt;"",CH12="")</formula>
    </cfRule>
  </conditionalFormatting>
  <conditionalFormatting sqref="CI12">
    <cfRule type="expression" dxfId="4251" priority="697">
      <formula>AND(CI$12&lt;&gt;"",CI12="")</formula>
    </cfRule>
  </conditionalFormatting>
  <conditionalFormatting sqref="CJ12">
    <cfRule type="expression" dxfId="4250" priority="696">
      <formula>AND(CJ$12&lt;&gt;"",CJ12="")</formula>
    </cfRule>
  </conditionalFormatting>
  <conditionalFormatting sqref="CK12">
    <cfRule type="expression" dxfId="4249" priority="695">
      <formula>AND(CK$12&lt;&gt;"",CK12="")</formula>
    </cfRule>
  </conditionalFormatting>
  <conditionalFormatting sqref="CL12">
    <cfRule type="expression" dxfId="4248" priority="694">
      <formula>AND(CL$12&lt;&gt;"",CL12="")</formula>
    </cfRule>
  </conditionalFormatting>
  <conditionalFormatting sqref="CM12">
    <cfRule type="expression" dxfId="4247" priority="693">
      <formula>AND(CM$12&lt;&gt;"",CM12="")</formula>
    </cfRule>
  </conditionalFormatting>
  <conditionalFormatting sqref="CN12">
    <cfRule type="expression" dxfId="4246" priority="692">
      <formula>AND(CN$12&lt;&gt;"",CN12="")</formula>
    </cfRule>
  </conditionalFormatting>
  <conditionalFormatting sqref="CO29:CX33 CP28 CO18:CP19 CO21:CP27">
    <cfRule type="cellIs" dxfId="4245" priority="690" stopIfTrue="1" operator="equal">
      <formula>"Not Met"</formula>
    </cfRule>
  </conditionalFormatting>
  <conditionalFormatting sqref="CO29:CX33 CP28 CO18:CP19 CO21:CP27">
    <cfRule type="cellIs" dxfId="4244" priority="691" stopIfTrue="1" operator="equal">
      <formula>"N/A"</formula>
    </cfRule>
  </conditionalFormatting>
  <conditionalFormatting sqref="CO28">
    <cfRule type="cellIs" dxfId="4243" priority="688" stopIfTrue="1" operator="equal">
      <formula>"Not Met"</formula>
    </cfRule>
  </conditionalFormatting>
  <conditionalFormatting sqref="CO28">
    <cfRule type="cellIs" dxfId="4242" priority="689" stopIfTrue="1" operator="equal">
      <formula>"N/A"</formula>
    </cfRule>
  </conditionalFormatting>
  <conditionalFormatting sqref="CO29:CX33 CP28">
    <cfRule type="cellIs" dxfId="4241" priority="686" stopIfTrue="1" operator="equal">
      <formula>"Not Met"</formula>
    </cfRule>
  </conditionalFormatting>
  <conditionalFormatting sqref="CO29:CX33 CP28">
    <cfRule type="cellIs" dxfId="4240" priority="687" stopIfTrue="1" operator="equal">
      <formula>"N/A"</formula>
    </cfRule>
  </conditionalFormatting>
  <conditionalFormatting sqref="CO13:CX17">
    <cfRule type="cellIs" dxfId="4239" priority="684" stopIfTrue="1" operator="equal">
      <formula>"Not Met"</formula>
    </cfRule>
  </conditionalFormatting>
  <conditionalFormatting sqref="CO13:CX17">
    <cfRule type="cellIs" dxfId="4238" priority="685" stopIfTrue="1" operator="equal">
      <formula>"N/A"</formula>
    </cfRule>
  </conditionalFormatting>
  <conditionalFormatting sqref="CO1:CX2 CO3 CO4:CX5 CO13:CX17 CO29:CX41 CO18:CP19 CO21:CP28 CO8:CX11 CO52:CX1048576">
    <cfRule type="cellIs" dxfId="4237" priority="681" operator="equal">
      <formula>"N/A"</formula>
    </cfRule>
    <cfRule type="cellIs" dxfId="4236" priority="682" operator="equal">
      <formula>"NOT MET"</formula>
    </cfRule>
    <cfRule type="cellIs" dxfId="4235" priority="683" operator="equal">
      <formula>"MET"</formula>
    </cfRule>
  </conditionalFormatting>
  <conditionalFormatting sqref="CP28">
    <cfRule type="cellIs" dxfId="4234" priority="679" stopIfTrue="1" operator="equal">
      <formula>"Not Met"</formula>
    </cfRule>
  </conditionalFormatting>
  <conditionalFormatting sqref="CP28">
    <cfRule type="cellIs" dxfId="4233" priority="680" stopIfTrue="1" operator="equal">
      <formula>"N/A"</formula>
    </cfRule>
  </conditionalFormatting>
  <conditionalFormatting sqref="CO1:CX5 CO13:CX17 CO29:CX41 CO18:CP19 CO21:CP28 CO8:CX11 CO52:CX1048576">
    <cfRule type="cellIs" dxfId="4232" priority="678" operator="equal">
      <formula>"NO"</formula>
    </cfRule>
  </conditionalFormatting>
  <conditionalFormatting sqref="CP28">
    <cfRule type="cellIs" dxfId="4231" priority="676" stopIfTrue="1" operator="equal">
      <formula>"Not Met"</formula>
    </cfRule>
  </conditionalFormatting>
  <conditionalFormatting sqref="CP28">
    <cfRule type="cellIs" dxfId="4230" priority="677" stopIfTrue="1" operator="equal">
      <formula>"N/A"</formula>
    </cfRule>
  </conditionalFormatting>
  <conditionalFormatting sqref="CO12:CX12">
    <cfRule type="cellIs" dxfId="4229" priority="674" stopIfTrue="1" operator="equal">
      <formula>"Not Met"</formula>
    </cfRule>
  </conditionalFormatting>
  <conditionalFormatting sqref="CO12:CX12">
    <cfRule type="cellIs" dxfId="4228" priority="675" stopIfTrue="1" operator="equal">
      <formula>"N/A"</formula>
    </cfRule>
  </conditionalFormatting>
  <conditionalFormatting sqref="CO12:CX12">
    <cfRule type="cellIs" dxfId="4227" priority="671" operator="equal">
      <formula>"N/A"</formula>
    </cfRule>
    <cfRule type="cellIs" dxfId="4226" priority="672" operator="equal">
      <formula>"NOT MET"</formula>
    </cfRule>
    <cfRule type="cellIs" dxfId="4225" priority="673" operator="equal">
      <formula>"MET"</formula>
    </cfRule>
  </conditionalFormatting>
  <conditionalFormatting sqref="CO12:CX12">
    <cfRule type="cellIs" dxfId="4224" priority="669" stopIfTrue="1" operator="equal">
      <formula>"Not Met"</formula>
    </cfRule>
  </conditionalFormatting>
  <conditionalFormatting sqref="CO12:CX12">
    <cfRule type="cellIs" dxfId="4223" priority="670" stopIfTrue="1" operator="equal">
      <formula>"N/A"</formula>
    </cfRule>
  </conditionalFormatting>
  <conditionalFormatting sqref="CO12:CX12">
    <cfRule type="cellIs" dxfId="4222" priority="668" operator="equal">
      <formula>"NO"</formula>
    </cfRule>
  </conditionalFormatting>
  <conditionalFormatting sqref="CO12:CX12">
    <cfRule type="cellIs" dxfId="4221" priority="666" stopIfTrue="1" operator="equal">
      <formula>"Not Met"</formula>
    </cfRule>
  </conditionalFormatting>
  <conditionalFormatting sqref="CO12:CX12">
    <cfRule type="cellIs" dxfId="4220" priority="667" stopIfTrue="1" operator="equal">
      <formula>"N/A"</formula>
    </cfRule>
  </conditionalFormatting>
  <conditionalFormatting sqref="CO12:CX12">
    <cfRule type="cellIs" dxfId="4219" priority="664" stopIfTrue="1" operator="equal">
      <formula>"Not Met"</formula>
    </cfRule>
  </conditionalFormatting>
  <conditionalFormatting sqref="CO12:CX12">
    <cfRule type="cellIs" dxfId="4218" priority="665" stopIfTrue="1" operator="equal">
      <formula>"N/A"</formula>
    </cfRule>
  </conditionalFormatting>
  <conditionalFormatting sqref="CO12">
    <cfRule type="expression" dxfId="4217" priority="663">
      <formula>AND(CO$12&lt;&gt;"",CO12="")</formula>
    </cfRule>
  </conditionalFormatting>
  <conditionalFormatting sqref="CQ18:CX19 CQ21:CX28">
    <cfRule type="cellIs" dxfId="4216" priority="661" stopIfTrue="1" operator="equal">
      <formula>"Not Met"</formula>
    </cfRule>
  </conditionalFormatting>
  <conditionalFormatting sqref="CQ18:CX19 CQ21:CX28">
    <cfRule type="cellIs" dxfId="4215" priority="662" stopIfTrue="1" operator="equal">
      <formula>"N/A"</formula>
    </cfRule>
  </conditionalFormatting>
  <conditionalFormatting sqref="CQ18:CX19 CQ21:CX28">
    <cfRule type="cellIs" dxfId="4214" priority="658" operator="equal">
      <formula>"N/A"</formula>
    </cfRule>
    <cfRule type="cellIs" dxfId="4213" priority="659" operator="equal">
      <formula>"NOT MET"</formula>
    </cfRule>
    <cfRule type="cellIs" dxfId="4212" priority="660" operator="equal">
      <formula>"MET"</formula>
    </cfRule>
  </conditionalFormatting>
  <conditionalFormatting sqref="CQ18:CX19 CQ21:CX28">
    <cfRule type="cellIs" dxfId="4211" priority="657" operator="equal">
      <formula>"NO"</formula>
    </cfRule>
  </conditionalFormatting>
  <conditionalFormatting sqref="CP12">
    <cfRule type="expression" dxfId="4210" priority="656">
      <formula>AND(CP$12&lt;&gt;"",CP12="")</formula>
    </cfRule>
  </conditionalFormatting>
  <conditionalFormatting sqref="CQ12">
    <cfRule type="expression" dxfId="4209" priority="655">
      <formula>AND(CQ$12&lt;&gt;"",CQ12="")</formula>
    </cfRule>
  </conditionalFormatting>
  <conditionalFormatting sqref="CR12">
    <cfRule type="expression" dxfId="4208" priority="654">
      <formula>AND(CR$12&lt;&gt;"",CR12="")</formula>
    </cfRule>
  </conditionalFormatting>
  <conditionalFormatting sqref="CS12">
    <cfRule type="expression" dxfId="4207" priority="653">
      <formula>AND(CS$12&lt;&gt;"",CS12="")</formula>
    </cfRule>
  </conditionalFormatting>
  <conditionalFormatting sqref="CT12">
    <cfRule type="expression" dxfId="4206" priority="652">
      <formula>AND(CT$12&lt;&gt;"",CT12="")</formula>
    </cfRule>
  </conditionalFormatting>
  <conditionalFormatting sqref="CU12">
    <cfRule type="expression" dxfId="4205" priority="651">
      <formula>AND(CU$12&lt;&gt;"",CU12="")</formula>
    </cfRule>
  </conditionalFormatting>
  <conditionalFormatting sqref="CV12">
    <cfRule type="expression" dxfId="4204" priority="650">
      <formula>AND(CV$12&lt;&gt;"",CV12="")</formula>
    </cfRule>
  </conditionalFormatting>
  <conditionalFormatting sqref="CW12">
    <cfRule type="expression" dxfId="4203" priority="649">
      <formula>AND(CW$12&lt;&gt;"",CW12="")</formula>
    </cfRule>
  </conditionalFormatting>
  <conditionalFormatting sqref="CX12">
    <cfRule type="expression" dxfId="4202" priority="648">
      <formula>AND(CX$12&lt;&gt;"",CX12="")</formula>
    </cfRule>
  </conditionalFormatting>
  <conditionalFormatting sqref="CY29:DH33 CZ28 CY18:CZ19 CY21:CZ27">
    <cfRule type="cellIs" dxfId="4201" priority="646" stopIfTrue="1" operator="equal">
      <formula>"Not Met"</formula>
    </cfRule>
  </conditionalFormatting>
  <conditionalFormatting sqref="CY29:DH33 CZ28 CY18:CZ19 CY21:CZ27">
    <cfRule type="cellIs" dxfId="4200" priority="647" stopIfTrue="1" operator="equal">
      <formula>"N/A"</formula>
    </cfRule>
  </conditionalFormatting>
  <conditionalFormatting sqref="CY28">
    <cfRule type="cellIs" dxfId="4199" priority="644" stopIfTrue="1" operator="equal">
      <formula>"Not Met"</formula>
    </cfRule>
  </conditionalFormatting>
  <conditionalFormatting sqref="CY28">
    <cfRule type="cellIs" dxfId="4198" priority="645" stopIfTrue="1" operator="equal">
      <formula>"N/A"</formula>
    </cfRule>
  </conditionalFormatting>
  <conditionalFormatting sqref="CY29:DH33 CZ28">
    <cfRule type="cellIs" dxfId="4197" priority="642" stopIfTrue="1" operator="equal">
      <formula>"Not Met"</formula>
    </cfRule>
  </conditionalFormatting>
  <conditionalFormatting sqref="CY29:DH33 CZ28">
    <cfRule type="cellIs" dxfId="4196" priority="643" stopIfTrue="1" operator="equal">
      <formula>"N/A"</formula>
    </cfRule>
  </conditionalFormatting>
  <conditionalFormatting sqref="CY13:DH17">
    <cfRule type="cellIs" dxfId="4195" priority="640" stopIfTrue="1" operator="equal">
      <formula>"Not Met"</formula>
    </cfRule>
  </conditionalFormatting>
  <conditionalFormatting sqref="CY13:DH17">
    <cfRule type="cellIs" dxfId="4194" priority="641" stopIfTrue="1" operator="equal">
      <formula>"N/A"</formula>
    </cfRule>
  </conditionalFormatting>
  <conditionalFormatting sqref="CY1:DH2 CY3 CY4:DH5 CY13:DH17 CY29:DH41 CY18:CZ19 CY21:CZ28 CY8:DH11 CY52:DH1048576">
    <cfRule type="cellIs" dxfId="4193" priority="637" operator="equal">
      <formula>"N/A"</formula>
    </cfRule>
    <cfRule type="cellIs" dxfId="4192" priority="638" operator="equal">
      <formula>"NOT MET"</formula>
    </cfRule>
    <cfRule type="cellIs" dxfId="4191" priority="639" operator="equal">
      <formula>"MET"</formula>
    </cfRule>
  </conditionalFormatting>
  <conditionalFormatting sqref="CZ28">
    <cfRule type="cellIs" dxfId="4190" priority="635" stopIfTrue="1" operator="equal">
      <formula>"Not Met"</formula>
    </cfRule>
  </conditionalFormatting>
  <conditionalFormatting sqref="CZ28">
    <cfRule type="cellIs" dxfId="4189" priority="636" stopIfTrue="1" operator="equal">
      <formula>"N/A"</formula>
    </cfRule>
  </conditionalFormatting>
  <conditionalFormatting sqref="CY1:DH5 CY13:DH17 CY29:DH41 CY18:CZ19 CY21:CZ28 CY8:DH11 CY52:DH1048576">
    <cfRule type="cellIs" dxfId="4188" priority="634" operator="equal">
      <formula>"NO"</formula>
    </cfRule>
  </conditionalFormatting>
  <conditionalFormatting sqref="CZ28">
    <cfRule type="cellIs" dxfId="4187" priority="632" stopIfTrue="1" operator="equal">
      <formula>"Not Met"</formula>
    </cfRule>
  </conditionalFormatting>
  <conditionalFormatting sqref="CZ28">
    <cfRule type="cellIs" dxfId="4186" priority="633" stopIfTrue="1" operator="equal">
      <formula>"N/A"</formula>
    </cfRule>
  </conditionalFormatting>
  <conditionalFormatting sqref="CY12:DH12">
    <cfRule type="cellIs" dxfId="4185" priority="630" stopIfTrue="1" operator="equal">
      <formula>"Not Met"</formula>
    </cfRule>
  </conditionalFormatting>
  <conditionalFormatting sqref="CY12:DH12">
    <cfRule type="cellIs" dxfId="4184" priority="631" stopIfTrue="1" operator="equal">
      <formula>"N/A"</formula>
    </cfRule>
  </conditionalFormatting>
  <conditionalFormatting sqref="CY12:DH12">
    <cfRule type="cellIs" dxfId="4183" priority="627" operator="equal">
      <formula>"N/A"</formula>
    </cfRule>
    <cfRule type="cellIs" dxfId="4182" priority="628" operator="equal">
      <formula>"NOT MET"</formula>
    </cfRule>
    <cfRule type="cellIs" dxfId="4181" priority="629" operator="equal">
      <formula>"MET"</formula>
    </cfRule>
  </conditionalFormatting>
  <conditionalFormatting sqref="CY12:DH12">
    <cfRule type="cellIs" dxfId="4180" priority="625" stopIfTrue="1" operator="equal">
      <formula>"Not Met"</formula>
    </cfRule>
  </conditionalFormatting>
  <conditionalFormatting sqref="CY12:DH12">
    <cfRule type="cellIs" dxfId="4179" priority="626" stopIfTrue="1" operator="equal">
      <formula>"N/A"</formula>
    </cfRule>
  </conditionalFormatting>
  <conditionalFormatting sqref="CY12:DH12">
    <cfRule type="cellIs" dxfId="4178" priority="624" operator="equal">
      <formula>"NO"</formula>
    </cfRule>
  </conditionalFormatting>
  <conditionalFormatting sqref="CY12:DH12">
    <cfRule type="cellIs" dxfId="4177" priority="622" stopIfTrue="1" operator="equal">
      <formula>"Not Met"</formula>
    </cfRule>
  </conditionalFormatting>
  <conditionalFormatting sqref="CY12:DH12">
    <cfRule type="cellIs" dxfId="4176" priority="623" stopIfTrue="1" operator="equal">
      <formula>"N/A"</formula>
    </cfRule>
  </conditionalFormatting>
  <conditionalFormatting sqref="CY12:DH12">
    <cfRule type="cellIs" dxfId="4175" priority="620" stopIfTrue="1" operator="equal">
      <formula>"Not Met"</formula>
    </cfRule>
  </conditionalFormatting>
  <conditionalFormatting sqref="CY12:DH12">
    <cfRule type="cellIs" dxfId="4174" priority="621" stopIfTrue="1" operator="equal">
      <formula>"N/A"</formula>
    </cfRule>
  </conditionalFormatting>
  <conditionalFormatting sqref="CY12">
    <cfRule type="expression" dxfId="4173" priority="619">
      <formula>AND(CY$12&lt;&gt;"",CY12="")</formula>
    </cfRule>
  </conditionalFormatting>
  <conditionalFormatting sqref="DA18:DH19 DA21:DH28">
    <cfRule type="cellIs" dxfId="4172" priority="617" stopIfTrue="1" operator="equal">
      <formula>"Not Met"</formula>
    </cfRule>
  </conditionalFormatting>
  <conditionalFormatting sqref="DA18:DH19 DA21:DH28">
    <cfRule type="cellIs" dxfId="4171" priority="618" stopIfTrue="1" operator="equal">
      <formula>"N/A"</formula>
    </cfRule>
  </conditionalFormatting>
  <conditionalFormatting sqref="DA18:DH19 DA21:DH28">
    <cfRule type="cellIs" dxfId="4170" priority="614" operator="equal">
      <formula>"N/A"</formula>
    </cfRule>
    <cfRule type="cellIs" dxfId="4169" priority="615" operator="equal">
      <formula>"NOT MET"</formula>
    </cfRule>
    <cfRule type="cellIs" dxfId="4168" priority="616" operator="equal">
      <formula>"MET"</formula>
    </cfRule>
  </conditionalFormatting>
  <conditionalFormatting sqref="DA18:DH19 DA21:DH28">
    <cfRule type="cellIs" dxfId="4167" priority="613" operator="equal">
      <formula>"NO"</formula>
    </cfRule>
  </conditionalFormatting>
  <conditionalFormatting sqref="CZ12">
    <cfRule type="expression" dxfId="4166" priority="612">
      <formula>AND(CZ$12&lt;&gt;"",CZ12="")</formula>
    </cfRule>
  </conditionalFormatting>
  <conditionalFormatting sqref="DA12">
    <cfRule type="expression" dxfId="4165" priority="611">
      <formula>AND(DA$12&lt;&gt;"",DA12="")</formula>
    </cfRule>
  </conditionalFormatting>
  <conditionalFormatting sqref="DB12">
    <cfRule type="expression" dxfId="4164" priority="610">
      <formula>AND(DB$12&lt;&gt;"",DB12="")</formula>
    </cfRule>
  </conditionalFormatting>
  <conditionalFormatting sqref="DC12">
    <cfRule type="expression" dxfId="4163" priority="609">
      <formula>AND(DC$12&lt;&gt;"",DC12="")</formula>
    </cfRule>
  </conditionalFormatting>
  <conditionalFormatting sqref="DD12">
    <cfRule type="expression" dxfId="4162" priority="608">
      <formula>AND(DD$12&lt;&gt;"",DD12="")</formula>
    </cfRule>
  </conditionalFormatting>
  <conditionalFormatting sqref="DE12">
    <cfRule type="expression" dxfId="4161" priority="607">
      <formula>AND(DE$12&lt;&gt;"",DE12="")</formula>
    </cfRule>
  </conditionalFormatting>
  <conditionalFormatting sqref="DF12">
    <cfRule type="expression" dxfId="4160" priority="606">
      <formula>AND(DF$12&lt;&gt;"",DF12="")</formula>
    </cfRule>
  </conditionalFormatting>
  <conditionalFormatting sqref="DG12">
    <cfRule type="expression" dxfId="4159" priority="605">
      <formula>AND(DG$12&lt;&gt;"",DG12="")</formula>
    </cfRule>
  </conditionalFormatting>
  <conditionalFormatting sqref="DH12">
    <cfRule type="expression" dxfId="4158" priority="604">
      <formula>AND(DH$12&lt;&gt;"",DH12="")</formula>
    </cfRule>
  </conditionalFormatting>
  <conditionalFormatting sqref="DI29:DR33 DJ28 DI18:DJ19 DI21:DJ27">
    <cfRule type="cellIs" dxfId="4157" priority="602" stopIfTrue="1" operator="equal">
      <formula>"Not Met"</formula>
    </cfRule>
  </conditionalFormatting>
  <conditionalFormatting sqref="DI29:DR33 DJ28 DI18:DJ19 DI21:DJ27">
    <cfRule type="cellIs" dxfId="4156" priority="603" stopIfTrue="1" operator="equal">
      <formula>"N/A"</formula>
    </cfRule>
  </conditionalFormatting>
  <conditionalFormatting sqref="DI28">
    <cfRule type="cellIs" dxfId="4155" priority="600" stopIfTrue="1" operator="equal">
      <formula>"Not Met"</formula>
    </cfRule>
  </conditionalFormatting>
  <conditionalFormatting sqref="DI28">
    <cfRule type="cellIs" dxfId="4154" priority="601" stopIfTrue="1" operator="equal">
      <formula>"N/A"</formula>
    </cfRule>
  </conditionalFormatting>
  <conditionalFormatting sqref="DI29:DR33 DJ28">
    <cfRule type="cellIs" dxfId="4153" priority="598" stopIfTrue="1" operator="equal">
      <formula>"Not Met"</formula>
    </cfRule>
  </conditionalFormatting>
  <conditionalFormatting sqref="DI29:DR33 DJ28">
    <cfRule type="cellIs" dxfId="4152" priority="599" stopIfTrue="1" operator="equal">
      <formula>"N/A"</formula>
    </cfRule>
  </conditionalFormatting>
  <conditionalFormatting sqref="DI13:DR17">
    <cfRule type="cellIs" dxfId="4151" priority="596" stopIfTrue="1" operator="equal">
      <formula>"Not Met"</formula>
    </cfRule>
  </conditionalFormatting>
  <conditionalFormatting sqref="DI13:DR17">
    <cfRule type="cellIs" dxfId="4150" priority="597" stopIfTrue="1" operator="equal">
      <formula>"N/A"</formula>
    </cfRule>
  </conditionalFormatting>
  <conditionalFormatting sqref="DI1:DR2 DI3 DI4:DR5 DI13:DR17 DI29:DR41 DI18:DJ19 DI21:DJ28 DI8:DR11 DI52:DR1048576">
    <cfRule type="cellIs" dxfId="4149" priority="593" operator="equal">
      <formula>"N/A"</formula>
    </cfRule>
    <cfRule type="cellIs" dxfId="4148" priority="594" operator="equal">
      <formula>"NOT MET"</formula>
    </cfRule>
    <cfRule type="cellIs" dxfId="4147" priority="595" operator="equal">
      <formula>"MET"</formula>
    </cfRule>
  </conditionalFormatting>
  <conditionalFormatting sqref="DJ28">
    <cfRule type="cellIs" dxfId="4146" priority="591" stopIfTrue="1" operator="equal">
      <formula>"Not Met"</formula>
    </cfRule>
  </conditionalFormatting>
  <conditionalFormatting sqref="DJ28">
    <cfRule type="cellIs" dxfId="4145" priority="592" stopIfTrue="1" operator="equal">
      <formula>"N/A"</formula>
    </cfRule>
  </conditionalFormatting>
  <conditionalFormatting sqref="DI1:DR5 DI13:DR17 DI29:DR41 DI18:DJ19 DI21:DJ28 DI8:DR11 DI52:DR1048576">
    <cfRule type="cellIs" dxfId="4144" priority="590" operator="equal">
      <formula>"NO"</formula>
    </cfRule>
  </conditionalFormatting>
  <conditionalFormatting sqref="DJ28">
    <cfRule type="cellIs" dxfId="4143" priority="588" stopIfTrue="1" operator="equal">
      <formula>"Not Met"</formula>
    </cfRule>
  </conditionalFormatting>
  <conditionalFormatting sqref="DJ28">
    <cfRule type="cellIs" dxfId="4142" priority="589" stopIfTrue="1" operator="equal">
      <formula>"N/A"</formula>
    </cfRule>
  </conditionalFormatting>
  <conditionalFormatting sqref="DI12:DR12">
    <cfRule type="cellIs" dxfId="4141" priority="586" stopIfTrue="1" operator="equal">
      <formula>"Not Met"</formula>
    </cfRule>
  </conditionalFormatting>
  <conditionalFormatting sqref="DI12:DR12">
    <cfRule type="cellIs" dxfId="4140" priority="587" stopIfTrue="1" operator="equal">
      <formula>"N/A"</formula>
    </cfRule>
  </conditionalFormatting>
  <conditionalFormatting sqref="DI12:DR12">
    <cfRule type="cellIs" dxfId="4139" priority="583" operator="equal">
      <formula>"N/A"</formula>
    </cfRule>
    <cfRule type="cellIs" dxfId="4138" priority="584" operator="equal">
      <formula>"NOT MET"</formula>
    </cfRule>
    <cfRule type="cellIs" dxfId="4137" priority="585" operator="equal">
      <formula>"MET"</formula>
    </cfRule>
  </conditionalFormatting>
  <conditionalFormatting sqref="DI12:DR12">
    <cfRule type="cellIs" dxfId="4136" priority="581" stopIfTrue="1" operator="equal">
      <formula>"Not Met"</formula>
    </cfRule>
  </conditionalFormatting>
  <conditionalFormatting sqref="DI12:DR12">
    <cfRule type="cellIs" dxfId="4135" priority="582" stopIfTrue="1" operator="equal">
      <formula>"N/A"</formula>
    </cfRule>
  </conditionalFormatting>
  <conditionalFormatting sqref="DI12:DR12">
    <cfRule type="cellIs" dxfId="4134" priority="580" operator="equal">
      <formula>"NO"</formula>
    </cfRule>
  </conditionalFormatting>
  <conditionalFormatting sqref="DI12:DR12">
    <cfRule type="cellIs" dxfId="4133" priority="578" stopIfTrue="1" operator="equal">
      <formula>"Not Met"</formula>
    </cfRule>
  </conditionalFormatting>
  <conditionalFormatting sqref="DI12:DR12">
    <cfRule type="cellIs" dxfId="4132" priority="579" stopIfTrue="1" operator="equal">
      <formula>"N/A"</formula>
    </cfRule>
  </conditionalFormatting>
  <conditionalFormatting sqref="DI12:DR12">
    <cfRule type="cellIs" dxfId="4131" priority="576" stopIfTrue="1" operator="equal">
      <formula>"Not Met"</formula>
    </cfRule>
  </conditionalFormatting>
  <conditionalFormatting sqref="DI12:DR12">
    <cfRule type="cellIs" dxfId="4130" priority="577" stopIfTrue="1" operator="equal">
      <formula>"N/A"</formula>
    </cfRule>
  </conditionalFormatting>
  <conditionalFormatting sqref="DI12">
    <cfRule type="expression" dxfId="4129" priority="575">
      <formula>AND(DI$12&lt;&gt;"",DI12="")</formula>
    </cfRule>
  </conditionalFormatting>
  <conditionalFormatting sqref="DK18:DR19 DK21:DR28">
    <cfRule type="cellIs" dxfId="4128" priority="573" stopIfTrue="1" operator="equal">
      <formula>"Not Met"</formula>
    </cfRule>
  </conditionalFormatting>
  <conditionalFormatting sqref="DK18:DR19 DK21:DR28">
    <cfRule type="cellIs" dxfId="4127" priority="574" stopIfTrue="1" operator="equal">
      <formula>"N/A"</formula>
    </cfRule>
  </conditionalFormatting>
  <conditionalFormatting sqref="DK18:DR19 DK21:DR28">
    <cfRule type="cellIs" dxfId="4126" priority="570" operator="equal">
      <formula>"N/A"</formula>
    </cfRule>
    <cfRule type="cellIs" dxfId="4125" priority="571" operator="equal">
      <formula>"NOT MET"</formula>
    </cfRule>
    <cfRule type="cellIs" dxfId="4124" priority="572" operator="equal">
      <formula>"MET"</formula>
    </cfRule>
  </conditionalFormatting>
  <conditionalFormatting sqref="DK18:DR19 DK21:DR28">
    <cfRule type="cellIs" dxfId="4123" priority="569" operator="equal">
      <formula>"NO"</formula>
    </cfRule>
  </conditionalFormatting>
  <conditionalFormatting sqref="DJ12">
    <cfRule type="expression" dxfId="4122" priority="568">
      <formula>AND(DJ$12&lt;&gt;"",DJ12="")</formula>
    </cfRule>
  </conditionalFormatting>
  <conditionalFormatting sqref="DK12">
    <cfRule type="expression" dxfId="4121" priority="567">
      <formula>AND(DK$12&lt;&gt;"",DK12="")</formula>
    </cfRule>
  </conditionalFormatting>
  <conditionalFormatting sqref="DL12">
    <cfRule type="expression" dxfId="4120" priority="566">
      <formula>AND(DL$12&lt;&gt;"",DL12="")</formula>
    </cfRule>
  </conditionalFormatting>
  <conditionalFormatting sqref="DM12">
    <cfRule type="expression" dxfId="4119" priority="565">
      <formula>AND(DM$12&lt;&gt;"",DM12="")</formula>
    </cfRule>
  </conditionalFormatting>
  <conditionalFormatting sqref="DN12">
    <cfRule type="expression" dxfId="4118" priority="564">
      <formula>AND(DN$12&lt;&gt;"",DN12="")</formula>
    </cfRule>
  </conditionalFormatting>
  <conditionalFormatting sqref="DO12">
    <cfRule type="expression" dxfId="4117" priority="563">
      <formula>AND(DO$12&lt;&gt;"",DO12="")</formula>
    </cfRule>
  </conditionalFormatting>
  <conditionalFormatting sqref="DP12">
    <cfRule type="expression" dxfId="4116" priority="562">
      <formula>AND(DP$12&lt;&gt;"",DP12="")</formula>
    </cfRule>
  </conditionalFormatting>
  <conditionalFormatting sqref="DQ12">
    <cfRule type="expression" dxfId="4115" priority="561">
      <formula>AND(DQ$12&lt;&gt;"",DQ12="")</formula>
    </cfRule>
  </conditionalFormatting>
  <conditionalFormatting sqref="DR12">
    <cfRule type="expression" dxfId="4114" priority="560">
      <formula>AND(DR$12&lt;&gt;"",DR12="")</formula>
    </cfRule>
  </conditionalFormatting>
  <conditionalFormatting sqref="DS29:EB33 DT28 DS18:DT19 DS21:DT27">
    <cfRule type="cellIs" dxfId="4113" priority="558" stopIfTrue="1" operator="equal">
      <formula>"Not Met"</formula>
    </cfRule>
  </conditionalFormatting>
  <conditionalFormatting sqref="DS29:EB33 DT28 DS18:DT19 DS21:DT27">
    <cfRule type="cellIs" dxfId="4112" priority="559" stopIfTrue="1" operator="equal">
      <formula>"N/A"</formula>
    </cfRule>
  </conditionalFormatting>
  <conditionalFormatting sqref="DS28">
    <cfRule type="cellIs" dxfId="4111" priority="556" stopIfTrue="1" operator="equal">
      <formula>"Not Met"</formula>
    </cfRule>
  </conditionalFormatting>
  <conditionalFormatting sqref="DS28">
    <cfRule type="cellIs" dxfId="4110" priority="557" stopIfTrue="1" operator="equal">
      <formula>"N/A"</formula>
    </cfRule>
  </conditionalFormatting>
  <conditionalFormatting sqref="DS29:EB33 DT28">
    <cfRule type="cellIs" dxfId="4109" priority="554" stopIfTrue="1" operator="equal">
      <formula>"Not Met"</formula>
    </cfRule>
  </conditionalFormatting>
  <conditionalFormatting sqref="DS29:EB33 DT28">
    <cfRule type="cellIs" dxfId="4108" priority="555" stopIfTrue="1" operator="equal">
      <formula>"N/A"</formula>
    </cfRule>
  </conditionalFormatting>
  <conditionalFormatting sqref="DS13:EB17">
    <cfRule type="cellIs" dxfId="4107" priority="552" stopIfTrue="1" operator="equal">
      <formula>"Not Met"</formula>
    </cfRule>
  </conditionalFormatting>
  <conditionalFormatting sqref="DS13:EB17">
    <cfRule type="cellIs" dxfId="4106" priority="553" stopIfTrue="1" operator="equal">
      <formula>"N/A"</formula>
    </cfRule>
  </conditionalFormatting>
  <conditionalFormatting sqref="DS1:EB2 DS3 DS4:EB5 DS13:EB17 DS29:EB41 DS18:DT19 DS21:DT28 DS8:EB11 DS52:EB1048576">
    <cfRule type="cellIs" dxfId="4105" priority="549" operator="equal">
      <formula>"N/A"</formula>
    </cfRule>
    <cfRule type="cellIs" dxfId="4104" priority="550" operator="equal">
      <formula>"NOT MET"</formula>
    </cfRule>
    <cfRule type="cellIs" dxfId="4103" priority="551" operator="equal">
      <formula>"MET"</formula>
    </cfRule>
  </conditionalFormatting>
  <conditionalFormatting sqref="DT28">
    <cfRule type="cellIs" dxfId="4102" priority="547" stopIfTrue="1" operator="equal">
      <formula>"Not Met"</formula>
    </cfRule>
  </conditionalFormatting>
  <conditionalFormatting sqref="DT28">
    <cfRule type="cellIs" dxfId="4101" priority="548" stopIfTrue="1" operator="equal">
      <formula>"N/A"</formula>
    </cfRule>
  </conditionalFormatting>
  <conditionalFormatting sqref="DS1:EB5 DS13:EB17 DS29:EB41 DS18:DT19 DS21:DT28 DS8:EB11 DS52:EB1048576">
    <cfRule type="cellIs" dxfId="4100" priority="546" operator="equal">
      <formula>"NO"</formula>
    </cfRule>
  </conditionalFormatting>
  <conditionalFormatting sqref="DT28">
    <cfRule type="cellIs" dxfId="4099" priority="544" stopIfTrue="1" operator="equal">
      <formula>"Not Met"</formula>
    </cfRule>
  </conditionalFormatting>
  <conditionalFormatting sqref="DT28">
    <cfRule type="cellIs" dxfId="4098" priority="545" stopIfTrue="1" operator="equal">
      <formula>"N/A"</formula>
    </cfRule>
  </conditionalFormatting>
  <conditionalFormatting sqref="DS12:EB12">
    <cfRule type="cellIs" dxfId="4097" priority="542" stopIfTrue="1" operator="equal">
      <formula>"Not Met"</formula>
    </cfRule>
  </conditionalFormatting>
  <conditionalFormatting sqref="DS12:EB12">
    <cfRule type="cellIs" dxfId="4096" priority="543" stopIfTrue="1" operator="equal">
      <formula>"N/A"</formula>
    </cfRule>
  </conditionalFormatting>
  <conditionalFormatting sqref="DS12:EB12">
    <cfRule type="cellIs" dxfId="4095" priority="539" operator="equal">
      <formula>"N/A"</formula>
    </cfRule>
    <cfRule type="cellIs" dxfId="4094" priority="540" operator="equal">
      <formula>"NOT MET"</formula>
    </cfRule>
    <cfRule type="cellIs" dxfId="4093" priority="541" operator="equal">
      <formula>"MET"</formula>
    </cfRule>
  </conditionalFormatting>
  <conditionalFormatting sqref="DS12:EB12">
    <cfRule type="cellIs" dxfId="4092" priority="537" stopIfTrue="1" operator="equal">
      <formula>"Not Met"</formula>
    </cfRule>
  </conditionalFormatting>
  <conditionalFormatting sqref="DS12:EB12">
    <cfRule type="cellIs" dxfId="4091" priority="538" stopIfTrue="1" operator="equal">
      <formula>"N/A"</formula>
    </cfRule>
  </conditionalFormatting>
  <conditionalFormatting sqref="DS12:EB12">
    <cfRule type="cellIs" dxfId="4090" priority="536" operator="equal">
      <formula>"NO"</formula>
    </cfRule>
  </conditionalFormatting>
  <conditionalFormatting sqref="DS12:EB12">
    <cfRule type="cellIs" dxfId="4089" priority="534" stopIfTrue="1" operator="equal">
      <formula>"Not Met"</formula>
    </cfRule>
  </conditionalFormatting>
  <conditionalFormatting sqref="DS12:EB12">
    <cfRule type="cellIs" dxfId="4088" priority="535" stopIfTrue="1" operator="equal">
      <formula>"N/A"</formula>
    </cfRule>
  </conditionalFormatting>
  <conditionalFormatting sqref="DS12:EB12">
    <cfRule type="cellIs" dxfId="4087" priority="532" stopIfTrue="1" operator="equal">
      <formula>"Not Met"</formula>
    </cfRule>
  </conditionalFormatting>
  <conditionalFormatting sqref="DS12:EB12">
    <cfRule type="cellIs" dxfId="4086" priority="533" stopIfTrue="1" operator="equal">
      <formula>"N/A"</formula>
    </cfRule>
  </conditionalFormatting>
  <conditionalFormatting sqref="DS12">
    <cfRule type="expression" dxfId="4085" priority="531">
      <formula>AND(DS$12&lt;&gt;"",DS12="")</formula>
    </cfRule>
  </conditionalFormatting>
  <conditionalFormatting sqref="DU18:EB19 DU21:EB28">
    <cfRule type="cellIs" dxfId="4084" priority="529" stopIfTrue="1" operator="equal">
      <formula>"Not Met"</formula>
    </cfRule>
  </conditionalFormatting>
  <conditionalFormatting sqref="DU18:EB19 DU21:EB28">
    <cfRule type="cellIs" dxfId="4083" priority="530" stopIfTrue="1" operator="equal">
      <formula>"N/A"</formula>
    </cfRule>
  </conditionalFormatting>
  <conditionalFormatting sqref="DU18:EB19 DU21:EB28">
    <cfRule type="cellIs" dxfId="4082" priority="526" operator="equal">
      <formula>"N/A"</formula>
    </cfRule>
    <cfRule type="cellIs" dxfId="4081" priority="527" operator="equal">
      <formula>"NOT MET"</formula>
    </cfRule>
    <cfRule type="cellIs" dxfId="4080" priority="528" operator="equal">
      <formula>"MET"</formula>
    </cfRule>
  </conditionalFormatting>
  <conditionalFormatting sqref="DU18:EB19 DU21:EB28">
    <cfRule type="cellIs" dxfId="4079" priority="525" operator="equal">
      <formula>"NO"</formula>
    </cfRule>
  </conditionalFormatting>
  <conditionalFormatting sqref="DT12">
    <cfRule type="expression" dxfId="4078" priority="524">
      <formula>AND(DT$12&lt;&gt;"",DT12="")</formula>
    </cfRule>
  </conditionalFormatting>
  <conditionalFormatting sqref="DU12">
    <cfRule type="expression" dxfId="4077" priority="523">
      <formula>AND(DU$12&lt;&gt;"",DU12="")</formula>
    </cfRule>
  </conditionalFormatting>
  <conditionalFormatting sqref="DV12">
    <cfRule type="expression" dxfId="4076" priority="522">
      <formula>AND(DV$12&lt;&gt;"",DV12="")</formula>
    </cfRule>
  </conditionalFormatting>
  <conditionalFormatting sqref="DW12">
    <cfRule type="expression" dxfId="4075" priority="521">
      <formula>AND(DW$12&lt;&gt;"",DW12="")</formula>
    </cfRule>
  </conditionalFormatting>
  <conditionalFormatting sqref="DX12">
    <cfRule type="expression" dxfId="4074" priority="520">
      <formula>AND(DX$12&lt;&gt;"",DX12="")</formula>
    </cfRule>
  </conditionalFormatting>
  <conditionalFormatting sqref="DY12">
    <cfRule type="expression" dxfId="4073" priority="519">
      <formula>AND(DY$12&lt;&gt;"",DY12="")</formula>
    </cfRule>
  </conditionalFormatting>
  <conditionalFormatting sqref="DZ12">
    <cfRule type="expression" dxfId="4072" priority="518">
      <formula>AND(DZ$12&lt;&gt;"",DZ12="")</formula>
    </cfRule>
  </conditionalFormatting>
  <conditionalFormatting sqref="EA12">
    <cfRule type="expression" dxfId="4071" priority="517">
      <formula>AND(EA$12&lt;&gt;"",EA12="")</formula>
    </cfRule>
  </conditionalFormatting>
  <conditionalFormatting sqref="EB12">
    <cfRule type="expression" dxfId="4070" priority="516">
      <formula>AND(EB$12&lt;&gt;"",EB12="")</formula>
    </cfRule>
  </conditionalFormatting>
  <conditionalFormatting sqref="EC29:EL33 ED28 EC18:ED19 EC21:ED27">
    <cfRule type="cellIs" dxfId="4069" priority="514" stopIfTrue="1" operator="equal">
      <formula>"Not Met"</formula>
    </cfRule>
  </conditionalFormatting>
  <conditionalFormatting sqref="EC29:EL33 ED28 EC18:ED19 EC21:ED27">
    <cfRule type="cellIs" dxfId="4068" priority="515" stopIfTrue="1" operator="equal">
      <formula>"N/A"</formula>
    </cfRule>
  </conditionalFormatting>
  <conditionalFormatting sqref="EC28">
    <cfRule type="cellIs" dxfId="4067" priority="512" stopIfTrue="1" operator="equal">
      <formula>"Not Met"</formula>
    </cfRule>
  </conditionalFormatting>
  <conditionalFormatting sqref="EC28">
    <cfRule type="cellIs" dxfId="4066" priority="513" stopIfTrue="1" operator="equal">
      <formula>"N/A"</formula>
    </cfRule>
  </conditionalFormatting>
  <conditionalFormatting sqref="EC29:EL33 ED28">
    <cfRule type="cellIs" dxfId="4065" priority="510" stopIfTrue="1" operator="equal">
      <formula>"Not Met"</formula>
    </cfRule>
  </conditionalFormatting>
  <conditionalFormatting sqref="EC29:EL33 ED28">
    <cfRule type="cellIs" dxfId="4064" priority="511" stopIfTrue="1" operator="equal">
      <formula>"N/A"</formula>
    </cfRule>
  </conditionalFormatting>
  <conditionalFormatting sqref="EC13:EL17">
    <cfRule type="cellIs" dxfId="4063" priority="508" stopIfTrue="1" operator="equal">
      <formula>"Not Met"</formula>
    </cfRule>
  </conditionalFormatting>
  <conditionalFormatting sqref="EC13:EL17">
    <cfRule type="cellIs" dxfId="4062" priority="509" stopIfTrue="1" operator="equal">
      <formula>"N/A"</formula>
    </cfRule>
  </conditionalFormatting>
  <conditionalFormatting sqref="EC1:EL2 EC3 EC4:EL5 EC13:EL17 EC29:EL41 EC18:ED19 EC21:ED28 EC8:EL11 EC52:EL1048576">
    <cfRule type="cellIs" dxfId="4061" priority="505" operator="equal">
      <formula>"N/A"</formula>
    </cfRule>
    <cfRule type="cellIs" dxfId="4060" priority="506" operator="equal">
      <formula>"NOT MET"</formula>
    </cfRule>
    <cfRule type="cellIs" dxfId="4059" priority="507" operator="equal">
      <formula>"MET"</formula>
    </cfRule>
  </conditionalFormatting>
  <conditionalFormatting sqref="ED28">
    <cfRule type="cellIs" dxfId="4058" priority="503" stopIfTrue="1" operator="equal">
      <formula>"Not Met"</formula>
    </cfRule>
  </conditionalFormatting>
  <conditionalFormatting sqref="ED28">
    <cfRule type="cellIs" dxfId="4057" priority="504" stopIfTrue="1" operator="equal">
      <formula>"N/A"</formula>
    </cfRule>
  </conditionalFormatting>
  <conditionalFormatting sqref="EC1:EL5 EC13:EL17 EC29:EL41 EC18:ED19 EC21:ED28 EC8:EL11 EC52:EL1048576">
    <cfRule type="cellIs" dxfId="4056" priority="502" operator="equal">
      <formula>"NO"</formula>
    </cfRule>
  </conditionalFormatting>
  <conditionalFormatting sqref="ED28">
    <cfRule type="cellIs" dxfId="4055" priority="500" stopIfTrue="1" operator="equal">
      <formula>"Not Met"</formula>
    </cfRule>
  </conditionalFormatting>
  <conditionalFormatting sqref="ED28">
    <cfRule type="cellIs" dxfId="4054" priority="501" stopIfTrue="1" operator="equal">
      <formula>"N/A"</formula>
    </cfRule>
  </conditionalFormatting>
  <conditionalFormatting sqref="EC12:EL12">
    <cfRule type="cellIs" dxfId="4053" priority="498" stopIfTrue="1" operator="equal">
      <formula>"Not Met"</formula>
    </cfRule>
  </conditionalFormatting>
  <conditionalFormatting sqref="EC12:EL12">
    <cfRule type="cellIs" dxfId="4052" priority="499" stopIfTrue="1" operator="equal">
      <formula>"N/A"</formula>
    </cfRule>
  </conditionalFormatting>
  <conditionalFormatting sqref="EC12:EL12">
    <cfRule type="cellIs" dxfId="4051" priority="495" operator="equal">
      <formula>"N/A"</formula>
    </cfRule>
    <cfRule type="cellIs" dxfId="4050" priority="496" operator="equal">
      <formula>"NOT MET"</formula>
    </cfRule>
    <cfRule type="cellIs" dxfId="4049" priority="497" operator="equal">
      <formula>"MET"</formula>
    </cfRule>
  </conditionalFormatting>
  <conditionalFormatting sqref="EC12:EL12">
    <cfRule type="cellIs" dxfId="4048" priority="493" stopIfTrue="1" operator="equal">
      <formula>"Not Met"</formula>
    </cfRule>
  </conditionalFormatting>
  <conditionalFormatting sqref="EC12:EL12">
    <cfRule type="cellIs" dxfId="4047" priority="494" stopIfTrue="1" operator="equal">
      <formula>"N/A"</formula>
    </cfRule>
  </conditionalFormatting>
  <conditionalFormatting sqref="EC12:EL12">
    <cfRule type="cellIs" dxfId="4046" priority="492" operator="equal">
      <formula>"NO"</formula>
    </cfRule>
  </conditionalFormatting>
  <conditionalFormatting sqref="EC12:EL12">
    <cfRule type="cellIs" dxfId="4045" priority="490" stopIfTrue="1" operator="equal">
      <formula>"Not Met"</formula>
    </cfRule>
  </conditionalFormatting>
  <conditionalFormatting sqref="EC12:EL12">
    <cfRule type="cellIs" dxfId="4044" priority="491" stopIfTrue="1" operator="equal">
      <formula>"N/A"</formula>
    </cfRule>
  </conditionalFormatting>
  <conditionalFormatting sqref="EC12:EL12">
    <cfRule type="cellIs" dxfId="4043" priority="488" stopIfTrue="1" operator="equal">
      <formula>"Not Met"</formula>
    </cfRule>
  </conditionalFormatting>
  <conditionalFormatting sqref="EC12:EL12">
    <cfRule type="cellIs" dxfId="4042" priority="489" stopIfTrue="1" operator="equal">
      <formula>"N/A"</formula>
    </cfRule>
  </conditionalFormatting>
  <conditionalFormatting sqref="EC12">
    <cfRule type="expression" dxfId="4041" priority="487">
      <formula>AND(EC$12&lt;&gt;"",EC12="")</formula>
    </cfRule>
  </conditionalFormatting>
  <conditionalFormatting sqref="EE18:EL19 EE21:EL28">
    <cfRule type="cellIs" dxfId="4040" priority="485" stopIfTrue="1" operator="equal">
      <formula>"Not Met"</formula>
    </cfRule>
  </conditionalFormatting>
  <conditionalFormatting sqref="EE18:EL19 EE21:EL28">
    <cfRule type="cellIs" dxfId="4039" priority="486" stopIfTrue="1" operator="equal">
      <formula>"N/A"</formula>
    </cfRule>
  </conditionalFormatting>
  <conditionalFormatting sqref="EE18:EL19 EE21:EL28">
    <cfRule type="cellIs" dxfId="4038" priority="482" operator="equal">
      <formula>"N/A"</formula>
    </cfRule>
    <cfRule type="cellIs" dxfId="4037" priority="483" operator="equal">
      <formula>"NOT MET"</formula>
    </cfRule>
    <cfRule type="cellIs" dxfId="4036" priority="484" operator="equal">
      <formula>"MET"</formula>
    </cfRule>
  </conditionalFormatting>
  <conditionalFormatting sqref="EE18:EL19 EE21:EL28">
    <cfRule type="cellIs" dxfId="4035" priority="481" operator="equal">
      <formula>"NO"</formula>
    </cfRule>
  </conditionalFormatting>
  <conditionalFormatting sqref="ED12">
    <cfRule type="expression" dxfId="4034" priority="480">
      <formula>AND(ED$12&lt;&gt;"",ED12="")</formula>
    </cfRule>
  </conditionalFormatting>
  <conditionalFormatting sqref="EE12">
    <cfRule type="expression" dxfId="4033" priority="479">
      <formula>AND(EE$12&lt;&gt;"",EE12="")</formula>
    </cfRule>
  </conditionalFormatting>
  <conditionalFormatting sqref="EF12">
    <cfRule type="expression" dxfId="4032" priority="478">
      <formula>AND(EF$12&lt;&gt;"",EF12="")</formula>
    </cfRule>
  </conditionalFormatting>
  <conditionalFormatting sqref="EG12">
    <cfRule type="expression" dxfId="4031" priority="477">
      <formula>AND(EG$12&lt;&gt;"",EG12="")</formula>
    </cfRule>
  </conditionalFormatting>
  <conditionalFormatting sqref="EH12">
    <cfRule type="expression" dxfId="4030" priority="476">
      <formula>AND(EH$12&lt;&gt;"",EH12="")</formula>
    </cfRule>
  </conditionalFormatting>
  <conditionalFormatting sqref="EI12">
    <cfRule type="expression" dxfId="4029" priority="475">
      <formula>AND(EI$12&lt;&gt;"",EI12="")</formula>
    </cfRule>
  </conditionalFormatting>
  <conditionalFormatting sqref="EJ12">
    <cfRule type="expression" dxfId="4028" priority="474">
      <formula>AND(EJ$12&lt;&gt;"",EJ12="")</formula>
    </cfRule>
  </conditionalFormatting>
  <conditionalFormatting sqref="EK12">
    <cfRule type="expression" dxfId="4027" priority="473">
      <formula>AND(EK$12&lt;&gt;"",EK12="")</formula>
    </cfRule>
  </conditionalFormatting>
  <conditionalFormatting sqref="EL12">
    <cfRule type="expression" dxfId="4026" priority="472">
      <formula>AND(EL$12&lt;&gt;"",EL12="")</formula>
    </cfRule>
  </conditionalFormatting>
  <conditionalFormatting sqref="EM29:EV33 EN28 EM18:EN19 EM21:EN27">
    <cfRule type="cellIs" dxfId="4025" priority="470" stopIfTrue="1" operator="equal">
      <formula>"Not Met"</formula>
    </cfRule>
  </conditionalFormatting>
  <conditionalFormatting sqref="EM29:EV33 EN28 EM18:EN19 EM21:EN27">
    <cfRule type="cellIs" dxfId="4024" priority="471" stopIfTrue="1" operator="equal">
      <formula>"N/A"</formula>
    </cfRule>
  </conditionalFormatting>
  <conditionalFormatting sqref="EM28">
    <cfRule type="cellIs" dxfId="4023" priority="468" stopIfTrue="1" operator="equal">
      <formula>"Not Met"</formula>
    </cfRule>
  </conditionalFormatting>
  <conditionalFormatting sqref="EM28">
    <cfRule type="cellIs" dxfId="4022" priority="469" stopIfTrue="1" operator="equal">
      <formula>"N/A"</formula>
    </cfRule>
  </conditionalFormatting>
  <conditionalFormatting sqref="EM29:EV33 EN28">
    <cfRule type="cellIs" dxfId="4021" priority="466" stopIfTrue="1" operator="equal">
      <formula>"Not Met"</formula>
    </cfRule>
  </conditionalFormatting>
  <conditionalFormatting sqref="EM29:EV33 EN28">
    <cfRule type="cellIs" dxfId="4020" priority="467" stopIfTrue="1" operator="equal">
      <formula>"N/A"</formula>
    </cfRule>
  </conditionalFormatting>
  <conditionalFormatting sqref="EM13:EV17">
    <cfRule type="cellIs" dxfId="4019" priority="464" stopIfTrue="1" operator="equal">
      <formula>"Not Met"</formula>
    </cfRule>
  </conditionalFormatting>
  <conditionalFormatting sqref="EM13:EV17">
    <cfRule type="cellIs" dxfId="4018" priority="465" stopIfTrue="1" operator="equal">
      <formula>"N/A"</formula>
    </cfRule>
  </conditionalFormatting>
  <conditionalFormatting sqref="EM2:EV2 EM3 EM4:EV5 EM13:EV17 EM29:EV41 EM18:EN19 EM1 EM21:EN28 EM8:EV11 EM52:EV1048576">
    <cfRule type="cellIs" dxfId="4017" priority="461" operator="equal">
      <formula>"N/A"</formula>
    </cfRule>
    <cfRule type="cellIs" dxfId="4016" priority="462" operator="equal">
      <formula>"NOT MET"</formula>
    </cfRule>
    <cfRule type="cellIs" dxfId="4015" priority="463" operator="equal">
      <formula>"MET"</formula>
    </cfRule>
  </conditionalFormatting>
  <conditionalFormatting sqref="EN28">
    <cfRule type="cellIs" dxfId="4014" priority="459" stopIfTrue="1" operator="equal">
      <formula>"Not Met"</formula>
    </cfRule>
  </conditionalFormatting>
  <conditionalFormatting sqref="EN28">
    <cfRule type="cellIs" dxfId="4013" priority="460" stopIfTrue="1" operator="equal">
      <formula>"N/A"</formula>
    </cfRule>
  </conditionalFormatting>
  <conditionalFormatting sqref="EM2:EV5 EM13:EV17 EM29:EV41 EM18:EN19 EM1 EM21:EN28 EM8:EV11 EM52:EV1048576">
    <cfRule type="cellIs" dxfId="4012" priority="458" operator="equal">
      <formula>"NO"</formula>
    </cfRule>
  </conditionalFormatting>
  <conditionalFormatting sqref="EN28">
    <cfRule type="cellIs" dxfId="4011" priority="456" stopIfTrue="1" operator="equal">
      <formula>"Not Met"</formula>
    </cfRule>
  </conditionalFormatting>
  <conditionalFormatting sqref="EN28">
    <cfRule type="cellIs" dxfId="4010" priority="457" stopIfTrue="1" operator="equal">
      <formula>"N/A"</formula>
    </cfRule>
  </conditionalFormatting>
  <conditionalFormatting sqref="EM12:EV12">
    <cfRule type="cellIs" dxfId="4009" priority="454" stopIfTrue="1" operator="equal">
      <formula>"Not Met"</formula>
    </cfRule>
  </conditionalFormatting>
  <conditionalFormatting sqref="EM12:EV12">
    <cfRule type="cellIs" dxfId="4008" priority="455" stopIfTrue="1" operator="equal">
      <formula>"N/A"</formula>
    </cfRule>
  </conditionalFormatting>
  <conditionalFormatting sqref="EM12:EV12">
    <cfRule type="cellIs" dxfId="4007" priority="451" operator="equal">
      <formula>"N/A"</formula>
    </cfRule>
    <cfRule type="cellIs" dxfId="4006" priority="452" operator="equal">
      <formula>"NOT MET"</formula>
    </cfRule>
    <cfRule type="cellIs" dxfId="4005" priority="453" operator="equal">
      <formula>"MET"</formula>
    </cfRule>
  </conditionalFormatting>
  <conditionalFormatting sqref="EM12:EV12">
    <cfRule type="cellIs" dxfId="4004" priority="449" stopIfTrue="1" operator="equal">
      <formula>"Not Met"</formula>
    </cfRule>
  </conditionalFormatting>
  <conditionalFormatting sqref="EM12:EV12">
    <cfRule type="cellIs" dxfId="4003" priority="450" stopIfTrue="1" operator="equal">
      <formula>"N/A"</formula>
    </cfRule>
  </conditionalFormatting>
  <conditionalFormatting sqref="EM12:EV12">
    <cfRule type="cellIs" dxfId="4002" priority="448" operator="equal">
      <formula>"NO"</formula>
    </cfRule>
  </conditionalFormatting>
  <conditionalFormatting sqref="EM12:EV12">
    <cfRule type="cellIs" dxfId="4001" priority="446" stopIfTrue="1" operator="equal">
      <formula>"Not Met"</formula>
    </cfRule>
  </conditionalFormatting>
  <conditionalFormatting sqref="EM12:EV12">
    <cfRule type="cellIs" dxfId="4000" priority="447" stopIfTrue="1" operator="equal">
      <formula>"N/A"</formula>
    </cfRule>
  </conditionalFormatting>
  <conditionalFormatting sqref="EM12:EV12">
    <cfRule type="cellIs" dxfId="3999" priority="444" stopIfTrue="1" operator="equal">
      <formula>"Not Met"</formula>
    </cfRule>
  </conditionalFormatting>
  <conditionalFormatting sqref="EM12:EV12">
    <cfRule type="cellIs" dxfId="3998" priority="445" stopIfTrue="1" operator="equal">
      <formula>"N/A"</formula>
    </cfRule>
  </conditionalFormatting>
  <conditionalFormatting sqref="EM12">
    <cfRule type="expression" dxfId="3997" priority="443">
      <formula>AND(EM$12&lt;&gt;"",EM12="")</formula>
    </cfRule>
  </conditionalFormatting>
  <conditionalFormatting sqref="EO18:EV19 EO21:EV28">
    <cfRule type="cellIs" dxfId="3996" priority="441" stopIfTrue="1" operator="equal">
      <formula>"Not Met"</formula>
    </cfRule>
  </conditionalFormatting>
  <conditionalFormatting sqref="EO18:EV19 EO21:EV28">
    <cfRule type="cellIs" dxfId="3995" priority="442" stopIfTrue="1" operator="equal">
      <formula>"N/A"</formula>
    </cfRule>
  </conditionalFormatting>
  <conditionalFormatting sqref="EO18:EV19 EO21:EV28">
    <cfRule type="cellIs" dxfId="3994" priority="438" operator="equal">
      <formula>"N/A"</formula>
    </cfRule>
    <cfRule type="cellIs" dxfId="3993" priority="439" operator="equal">
      <formula>"NOT MET"</formula>
    </cfRule>
    <cfRule type="cellIs" dxfId="3992" priority="440" operator="equal">
      <formula>"MET"</formula>
    </cfRule>
  </conditionalFormatting>
  <conditionalFormatting sqref="EO18:EV19 EO21:EV28">
    <cfRule type="cellIs" dxfId="3991" priority="437" operator="equal">
      <formula>"NO"</formula>
    </cfRule>
  </conditionalFormatting>
  <conditionalFormatting sqref="EN12">
    <cfRule type="expression" dxfId="3990" priority="436">
      <formula>AND(EN$12&lt;&gt;"",EN12="")</formula>
    </cfRule>
  </conditionalFormatting>
  <conditionalFormatting sqref="EO12">
    <cfRule type="expression" dxfId="3989" priority="435">
      <formula>AND(EO$12&lt;&gt;"",EO12="")</formula>
    </cfRule>
  </conditionalFormatting>
  <conditionalFormatting sqref="EP12">
    <cfRule type="expression" dxfId="3988" priority="434">
      <formula>AND(EP$12&lt;&gt;"",EP12="")</formula>
    </cfRule>
  </conditionalFormatting>
  <conditionalFormatting sqref="EQ12">
    <cfRule type="expression" dxfId="3987" priority="433">
      <formula>AND(EQ$12&lt;&gt;"",EQ12="")</formula>
    </cfRule>
  </conditionalFormatting>
  <conditionalFormatting sqref="ER12">
    <cfRule type="expression" dxfId="3986" priority="432">
      <formula>AND(ER$12&lt;&gt;"",ER12="")</formula>
    </cfRule>
  </conditionalFormatting>
  <conditionalFormatting sqref="ES12">
    <cfRule type="expression" dxfId="3985" priority="431">
      <formula>AND(ES$12&lt;&gt;"",ES12="")</formula>
    </cfRule>
  </conditionalFormatting>
  <conditionalFormatting sqref="ET12">
    <cfRule type="expression" dxfId="3984" priority="430">
      <formula>AND(ET$12&lt;&gt;"",ET12="")</formula>
    </cfRule>
  </conditionalFormatting>
  <conditionalFormatting sqref="EU12">
    <cfRule type="expression" dxfId="3983" priority="429">
      <formula>AND(EU$12&lt;&gt;"",EU12="")</formula>
    </cfRule>
  </conditionalFormatting>
  <conditionalFormatting sqref="EV12">
    <cfRule type="expression" dxfId="3982" priority="428">
      <formula>AND(EV$12&lt;&gt;"",EV12="")</formula>
    </cfRule>
  </conditionalFormatting>
  <conditionalFormatting sqref="C6">
    <cfRule type="cellIs" dxfId="3981" priority="419" operator="equal">
      <formula>"NO"</formula>
    </cfRule>
    <cfRule type="cellIs" dxfId="3980" priority="420" operator="equal">
      <formula>"MET"</formula>
    </cfRule>
  </conditionalFormatting>
  <conditionalFormatting sqref="M6">
    <cfRule type="cellIs" dxfId="3979" priority="417" operator="equal">
      <formula>"NO"</formula>
    </cfRule>
    <cfRule type="cellIs" dxfId="3978" priority="418" operator="equal">
      <formula>"MET"</formula>
    </cfRule>
  </conditionalFormatting>
  <conditionalFormatting sqref="W6">
    <cfRule type="cellIs" dxfId="3977" priority="415" operator="equal">
      <formula>"NO"</formula>
    </cfRule>
    <cfRule type="cellIs" dxfId="3976" priority="416" operator="equal">
      <formula>"MET"</formula>
    </cfRule>
  </conditionalFormatting>
  <conditionalFormatting sqref="AG6">
    <cfRule type="cellIs" dxfId="3975" priority="413" operator="equal">
      <formula>"NO"</formula>
    </cfRule>
    <cfRule type="cellIs" dxfId="3974" priority="414" operator="equal">
      <formula>"MET"</formula>
    </cfRule>
  </conditionalFormatting>
  <conditionalFormatting sqref="AQ6">
    <cfRule type="cellIs" dxfId="3973" priority="411" operator="equal">
      <formula>"NO"</formula>
    </cfRule>
    <cfRule type="cellIs" dxfId="3972" priority="412" operator="equal">
      <formula>"MET"</formula>
    </cfRule>
  </conditionalFormatting>
  <conditionalFormatting sqref="BA6">
    <cfRule type="cellIs" dxfId="3971" priority="409" operator="equal">
      <formula>"NO"</formula>
    </cfRule>
    <cfRule type="cellIs" dxfId="3970" priority="410" operator="equal">
      <formula>"MET"</formula>
    </cfRule>
  </conditionalFormatting>
  <conditionalFormatting sqref="BK6">
    <cfRule type="cellIs" dxfId="3969" priority="407" operator="equal">
      <formula>"NO"</formula>
    </cfRule>
    <cfRule type="cellIs" dxfId="3968" priority="408" operator="equal">
      <formula>"MET"</formula>
    </cfRule>
  </conditionalFormatting>
  <conditionalFormatting sqref="BU6">
    <cfRule type="cellIs" dxfId="3967" priority="405" operator="equal">
      <formula>"NO"</formula>
    </cfRule>
    <cfRule type="cellIs" dxfId="3966" priority="406" operator="equal">
      <formula>"MET"</formula>
    </cfRule>
  </conditionalFormatting>
  <conditionalFormatting sqref="CE6">
    <cfRule type="cellIs" dxfId="3965" priority="403" operator="equal">
      <formula>"NO"</formula>
    </cfRule>
    <cfRule type="cellIs" dxfId="3964" priority="404" operator="equal">
      <formula>"MET"</formula>
    </cfRule>
  </conditionalFormatting>
  <conditionalFormatting sqref="CO6">
    <cfRule type="cellIs" dxfId="3963" priority="401" operator="equal">
      <formula>"NO"</formula>
    </cfRule>
    <cfRule type="cellIs" dxfId="3962" priority="402" operator="equal">
      <formula>"MET"</formula>
    </cfRule>
  </conditionalFormatting>
  <conditionalFormatting sqref="CY6">
    <cfRule type="cellIs" dxfId="3961" priority="399" operator="equal">
      <formula>"NO"</formula>
    </cfRule>
    <cfRule type="cellIs" dxfId="3960" priority="400" operator="equal">
      <formula>"MET"</formula>
    </cfRule>
  </conditionalFormatting>
  <conditionalFormatting sqref="DI6">
    <cfRule type="cellIs" dxfId="3959" priority="397" operator="equal">
      <formula>"NO"</formula>
    </cfRule>
    <cfRule type="cellIs" dxfId="3958" priority="398" operator="equal">
      <formula>"MET"</formula>
    </cfRule>
  </conditionalFormatting>
  <conditionalFormatting sqref="DS6">
    <cfRule type="cellIs" dxfId="3957" priority="395" operator="equal">
      <formula>"NO"</formula>
    </cfRule>
    <cfRule type="cellIs" dxfId="3956" priority="396" operator="equal">
      <formula>"MET"</formula>
    </cfRule>
  </conditionalFormatting>
  <conditionalFormatting sqref="EC6">
    <cfRule type="cellIs" dxfId="3955" priority="393" operator="equal">
      <formula>"NO"</formula>
    </cfRule>
    <cfRule type="cellIs" dxfId="3954" priority="394" operator="equal">
      <formula>"MET"</formula>
    </cfRule>
  </conditionalFormatting>
  <conditionalFormatting sqref="EM6">
    <cfRule type="cellIs" dxfId="3953" priority="391" operator="equal">
      <formula>"NO"</formula>
    </cfRule>
    <cfRule type="cellIs" dxfId="3952" priority="392" operator="equal">
      <formula>"MET"</formula>
    </cfRule>
  </conditionalFormatting>
  <conditionalFormatting sqref="M7">
    <cfRule type="cellIs" dxfId="3951" priority="388" operator="equal">
      <formula>"N/A"</formula>
    </cfRule>
    <cfRule type="cellIs" dxfId="3950" priority="389" operator="equal">
      <formula>"NOT MET"</formula>
    </cfRule>
    <cfRule type="cellIs" dxfId="3949" priority="390" operator="equal">
      <formula>"MET"</formula>
    </cfRule>
  </conditionalFormatting>
  <conditionalFormatting sqref="M7">
    <cfRule type="cellIs" dxfId="3948" priority="387" operator="equal">
      <formula>"NO"</formula>
    </cfRule>
  </conditionalFormatting>
  <conditionalFormatting sqref="W7">
    <cfRule type="cellIs" dxfId="3947" priority="384" operator="equal">
      <formula>"N/A"</formula>
    </cfRule>
    <cfRule type="cellIs" dxfId="3946" priority="385" operator="equal">
      <formula>"NOT MET"</formula>
    </cfRule>
    <cfRule type="cellIs" dxfId="3945" priority="386" operator="equal">
      <formula>"MET"</formula>
    </cfRule>
  </conditionalFormatting>
  <conditionalFormatting sqref="W7">
    <cfRule type="cellIs" dxfId="3944" priority="383" operator="equal">
      <formula>"NO"</formula>
    </cfRule>
  </conditionalFormatting>
  <conditionalFormatting sqref="AG7">
    <cfRule type="cellIs" dxfId="3943" priority="380" operator="equal">
      <formula>"N/A"</formula>
    </cfRule>
    <cfRule type="cellIs" dxfId="3942" priority="381" operator="equal">
      <formula>"NOT MET"</formula>
    </cfRule>
    <cfRule type="cellIs" dxfId="3941" priority="382" operator="equal">
      <formula>"MET"</formula>
    </cfRule>
  </conditionalFormatting>
  <conditionalFormatting sqref="AG7">
    <cfRule type="cellIs" dxfId="3940" priority="379" operator="equal">
      <formula>"NO"</formula>
    </cfRule>
  </conditionalFormatting>
  <conditionalFormatting sqref="AQ7">
    <cfRule type="cellIs" dxfId="3939" priority="376" operator="equal">
      <formula>"N/A"</formula>
    </cfRule>
    <cfRule type="cellIs" dxfId="3938" priority="377" operator="equal">
      <formula>"NOT MET"</formula>
    </cfRule>
    <cfRule type="cellIs" dxfId="3937" priority="378" operator="equal">
      <formula>"MET"</formula>
    </cfRule>
  </conditionalFormatting>
  <conditionalFormatting sqref="AQ7">
    <cfRule type="cellIs" dxfId="3936" priority="375" operator="equal">
      <formula>"NO"</formula>
    </cfRule>
  </conditionalFormatting>
  <conditionalFormatting sqref="BA7">
    <cfRule type="cellIs" dxfId="3935" priority="372" operator="equal">
      <formula>"N/A"</formula>
    </cfRule>
    <cfRule type="cellIs" dxfId="3934" priority="373" operator="equal">
      <formula>"NOT MET"</formula>
    </cfRule>
    <cfRule type="cellIs" dxfId="3933" priority="374" operator="equal">
      <formula>"MET"</formula>
    </cfRule>
  </conditionalFormatting>
  <conditionalFormatting sqref="BA7">
    <cfRule type="cellIs" dxfId="3932" priority="371" operator="equal">
      <formula>"NO"</formula>
    </cfRule>
  </conditionalFormatting>
  <conditionalFormatting sqref="BK7">
    <cfRule type="cellIs" dxfId="3931" priority="368" operator="equal">
      <formula>"N/A"</formula>
    </cfRule>
    <cfRule type="cellIs" dxfId="3930" priority="369" operator="equal">
      <formula>"NOT MET"</formula>
    </cfRule>
    <cfRule type="cellIs" dxfId="3929" priority="370" operator="equal">
      <formula>"MET"</formula>
    </cfRule>
  </conditionalFormatting>
  <conditionalFormatting sqref="BK7">
    <cfRule type="cellIs" dxfId="3928" priority="367" operator="equal">
      <formula>"NO"</formula>
    </cfRule>
  </conditionalFormatting>
  <conditionalFormatting sqref="BU7">
    <cfRule type="cellIs" dxfId="3927" priority="364" operator="equal">
      <formula>"N/A"</formula>
    </cfRule>
    <cfRule type="cellIs" dxfId="3926" priority="365" operator="equal">
      <formula>"NOT MET"</formula>
    </cfRule>
    <cfRule type="cellIs" dxfId="3925" priority="366" operator="equal">
      <formula>"MET"</formula>
    </cfRule>
  </conditionalFormatting>
  <conditionalFormatting sqref="BU7">
    <cfRule type="cellIs" dxfId="3924" priority="363" operator="equal">
      <formula>"NO"</formula>
    </cfRule>
  </conditionalFormatting>
  <conditionalFormatting sqref="CE7">
    <cfRule type="cellIs" dxfId="3923" priority="360" operator="equal">
      <formula>"N/A"</formula>
    </cfRule>
    <cfRule type="cellIs" dxfId="3922" priority="361" operator="equal">
      <formula>"NOT MET"</formula>
    </cfRule>
    <cfRule type="cellIs" dxfId="3921" priority="362" operator="equal">
      <formula>"MET"</formula>
    </cfRule>
  </conditionalFormatting>
  <conditionalFormatting sqref="CE7">
    <cfRule type="cellIs" dxfId="3920" priority="359" operator="equal">
      <formula>"NO"</formula>
    </cfRule>
  </conditionalFormatting>
  <conditionalFormatting sqref="CO7">
    <cfRule type="cellIs" dxfId="3919" priority="356" operator="equal">
      <formula>"N/A"</formula>
    </cfRule>
    <cfRule type="cellIs" dxfId="3918" priority="357" operator="equal">
      <formula>"NOT MET"</formula>
    </cfRule>
    <cfRule type="cellIs" dxfId="3917" priority="358" operator="equal">
      <formula>"MET"</formula>
    </cfRule>
  </conditionalFormatting>
  <conditionalFormatting sqref="CO7">
    <cfRule type="cellIs" dxfId="3916" priority="355" operator="equal">
      <formula>"NO"</formula>
    </cfRule>
  </conditionalFormatting>
  <conditionalFormatting sqref="CY7">
    <cfRule type="cellIs" dxfId="3915" priority="352" operator="equal">
      <formula>"N/A"</formula>
    </cfRule>
    <cfRule type="cellIs" dxfId="3914" priority="353" operator="equal">
      <formula>"NOT MET"</formula>
    </cfRule>
    <cfRule type="cellIs" dxfId="3913" priority="354" operator="equal">
      <formula>"MET"</formula>
    </cfRule>
  </conditionalFormatting>
  <conditionalFormatting sqref="CY7">
    <cfRule type="cellIs" dxfId="3912" priority="351" operator="equal">
      <formula>"NO"</formula>
    </cfRule>
  </conditionalFormatting>
  <conditionalFormatting sqref="DI7">
    <cfRule type="cellIs" dxfId="3911" priority="348" operator="equal">
      <formula>"N/A"</formula>
    </cfRule>
    <cfRule type="cellIs" dxfId="3910" priority="349" operator="equal">
      <formula>"NOT MET"</formula>
    </cfRule>
    <cfRule type="cellIs" dxfId="3909" priority="350" operator="equal">
      <formula>"MET"</formula>
    </cfRule>
  </conditionalFormatting>
  <conditionalFormatting sqref="DI7">
    <cfRule type="cellIs" dxfId="3908" priority="347" operator="equal">
      <formula>"NO"</formula>
    </cfRule>
  </conditionalFormatting>
  <conditionalFormatting sqref="DS7">
    <cfRule type="cellIs" dxfId="3907" priority="344" operator="equal">
      <formula>"N/A"</formula>
    </cfRule>
    <cfRule type="cellIs" dxfId="3906" priority="345" operator="equal">
      <formula>"NOT MET"</formula>
    </cfRule>
    <cfRule type="cellIs" dxfId="3905" priority="346" operator="equal">
      <formula>"MET"</formula>
    </cfRule>
  </conditionalFormatting>
  <conditionalFormatting sqref="DS7">
    <cfRule type="cellIs" dxfId="3904" priority="343" operator="equal">
      <formula>"NO"</formula>
    </cfRule>
  </conditionalFormatting>
  <conditionalFormatting sqref="EC7">
    <cfRule type="cellIs" dxfId="3903" priority="340" operator="equal">
      <formula>"N/A"</formula>
    </cfRule>
    <cfRule type="cellIs" dxfId="3902" priority="341" operator="equal">
      <formula>"NOT MET"</formula>
    </cfRule>
    <cfRule type="cellIs" dxfId="3901" priority="342" operator="equal">
      <formula>"MET"</formula>
    </cfRule>
  </conditionalFormatting>
  <conditionalFormatting sqref="EC7">
    <cfRule type="cellIs" dxfId="3900" priority="339" operator="equal">
      <formula>"NO"</formula>
    </cfRule>
  </conditionalFormatting>
  <conditionalFormatting sqref="EM7">
    <cfRule type="cellIs" dxfId="3899" priority="336" operator="equal">
      <formula>"N/A"</formula>
    </cfRule>
    <cfRule type="cellIs" dxfId="3898" priority="337" operator="equal">
      <formula>"NOT MET"</formula>
    </cfRule>
    <cfRule type="cellIs" dxfId="3897" priority="338" operator="equal">
      <formula>"MET"</formula>
    </cfRule>
  </conditionalFormatting>
  <conditionalFormatting sqref="EM7">
    <cfRule type="cellIs" dxfId="3896" priority="335" operator="equal">
      <formula>"NO"</formula>
    </cfRule>
  </conditionalFormatting>
  <conditionalFormatting sqref="CD13:CD17">
    <cfRule type="cellIs" dxfId="3895" priority="333" stopIfTrue="1" operator="equal">
      <formula>"Not Met"</formula>
    </cfRule>
  </conditionalFormatting>
  <conditionalFormatting sqref="CD13:CD17">
    <cfRule type="cellIs" dxfId="3894" priority="334" stopIfTrue="1" operator="equal">
      <formula>"N/A"</formula>
    </cfRule>
  </conditionalFormatting>
  <conditionalFormatting sqref="CD13:CD17">
    <cfRule type="cellIs" dxfId="3893" priority="330" operator="equal">
      <formula>"N/A"</formula>
    </cfRule>
    <cfRule type="cellIs" dxfId="3892" priority="331" operator="equal">
      <formula>"NOT MET"</formula>
    </cfRule>
    <cfRule type="cellIs" dxfId="3891" priority="332" operator="equal">
      <formula>"MET"</formula>
    </cfRule>
  </conditionalFormatting>
  <conditionalFormatting sqref="CD13:CD17">
    <cfRule type="cellIs" dxfId="3890" priority="329" operator="equal">
      <formula>"NO"</formula>
    </cfRule>
  </conditionalFormatting>
  <conditionalFormatting sqref="CD18:CD19 CD21">
    <cfRule type="expression" dxfId="3889" priority="328">
      <formula>AND(CD$12&lt;&gt;"",CD18="")</formula>
    </cfRule>
  </conditionalFormatting>
  <conditionalFormatting sqref="CD13:CD17">
    <cfRule type="cellIs" dxfId="3888" priority="326" stopIfTrue="1" operator="equal">
      <formula>"Not Met"</formula>
    </cfRule>
  </conditionalFormatting>
  <conditionalFormatting sqref="CD13:CD17">
    <cfRule type="cellIs" dxfId="3887" priority="327" stopIfTrue="1" operator="equal">
      <formula>"N/A"</formula>
    </cfRule>
  </conditionalFormatting>
  <conditionalFormatting sqref="CD13:CD17">
    <cfRule type="cellIs" dxfId="3886" priority="323" operator="equal">
      <formula>"N/A"</formula>
    </cfRule>
    <cfRule type="cellIs" dxfId="3885" priority="324" operator="equal">
      <formula>"NOT MET"</formula>
    </cfRule>
    <cfRule type="cellIs" dxfId="3884" priority="325" operator="equal">
      <formula>"MET"</formula>
    </cfRule>
  </conditionalFormatting>
  <conditionalFormatting sqref="CD13:CD17">
    <cfRule type="cellIs" dxfId="3883" priority="322" operator="equal">
      <formula>"NO"</formula>
    </cfRule>
  </conditionalFormatting>
  <conditionalFormatting sqref="CD18:CD19 CD21">
    <cfRule type="cellIs" dxfId="3882" priority="320" stopIfTrue="1" operator="equal">
      <formula>"Not Met"</formula>
    </cfRule>
  </conditionalFormatting>
  <conditionalFormatting sqref="CD18:CD19 CD21">
    <cfRule type="cellIs" dxfId="3881" priority="321" stopIfTrue="1" operator="equal">
      <formula>"N/A"</formula>
    </cfRule>
  </conditionalFormatting>
  <conditionalFormatting sqref="CD18:CD19 CD21">
    <cfRule type="cellIs" dxfId="3880" priority="317" operator="equal">
      <formula>"N/A"</formula>
    </cfRule>
    <cfRule type="cellIs" dxfId="3879" priority="318" operator="equal">
      <formula>"NOT MET"</formula>
    </cfRule>
    <cfRule type="cellIs" dxfId="3878" priority="319" operator="equal">
      <formula>"MET"</formula>
    </cfRule>
  </conditionalFormatting>
  <conditionalFormatting sqref="CD18:CD19 CD21">
    <cfRule type="cellIs" dxfId="3877" priority="316" operator="equal">
      <formula>"NO"</formula>
    </cfRule>
  </conditionalFormatting>
  <conditionalFormatting sqref="C20:L20">
    <cfRule type="cellIs" dxfId="3876" priority="307" stopIfTrue="1" operator="equal">
      <formula>"Not Met"</formula>
    </cfRule>
  </conditionalFormatting>
  <conditionalFormatting sqref="C20:L20">
    <cfRule type="cellIs" dxfId="3875" priority="308" stopIfTrue="1" operator="equal">
      <formula>"N/A"</formula>
    </cfRule>
  </conditionalFormatting>
  <conditionalFormatting sqref="C20:L20">
    <cfRule type="cellIs" dxfId="3874" priority="304" operator="equal">
      <formula>"N/A"</formula>
    </cfRule>
    <cfRule type="cellIs" dxfId="3873" priority="305" operator="equal">
      <formula>"NOT MET"</formula>
    </cfRule>
    <cfRule type="cellIs" dxfId="3872" priority="306" operator="equal">
      <formula>"MET"</formula>
    </cfRule>
  </conditionalFormatting>
  <conditionalFormatting sqref="C20:L20">
    <cfRule type="cellIs" dxfId="3871" priority="303" operator="equal">
      <formula>"NO"</formula>
    </cfRule>
  </conditionalFormatting>
  <conditionalFormatting sqref="C20">
    <cfRule type="expression" dxfId="3870" priority="302">
      <formula>AND(C20&lt;&gt;"Met",C20&lt;&gt;"Not Met",C20&lt;&gt;"N/A",COUNTIF($C$12:$C$33,"=Yes")+COUNTIF($C$12:$C$33,"=No")+COUNTIF($C$12:$C$33,"=N/A")+COUNTIF($C$12:$C$33,"=Met")+COUNTIF($C$12:$C$33,"=Not Met")&gt;0)</formula>
    </cfRule>
  </conditionalFormatting>
  <conditionalFormatting sqref="E20">
    <cfRule type="expression" dxfId="3869" priority="301">
      <formula>AND(E20&lt;&gt;"Met",E20&lt;&gt;"Not Met",E20&lt;&gt;"N/A",COUNTIF($E$12:$E$33,"=Yes")+COUNTIF($E$12:$E$33,"=No")+COUNTIF($E$12:$E$33,"=N/A")+COUNTIF($E$12:$E$33,"=Met")+COUNTIF($E$12:$E$33,"=Not Met")&gt;0)</formula>
    </cfRule>
  </conditionalFormatting>
  <conditionalFormatting sqref="F20">
    <cfRule type="expression" dxfId="3868" priority="300">
      <formula>AND(F20&lt;&gt;"Met",F20&lt;&gt;"Not Met",F20&lt;&gt;"N/A",COUNTIF($F$12:$F$33,"=Yes")+COUNTIF($F$12:$F$33,"=No")+COUNTIF($F$12:$F$33,"=N/A")+COUNTIF($F$12:$F$33,"=Met")+COUNTIF($F$12:$F$33,"=Not Met")&gt;0)</formula>
    </cfRule>
  </conditionalFormatting>
  <conditionalFormatting sqref="D20">
    <cfRule type="expression" dxfId="3867" priority="299">
      <formula>AND(D20&lt;&gt;"Met",D20&lt;&gt;"Not Met",D20&lt;&gt;"N/A",COUNTIF($D$12:$D$33,"=Yes")+COUNTIF($D$12:$D$33,"=No")+COUNTIF($D$12:$D$33,"=N/A")+COUNTIF($D$12:$D$33,"=Met")+COUNTIF($D$12:$D$33,"=Not Met")&gt;0)</formula>
    </cfRule>
  </conditionalFormatting>
  <conditionalFormatting sqref="G20">
    <cfRule type="expression" dxfId="3866" priority="298">
      <formula>AND(G20&lt;&gt;"Met",G20&lt;&gt;"Not Met",G20&lt;&gt;"N/A",COUNTIF($G$12:$G$33,"=Yes")+COUNTIF($G$12:$G$33,"=No")+COUNTIF($G$12:$G$33,"=N/A")+COUNTIF($G$12:$G$33,"=Met")+COUNTIF($G$12:$G$33,"=Not Met")&gt;0)</formula>
    </cfRule>
  </conditionalFormatting>
  <conditionalFormatting sqref="H20">
    <cfRule type="expression" dxfId="3865" priority="297">
      <formula>AND(H20&lt;&gt;"Met",H20&lt;&gt;"Not Met",H20&lt;&gt;"N/A",COUNTIF($H$12:$H$33,"=Yes")+COUNTIF($H$12:$H$33,"=No")+COUNTIF($H$12:$H$33,"=N/A")+COUNTIF($H$12:$H$33,"=Met")+COUNTIF($H$12:$H$33,"=Not Met")&gt;0)</formula>
    </cfRule>
  </conditionalFormatting>
  <conditionalFormatting sqref="I20">
    <cfRule type="expression" dxfId="3864" priority="296">
      <formula>AND(I20&lt;&gt;"Met",I20&lt;&gt;"Not Met",I20&lt;&gt;"N/A",COUNTIF($I$12:$I$33,"=Yes")+COUNTIF($I$12:$I$33,"=No")+COUNTIF($I$12:$I$33,"=N/A")+COUNTIF($I$12:$I$33,"=Met")+COUNTIF($I$12:$I$33,"=Not Met")&gt;0)</formula>
    </cfRule>
  </conditionalFormatting>
  <conditionalFormatting sqref="J20">
    <cfRule type="expression" dxfId="3863" priority="295">
      <formula>AND(J20&lt;&gt;"Met",J20&lt;&gt;"Not Met",J20&lt;&gt;"N/A",COUNTIF($J$12:$J$33,"=Yes")+COUNTIF($J$12:$J$33,"=No")+COUNTIF($J$12:$J$33,"=N/A")+COUNTIF($J$12:$J$33,"=Met")+COUNTIF($J$12:$J$33,"=Not Met")&gt;0)</formula>
    </cfRule>
  </conditionalFormatting>
  <conditionalFormatting sqref="K20">
    <cfRule type="expression" dxfId="3862" priority="294">
      <formula>AND(K20&lt;&gt;"Met",K20&lt;&gt;"Not Met",K20&lt;&gt;"N/A",COUNTIF($K$12:$K$33,"=Yes")+COUNTIF($K$12:$K$33,"=No")+COUNTIF($K$12:$K$33,"=N/A")+COUNTIF($K$12:$K$33,"=Met")+COUNTIF($K$12:$K$33,"=Not Met")&gt;0)</formula>
    </cfRule>
  </conditionalFormatting>
  <conditionalFormatting sqref="L20">
    <cfRule type="expression" dxfId="3861" priority="293">
      <formula>AND(L20&lt;&gt;"Met",L20&lt;&gt;"Not Met",L20&lt;&gt;"N/A",COUNTIF($L$12:$L$33,"=Yes")+COUNTIF($L$12:$L$33,"=No")+COUNTIF($L$12:$L$33,"=N/A")+COUNTIF($L$12:$L$33,"=Met")+COUNTIF($L$12:$L$33,"=Not Met")&gt;0)</formula>
    </cfRule>
  </conditionalFormatting>
  <conditionalFormatting sqref="AG20:AH20">
    <cfRule type="cellIs" dxfId="3860" priority="291" stopIfTrue="1" operator="equal">
      <formula>"Not Met"</formula>
    </cfRule>
  </conditionalFormatting>
  <conditionalFormatting sqref="AG20:AH20">
    <cfRule type="cellIs" dxfId="3859" priority="292" stopIfTrue="1" operator="equal">
      <formula>"N/A"</formula>
    </cfRule>
  </conditionalFormatting>
  <conditionalFormatting sqref="AG20:AH20">
    <cfRule type="cellIs" dxfId="3858" priority="288" operator="equal">
      <formula>"N/A"</formula>
    </cfRule>
    <cfRule type="cellIs" dxfId="3857" priority="289" operator="equal">
      <formula>"NOT MET"</formula>
    </cfRule>
    <cfRule type="cellIs" dxfId="3856" priority="290" operator="equal">
      <formula>"MET"</formula>
    </cfRule>
  </conditionalFormatting>
  <conditionalFormatting sqref="AG20:AH20">
    <cfRule type="cellIs" dxfId="3855" priority="287" operator="equal">
      <formula>"NO"</formula>
    </cfRule>
  </conditionalFormatting>
  <conditionalFormatting sqref="Q20">
    <cfRule type="cellIs" dxfId="3854" priority="257" stopIfTrue="1" operator="equal">
      <formula>"Not Met"</formula>
    </cfRule>
  </conditionalFormatting>
  <conditionalFormatting sqref="Q20">
    <cfRule type="cellIs" dxfId="3853" priority="258" stopIfTrue="1" operator="equal">
      <formula>"N/A"</formula>
    </cfRule>
  </conditionalFormatting>
  <conditionalFormatting sqref="M20">
    <cfRule type="cellIs" dxfId="3852" priority="285" stopIfTrue="1" operator="equal">
      <formula>"Not Met"</formula>
    </cfRule>
  </conditionalFormatting>
  <conditionalFormatting sqref="M20">
    <cfRule type="cellIs" dxfId="3851" priority="286" stopIfTrue="1" operator="equal">
      <formula>"N/A"</formula>
    </cfRule>
  </conditionalFormatting>
  <conditionalFormatting sqref="M20">
    <cfRule type="cellIs" dxfId="3850" priority="282" operator="equal">
      <formula>"N/A"</formula>
    </cfRule>
    <cfRule type="cellIs" dxfId="3849" priority="283" operator="equal">
      <formula>"NOT MET"</formula>
    </cfRule>
    <cfRule type="cellIs" dxfId="3848" priority="284" operator="equal">
      <formula>"MET"</formula>
    </cfRule>
  </conditionalFormatting>
  <conditionalFormatting sqref="M20">
    <cfRule type="cellIs" dxfId="3847" priority="281" operator="equal">
      <formula>"NO"</formula>
    </cfRule>
  </conditionalFormatting>
  <conditionalFormatting sqref="M20">
    <cfRule type="expression" dxfId="3846" priority="280">
      <formula>AND(M20&lt;&gt;"Met",M20&lt;&gt;"Not Met",M20&lt;&gt;"N/A",COUNTIF($M$12:$M$33,"=Yes")+COUNTIF($M$12:$M$33,"=No")+COUNTIF($M$12:$M$33,"=N/A")+COUNTIF($M$12:$M$33,"=Met")+COUNTIF($M$12:$M$33,"=Not Met")&gt;0)</formula>
    </cfRule>
  </conditionalFormatting>
  <conditionalFormatting sqref="N20">
    <cfRule type="cellIs" dxfId="3845" priority="278" stopIfTrue="1" operator="equal">
      <formula>"Not Met"</formula>
    </cfRule>
  </conditionalFormatting>
  <conditionalFormatting sqref="N20">
    <cfRule type="cellIs" dxfId="3844" priority="279" stopIfTrue="1" operator="equal">
      <formula>"N/A"</formula>
    </cfRule>
  </conditionalFormatting>
  <conditionalFormatting sqref="N20">
    <cfRule type="cellIs" dxfId="3843" priority="275" operator="equal">
      <formula>"N/A"</formula>
    </cfRule>
    <cfRule type="cellIs" dxfId="3842" priority="276" operator="equal">
      <formula>"NOT MET"</formula>
    </cfRule>
    <cfRule type="cellIs" dxfId="3841" priority="277" operator="equal">
      <formula>"MET"</formula>
    </cfRule>
  </conditionalFormatting>
  <conditionalFormatting sqref="N20">
    <cfRule type="cellIs" dxfId="3840" priority="274" operator="equal">
      <formula>"NO"</formula>
    </cfRule>
  </conditionalFormatting>
  <conditionalFormatting sqref="N20">
    <cfRule type="expression" dxfId="3839" priority="273">
      <formula>AND(N20&lt;&gt;"Met",N20&lt;&gt;"Not Met",N20&lt;&gt;"N/A",COUNTIF($N$12:$N$33,"=Yes")+COUNTIF($N$12:$N$33,"=No")+COUNTIF($N$12:$N$33,"=N/A")+COUNTIF($N$12:$N$33,"=Met")+COUNTIF($N$12:$N$33,"=Not Met")&gt;0)</formula>
    </cfRule>
  </conditionalFormatting>
  <conditionalFormatting sqref="O20">
    <cfRule type="cellIs" dxfId="3838" priority="271" stopIfTrue="1" operator="equal">
      <formula>"Not Met"</formula>
    </cfRule>
  </conditionalFormatting>
  <conditionalFormatting sqref="O20">
    <cfRule type="cellIs" dxfId="3837" priority="272" stopIfTrue="1" operator="equal">
      <formula>"N/A"</formula>
    </cfRule>
  </conditionalFormatting>
  <conditionalFormatting sqref="O20">
    <cfRule type="cellIs" dxfId="3836" priority="268" operator="equal">
      <formula>"N/A"</formula>
    </cfRule>
    <cfRule type="cellIs" dxfId="3835" priority="269" operator="equal">
      <formula>"NOT MET"</formula>
    </cfRule>
    <cfRule type="cellIs" dxfId="3834" priority="270" operator="equal">
      <formula>"MET"</formula>
    </cfRule>
  </conditionalFormatting>
  <conditionalFormatting sqref="O20">
    <cfRule type="cellIs" dxfId="3833" priority="267" operator="equal">
      <formula>"NO"</formula>
    </cfRule>
  </conditionalFormatting>
  <conditionalFormatting sqref="O20">
    <cfRule type="expression" dxfId="3832" priority="266">
      <formula>AND(O20&lt;&gt;"Met",O20&lt;&gt;"Not Met",O20&lt;&gt;"N/A",COUNTIF($O$12:$O$33,"=Yes")+COUNTIF($O$12:$O$33,"=No")+COUNTIF($O$12:$O$33,"=N/A")+COUNTIF($O$12:$O$33,"=Met")+COUNTIF($O$12:$O$33,"=Not Met")&gt;0)</formula>
    </cfRule>
  </conditionalFormatting>
  <conditionalFormatting sqref="P20">
    <cfRule type="cellIs" dxfId="3831" priority="264" stopIfTrue="1" operator="equal">
      <formula>"Not Met"</formula>
    </cfRule>
  </conditionalFormatting>
  <conditionalFormatting sqref="P20">
    <cfRule type="cellIs" dxfId="3830" priority="265" stopIfTrue="1" operator="equal">
      <formula>"N/A"</formula>
    </cfRule>
  </conditionalFormatting>
  <conditionalFormatting sqref="P20">
    <cfRule type="cellIs" dxfId="3829" priority="261" operator="equal">
      <formula>"N/A"</formula>
    </cfRule>
    <cfRule type="cellIs" dxfId="3828" priority="262" operator="equal">
      <formula>"NOT MET"</formula>
    </cfRule>
    <cfRule type="cellIs" dxfId="3827" priority="263" operator="equal">
      <formula>"MET"</formula>
    </cfRule>
  </conditionalFormatting>
  <conditionalFormatting sqref="P20">
    <cfRule type="cellIs" dxfId="3826" priority="260" operator="equal">
      <formula>"NO"</formula>
    </cfRule>
  </conditionalFormatting>
  <conditionalFormatting sqref="P20">
    <cfRule type="expression" dxfId="3825" priority="259">
      <formula>AND(P20&lt;&gt;"Met",P20&lt;&gt;"Not Met",P20&lt;&gt;"N/A",COUNTIF($P$12:$P$33,"=Yes")+COUNTIF($P$12:$P$33,"=No")+COUNTIF($P$12:$P$33,"=N/A")+COUNTIF($P$12:$P$33,"=Met")+COUNTIF($P$12:$P$33,"=Not Met")&gt;0)</formula>
    </cfRule>
  </conditionalFormatting>
  <conditionalFormatting sqref="Q20">
    <cfRule type="cellIs" dxfId="3824" priority="254" operator="equal">
      <formula>"N/A"</formula>
    </cfRule>
    <cfRule type="cellIs" dxfId="3823" priority="255" operator="equal">
      <formula>"NOT MET"</formula>
    </cfRule>
    <cfRule type="cellIs" dxfId="3822" priority="256" operator="equal">
      <formula>"MET"</formula>
    </cfRule>
  </conditionalFormatting>
  <conditionalFormatting sqref="Q20">
    <cfRule type="cellIs" dxfId="3821" priority="253" operator="equal">
      <formula>"NO"</formula>
    </cfRule>
  </conditionalFormatting>
  <conditionalFormatting sqref="Q20">
    <cfRule type="expression" dxfId="3820" priority="252">
      <formula>AND(Q20&lt;&gt;"Met",Q20&lt;&gt;"Not Met",Q20&lt;&gt;"N/A",COUNTIF($Q$12:$Q$33,"=Yes")+COUNTIF($Q$12:$Q$33,"=No")+COUNTIF($Q$12:$Q$33,"=N/A")+COUNTIF($Q$12:$Q$33,"=Met")+COUNTIF($Q$12:$Q$33,"=Not Met")&gt;0)</formula>
    </cfRule>
  </conditionalFormatting>
  <conditionalFormatting sqref="R20">
    <cfRule type="cellIs" dxfId="3819" priority="250" stopIfTrue="1" operator="equal">
      <formula>"Not Met"</formula>
    </cfRule>
  </conditionalFormatting>
  <conditionalFormatting sqref="R20">
    <cfRule type="cellIs" dxfId="3818" priority="251" stopIfTrue="1" operator="equal">
      <formula>"N/A"</formula>
    </cfRule>
  </conditionalFormatting>
  <conditionalFormatting sqref="R20">
    <cfRule type="cellIs" dxfId="3817" priority="247" operator="equal">
      <formula>"N/A"</formula>
    </cfRule>
    <cfRule type="cellIs" dxfId="3816" priority="248" operator="equal">
      <formula>"NOT MET"</formula>
    </cfRule>
    <cfRule type="cellIs" dxfId="3815" priority="249" operator="equal">
      <formula>"MET"</formula>
    </cfRule>
  </conditionalFormatting>
  <conditionalFormatting sqref="R20">
    <cfRule type="cellIs" dxfId="3814" priority="246" operator="equal">
      <formula>"NO"</formula>
    </cfRule>
  </conditionalFormatting>
  <conditionalFormatting sqref="R20">
    <cfRule type="expression" dxfId="3813" priority="245">
      <formula>AND(R20&lt;&gt;"Met",R20&lt;&gt;"Not Met",R20&lt;&gt;"N/A",COUNTIF($R$12:$R$33,"=Yes")+COUNTIF($R$12:$R$33,"=No")+COUNTIF($R$12:$R$33,"=N/A")+COUNTIF($R$12:$R$33,"=Met")+COUNTIF($R$12:$R$33,"=Not Met")&gt;0)</formula>
    </cfRule>
  </conditionalFormatting>
  <conditionalFormatting sqref="S20">
    <cfRule type="cellIs" dxfId="3812" priority="243" stopIfTrue="1" operator="equal">
      <formula>"Not Met"</formula>
    </cfRule>
  </conditionalFormatting>
  <conditionalFormatting sqref="S20">
    <cfRule type="cellIs" dxfId="3811" priority="244" stopIfTrue="1" operator="equal">
      <formula>"N/A"</formula>
    </cfRule>
  </conditionalFormatting>
  <conditionalFormatting sqref="S20">
    <cfRule type="cellIs" dxfId="3810" priority="240" operator="equal">
      <formula>"N/A"</formula>
    </cfRule>
    <cfRule type="cellIs" dxfId="3809" priority="241" operator="equal">
      <formula>"NOT MET"</formula>
    </cfRule>
    <cfRule type="cellIs" dxfId="3808" priority="242" operator="equal">
      <formula>"MET"</formula>
    </cfRule>
  </conditionalFormatting>
  <conditionalFormatting sqref="S20">
    <cfRule type="cellIs" dxfId="3807" priority="239" operator="equal">
      <formula>"NO"</formula>
    </cfRule>
  </conditionalFormatting>
  <conditionalFormatting sqref="S20">
    <cfRule type="expression" dxfId="3806" priority="238">
      <formula>AND(S20&lt;&gt;"Met",S20&lt;&gt;"Not Met",S20&lt;&gt;"N/A",COUNTIF($S$12:$S$33,"=Yes")+COUNTIF($S$12:$S$33,"=No")+COUNTIF($S$12:$S$33,"=N/A")+COUNTIF($S$12:$S$33,"=Met")+COUNTIF($S$12:$S$33,"=Not Met")&gt;0)</formula>
    </cfRule>
  </conditionalFormatting>
  <conditionalFormatting sqref="T20">
    <cfRule type="cellIs" dxfId="3805" priority="236" stopIfTrue="1" operator="equal">
      <formula>"Not Met"</formula>
    </cfRule>
  </conditionalFormatting>
  <conditionalFormatting sqref="T20">
    <cfRule type="cellIs" dxfId="3804" priority="237" stopIfTrue="1" operator="equal">
      <formula>"N/A"</formula>
    </cfRule>
  </conditionalFormatting>
  <conditionalFormatting sqref="T20">
    <cfRule type="cellIs" dxfId="3803" priority="233" operator="equal">
      <formula>"N/A"</formula>
    </cfRule>
    <cfRule type="cellIs" dxfId="3802" priority="234" operator="equal">
      <formula>"NOT MET"</formula>
    </cfRule>
    <cfRule type="cellIs" dxfId="3801" priority="235" operator="equal">
      <formula>"MET"</formula>
    </cfRule>
  </conditionalFormatting>
  <conditionalFormatting sqref="T20">
    <cfRule type="cellIs" dxfId="3800" priority="232" operator="equal">
      <formula>"NO"</formula>
    </cfRule>
  </conditionalFormatting>
  <conditionalFormatting sqref="T20">
    <cfRule type="expression" dxfId="3799" priority="231">
      <formula>AND(T20&lt;&gt;"Met",T20&lt;&gt;"Not Met",T20&lt;&gt;"N/A",COUNTIF($T$12:$T$33,"=Yes")+COUNTIF($T$12:$T$33,"=No")+COUNTIF($T$12:$T$33,"=N/A")+COUNTIF($T$12:$T$33,"=Met")+COUNTIF($T$12:$T$33,"=Not Met")&gt;0)</formula>
    </cfRule>
  </conditionalFormatting>
  <conditionalFormatting sqref="U20">
    <cfRule type="cellIs" dxfId="3798" priority="229" stopIfTrue="1" operator="equal">
      <formula>"Not Met"</formula>
    </cfRule>
  </conditionalFormatting>
  <conditionalFormatting sqref="U20">
    <cfRule type="cellIs" dxfId="3797" priority="230" stopIfTrue="1" operator="equal">
      <formula>"N/A"</formula>
    </cfRule>
  </conditionalFormatting>
  <conditionalFormatting sqref="U20">
    <cfRule type="cellIs" dxfId="3796" priority="226" operator="equal">
      <formula>"N/A"</formula>
    </cfRule>
    <cfRule type="cellIs" dxfId="3795" priority="227" operator="equal">
      <formula>"NOT MET"</formula>
    </cfRule>
    <cfRule type="cellIs" dxfId="3794" priority="228" operator="equal">
      <formula>"MET"</formula>
    </cfRule>
  </conditionalFormatting>
  <conditionalFormatting sqref="U20">
    <cfRule type="cellIs" dxfId="3793" priority="225" operator="equal">
      <formula>"NO"</formula>
    </cfRule>
  </conditionalFormatting>
  <conditionalFormatting sqref="U20">
    <cfRule type="expression" dxfId="3792" priority="224">
      <formula>AND(U20&lt;&gt;"Met",U20&lt;&gt;"Not Met",U20&lt;&gt;"N/A",COUNTIF($U$12:$U$33,"=Yes")+COUNTIF($U$12:$U$33,"=No")+COUNTIF($U$12:$U$33,"=N/A")+COUNTIF($U$12:$U$33,"=Met")+COUNTIF($U$12:$U$33,"=Not Met")&gt;0)</formula>
    </cfRule>
  </conditionalFormatting>
  <conditionalFormatting sqref="V20">
    <cfRule type="cellIs" dxfId="3791" priority="222" stopIfTrue="1" operator="equal">
      <formula>"Not Met"</formula>
    </cfRule>
  </conditionalFormatting>
  <conditionalFormatting sqref="V20">
    <cfRule type="cellIs" dxfId="3790" priority="223" stopIfTrue="1" operator="equal">
      <formula>"N/A"</formula>
    </cfRule>
  </conditionalFormatting>
  <conditionalFormatting sqref="V20">
    <cfRule type="cellIs" dxfId="3789" priority="219" operator="equal">
      <formula>"N/A"</formula>
    </cfRule>
    <cfRule type="cellIs" dxfId="3788" priority="220" operator="equal">
      <formula>"NOT MET"</formula>
    </cfRule>
    <cfRule type="cellIs" dxfId="3787" priority="221" operator="equal">
      <formula>"MET"</formula>
    </cfRule>
  </conditionalFormatting>
  <conditionalFormatting sqref="V20">
    <cfRule type="cellIs" dxfId="3786" priority="218" operator="equal">
      <formula>"NO"</formula>
    </cfRule>
  </conditionalFormatting>
  <conditionalFormatting sqref="V20">
    <cfRule type="expression" dxfId="3785" priority="217">
      <formula>AND(V20&lt;&gt;"Met",V20&lt;&gt;"Not Met",V20&lt;&gt;"N/A",COUNTIF($V$12:$V$33,"=Yes")+COUNTIF($V$12:$V$33,"=No")+COUNTIF($V$12:$V$33,"=N/A")+COUNTIF($V$12:$V$33,"=Met")+COUNTIF($V$12:$V$33,"=Not Met")&gt;0)</formula>
    </cfRule>
  </conditionalFormatting>
  <conditionalFormatting sqref="AG20:CC20 CE20:EV20">
    <cfRule type="expression" dxfId="3784" priority="216">
      <formula>AND(AG$12&lt;&gt;"",AG20="")</formula>
    </cfRule>
  </conditionalFormatting>
  <conditionalFormatting sqref="AI20:AP20">
    <cfRule type="cellIs" dxfId="3783" priority="214" stopIfTrue="1" operator="equal">
      <formula>"Not Met"</formula>
    </cfRule>
  </conditionalFormatting>
  <conditionalFormatting sqref="AI20:AP20">
    <cfRule type="cellIs" dxfId="3782" priority="215" stopIfTrue="1" operator="equal">
      <formula>"N/A"</formula>
    </cfRule>
  </conditionalFormatting>
  <conditionalFormatting sqref="AI20:AP20">
    <cfRule type="cellIs" dxfId="3781" priority="211" operator="equal">
      <formula>"N/A"</formula>
    </cfRule>
    <cfRule type="cellIs" dxfId="3780" priority="212" operator="equal">
      <formula>"NOT MET"</formula>
    </cfRule>
    <cfRule type="cellIs" dxfId="3779" priority="213" operator="equal">
      <formula>"MET"</formula>
    </cfRule>
  </conditionalFormatting>
  <conditionalFormatting sqref="AI20:AP20">
    <cfRule type="cellIs" dxfId="3778" priority="210" operator="equal">
      <formula>"NO"</formula>
    </cfRule>
  </conditionalFormatting>
  <conditionalFormatting sqref="W20">
    <cfRule type="cellIs" dxfId="3777" priority="208" stopIfTrue="1" operator="equal">
      <formula>"Not Met"</formula>
    </cfRule>
  </conditionalFormatting>
  <conditionalFormatting sqref="W20">
    <cfRule type="cellIs" dxfId="3776" priority="209" stopIfTrue="1" operator="equal">
      <formula>"N/A"</formula>
    </cfRule>
  </conditionalFormatting>
  <conditionalFormatting sqref="W20">
    <cfRule type="cellIs" dxfId="3775" priority="205" operator="equal">
      <formula>"N/A"</formula>
    </cfRule>
    <cfRule type="cellIs" dxfId="3774" priority="206" operator="equal">
      <formula>"NOT MET"</formula>
    </cfRule>
    <cfRule type="cellIs" dxfId="3773" priority="207" operator="equal">
      <formula>"MET"</formula>
    </cfRule>
  </conditionalFormatting>
  <conditionalFormatting sqref="W20">
    <cfRule type="cellIs" dxfId="3772" priority="204" operator="equal">
      <formula>"NO"</formula>
    </cfRule>
  </conditionalFormatting>
  <conditionalFormatting sqref="W20">
    <cfRule type="expression" dxfId="3771" priority="203">
      <formula>AND(W20&lt;&gt;"Met",W20&lt;&gt;"Not Met",W20&lt;&gt;"N/A",COUNTIF($W$12:$W$33,"=Yes")+COUNTIF($W$12:$W$33,"=No")+COUNTIF($W$12:$W$33,"=N/A")+COUNTIF($W$12:$W$33,"=Met")+COUNTIF($W$12:$W$33,"=Not Met")&gt;0)</formula>
    </cfRule>
  </conditionalFormatting>
  <conditionalFormatting sqref="X20">
    <cfRule type="cellIs" dxfId="3770" priority="201" stopIfTrue="1" operator="equal">
      <formula>"Not Met"</formula>
    </cfRule>
  </conditionalFormatting>
  <conditionalFormatting sqref="X20">
    <cfRule type="cellIs" dxfId="3769" priority="202" stopIfTrue="1" operator="equal">
      <formula>"N/A"</formula>
    </cfRule>
  </conditionalFormatting>
  <conditionalFormatting sqref="X20">
    <cfRule type="cellIs" dxfId="3768" priority="198" operator="equal">
      <formula>"N/A"</formula>
    </cfRule>
    <cfRule type="cellIs" dxfId="3767" priority="199" operator="equal">
      <formula>"NOT MET"</formula>
    </cfRule>
    <cfRule type="cellIs" dxfId="3766" priority="200" operator="equal">
      <formula>"MET"</formula>
    </cfRule>
  </conditionalFormatting>
  <conditionalFormatting sqref="X20">
    <cfRule type="cellIs" dxfId="3765" priority="197" operator="equal">
      <formula>"NO"</formula>
    </cfRule>
  </conditionalFormatting>
  <conditionalFormatting sqref="X20">
    <cfRule type="expression" dxfId="3764" priority="196">
      <formula>AND(X20&lt;&gt;"Met",X20&lt;&gt;"Not Met",X20&lt;&gt;"N/A",COUNTIF($X$12:$X$33,"=Yes")+COUNTIF($X$12:$X$33,"=No")+COUNTIF($X$12:$X$33,"=N/A")+COUNTIF($X$12:$X$33,"=Met")+COUNTIF($X$12:$X$33,"=Not Met")&gt;0)</formula>
    </cfRule>
  </conditionalFormatting>
  <conditionalFormatting sqref="Y20">
    <cfRule type="cellIs" dxfId="3763" priority="194" stopIfTrue="1" operator="equal">
      <formula>"Not Met"</formula>
    </cfRule>
  </conditionalFormatting>
  <conditionalFormatting sqref="Y20">
    <cfRule type="cellIs" dxfId="3762" priority="195" stopIfTrue="1" operator="equal">
      <formula>"N/A"</formula>
    </cfRule>
  </conditionalFormatting>
  <conditionalFormatting sqref="Y20">
    <cfRule type="cellIs" dxfId="3761" priority="191" operator="equal">
      <formula>"N/A"</formula>
    </cfRule>
    <cfRule type="cellIs" dxfId="3760" priority="192" operator="equal">
      <formula>"NOT MET"</formula>
    </cfRule>
    <cfRule type="cellIs" dxfId="3759" priority="193" operator="equal">
      <formula>"MET"</formula>
    </cfRule>
  </conditionalFormatting>
  <conditionalFormatting sqref="Y20">
    <cfRule type="cellIs" dxfId="3758" priority="190" operator="equal">
      <formula>"NO"</formula>
    </cfRule>
  </conditionalFormatting>
  <conditionalFormatting sqref="Y20">
    <cfRule type="expression" dxfId="3757" priority="189">
      <formula>AND(Y20&lt;&gt;"Met",Y20&lt;&gt;"Not Met",Y20&lt;&gt;"N/A",COUNTIF($Y$12:$Y$33,"=Yes")+COUNTIF($Y$12:$Y$33,"=No")+COUNTIF($Y$12:$Y$33,"=N/A")+COUNTIF($Y$12:$Y$33,"=Met")+COUNTIF($Y$12:$Y$33,"=Not Met")&gt;0)</formula>
    </cfRule>
  </conditionalFormatting>
  <conditionalFormatting sqref="Z20">
    <cfRule type="cellIs" dxfId="3756" priority="187" stopIfTrue="1" operator="equal">
      <formula>"Not Met"</formula>
    </cfRule>
  </conditionalFormatting>
  <conditionalFormatting sqref="Z20">
    <cfRule type="cellIs" dxfId="3755" priority="188" stopIfTrue="1" operator="equal">
      <formula>"N/A"</formula>
    </cfRule>
  </conditionalFormatting>
  <conditionalFormatting sqref="Z20">
    <cfRule type="cellIs" dxfId="3754" priority="184" operator="equal">
      <formula>"N/A"</formula>
    </cfRule>
    <cfRule type="cellIs" dxfId="3753" priority="185" operator="equal">
      <formula>"NOT MET"</formula>
    </cfRule>
    <cfRule type="cellIs" dxfId="3752" priority="186" operator="equal">
      <formula>"MET"</formula>
    </cfRule>
  </conditionalFormatting>
  <conditionalFormatting sqref="Z20">
    <cfRule type="cellIs" dxfId="3751" priority="183" operator="equal">
      <formula>"NO"</formula>
    </cfRule>
  </conditionalFormatting>
  <conditionalFormatting sqref="Z20">
    <cfRule type="expression" dxfId="3750" priority="182">
      <formula>AND(Z20&lt;&gt;"Met",Z20&lt;&gt;"Not Met",Z20&lt;&gt;"N/A",COUNTIF($Z$12:$Z$33,"=Yes")+COUNTIF($Z$12:$Z$33,"=No")+COUNTIF($Z$12:$Z$33,"=N/A")+COUNTIF($Z$12:$Z$33,"=Met")+COUNTIF($Z$12:$Z$33,"=Not Met")&gt;0)</formula>
    </cfRule>
  </conditionalFormatting>
  <conditionalFormatting sqref="AA20">
    <cfRule type="cellIs" dxfId="3749" priority="180" stopIfTrue="1" operator="equal">
      <formula>"Not Met"</formula>
    </cfRule>
  </conditionalFormatting>
  <conditionalFormatting sqref="AA20">
    <cfRule type="cellIs" dxfId="3748" priority="181" stopIfTrue="1" operator="equal">
      <formula>"N/A"</formula>
    </cfRule>
  </conditionalFormatting>
  <conditionalFormatting sqref="AA20">
    <cfRule type="cellIs" dxfId="3747" priority="177" operator="equal">
      <formula>"N/A"</formula>
    </cfRule>
    <cfRule type="cellIs" dxfId="3746" priority="178" operator="equal">
      <formula>"NOT MET"</formula>
    </cfRule>
    <cfRule type="cellIs" dxfId="3745" priority="179" operator="equal">
      <formula>"MET"</formula>
    </cfRule>
  </conditionalFormatting>
  <conditionalFormatting sqref="AA20">
    <cfRule type="cellIs" dxfId="3744" priority="176" operator="equal">
      <formula>"NO"</formula>
    </cfRule>
  </conditionalFormatting>
  <conditionalFormatting sqref="AA20">
    <cfRule type="expression" dxfId="3743" priority="175">
      <formula>AND(AA20&lt;&gt;"Met",AA20&lt;&gt;"Not Met",AA20&lt;&gt;"N/A",COUNTIF($AA$12:$AA$33,"=Yes")+COUNTIF($AA$12:$AA$33,"=No")+COUNTIF($AA$12:$AA$33,"=N/A")+COUNTIF($AA$12:$AA$33,"=Met")+COUNTIF($AA$12:$AA$33,"=Not Met")&gt;0)</formula>
    </cfRule>
  </conditionalFormatting>
  <conditionalFormatting sqref="AB20">
    <cfRule type="cellIs" dxfId="3742" priority="173" stopIfTrue="1" operator="equal">
      <formula>"Not Met"</formula>
    </cfRule>
  </conditionalFormatting>
  <conditionalFormatting sqref="AB20">
    <cfRule type="cellIs" dxfId="3741" priority="174" stopIfTrue="1" operator="equal">
      <formula>"N/A"</formula>
    </cfRule>
  </conditionalFormatting>
  <conditionalFormatting sqref="AB20">
    <cfRule type="cellIs" dxfId="3740" priority="170" operator="equal">
      <formula>"N/A"</formula>
    </cfRule>
    <cfRule type="cellIs" dxfId="3739" priority="171" operator="equal">
      <formula>"NOT MET"</formula>
    </cfRule>
    <cfRule type="cellIs" dxfId="3738" priority="172" operator="equal">
      <formula>"MET"</formula>
    </cfRule>
  </conditionalFormatting>
  <conditionalFormatting sqref="AB20">
    <cfRule type="cellIs" dxfId="3737" priority="169" operator="equal">
      <formula>"NO"</formula>
    </cfRule>
  </conditionalFormatting>
  <conditionalFormatting sqref="AB20">
    <cfRule type="expression" dxfId="3736" priority="168">
      <formula>AND(AB20&lt;&gt;"Met",AB20&lt;&gt;"Not Met",AB20&lt;&gt;"N/A",COUNTIF($AB$12:$AB$33,"=Yes")+COUNTIF($AB$12:$AB$33,"=No")+COUNTIF($AB$12:$AB$33,"=N/A")+COUNTIF($AB$12:$AB$33,"=Met")+COUNTIF($AB$12:$AB$33,"=Not Met")&gt;0)</formula>
    </cfRule>
  </conditionalFormatting>
  <conditionalFormatting sqref="AC20">
    <cfRule type="cellIs" dxfId="3735" priority="166" stopIfTrue="1" operator="equal">
      <formula>"Not Met"</formula>
    </cfRule>
  </conditionalFormatting>
  <conditionalFormatting sqref="AC20">
    <cfRule type="cellIs" dxfId="3734" priority="167" stopIfTrue="1" operator="equal">
      <formula>"N/A"</formula>
    </cfRule>
  </conditionalFormatting>
  <conditionalFormatting sqref="AC20">
    <cfRule type="cellIs" dxfId="3733" priority="163" operator="equal">
      <formula>"N/A"</formula>
    </cfRule>
    <cfRule type="cellIs" dxfId="3732" priority="164" operator="equal">
      <formula>"NOT MET"</formula>
    </cfRule>
    <cfRule type="cellIs" dxfId="3731" priority="165" operator="equal">
      <formula>"MET"</formula>
    </cfRule>
  </conditionalFormatting>
  <conditionalFormatting sqref="AC20">
    <cfRule type="cellIs" dxfId="3730" priority="162" operator="equal">
      <formula>"NO"</formula>
    </cfRule>
  </conditionalFormatting>
  <conditionalFormatting sqref="AC20">
    <cfRule type="expression" dxfId="3729" priority="161">
      <formula>AND(AC20&lt;&gt;"Met",AC20&lt;&gt;"Not Met",AC20&lt;&gt;"N/A",COUNTIF($AC$12:$AC$33,"=Yes")+COUNTIF($AC$12:$AC$33,"=No")+COUNTIF($AC$12:$AC$33,"=N/A")+COUNTIF($AC$12:$AC$33,"=Met")+COUNTIF($AC$12:$AC$33,"=Not Met")&gt;0)</formula>
    </cfRule>
  </conditionalFormatting>
  <conditionalFormatting sqref="AD20">
    <cfRule type="cellIs" dxfId="3728" priority="159" stopIfTrue="1" operator="equal">
      <formula>"Not Met"</formula>
    </cfRule>
  </conditionalFormatting>
  <conditionalFormatting sqref="AD20">
    <cfRule type="cellIs" dxfId="3727" priority="160" stopIfTrue="1" operator="equal">
      <formula>"N/A"</formula>
    </cfRule>
  </conditionalFormatting>
  <conditionalFormatting sqref="AD20">
    <cfRule type="cellIs" dxfId="3726" priority="156" operator="equal">
      <formula>"N/A"</formula>
    </cfRule>
    <cfRule type="cellIs" dxfId="3725" priority="157" operator="equal">
      <formula>"NOT MET"</formula>
    </cfRule>
    <cfRule type="cellIs" dxfId="3724" priority="158" operator="equal">
      <formula>"MET"</formula>
    </cfRule>
  </conditionalFormatting>
  <conditionalFormatting sqref="AD20">
    <cfRule type="cellIs" dxfId="3723" priority="155" operator="equal">
      <formula>"NO"</formula>
    </cfRule>
  </conditionalFormatting>
  <conditionalFormatting sqref="AD20">
    <cfRule type="expression" dxfId="3722" priority="154">
      <formula>AND(AD20&lt;&gt;"Met",AD20&lt;&gt;"Not Met",AD20&lt;&gt;"N/A",COUNTIF($AD$12:$AD$33,"=Yes")+COUNTIF($AD$12:$AD$33,"=No")+COUNTIF($AD$12:$AD$33,"=N/A")+COUNTIF($AD$12:$AD$33,"=Met")+COUNTIF($AD$12:$AD$33,"=Not Met")&gt;0)</formula>
    </cfRule>
  </conditionalFormatting>
  <conditionalFormatting sqref="AE20">
    <cfRule type="cellIs" dxfId="3721" priority="152" stopIfTrue="1" operator="equal">
      <formula>"Not Met"</formula>
    </cfRule>
  </conditionalFormatting>
  <conditionalFormatting sqref="AE20">
    <cfRule type="cellIs" dxfId="3720" priority="153" stopIfTrue="1" operator="equal">
      <formula>"N/A"</formula>
    </cfRule>
  </conditionalFormatting>
  <conditionalFormatting sqref="AE20">
    <cfRule type="cellIs" dxfId="3719" priority="149" operator="equal">
      <formula>"N/A"</formula>
    </cfRule>
    <cfRule type="cellIs" dxfId="3718" priority="150" operator="equal">
      <formula>"NOT MET"</formula>
    </cfRule>
    <cfRule type="cellIs" dxfId="3717" priority="151" operator="equal">
      <formula>"MET"</formula>
    </cfRule>
  </conditionalFormatting>
  <conditionalFormatting sqref="AE20">
    <cfRule type="cellIs" dxfId="3716" priority="148" operator="equal">
      <formula>"NO"</formula>
    </cfRule>
  </conditionalFormatting>
  <conditionalFormatting sqref="AE20">
    <cfRule type="expression" dxfId="3715" priority="147">
      <formula>AND(AE20&lt;&gt;"Met",AE20&lt;&gt;"Not Met",AE20&lt;&gt;"N/A",COUNTIF($AE$12:$AE$33,"=Yes")+COUNTIF($AE$12:$AE$33,"=No")+COUNTIF($AE$12:$AE$33,"=N/A")+COUNTIF($AE$12:$AE$33,"=Met")+COUNTIF($AE$12:$AE$33,"=Not Met")&gt;0)</formula>
    </cfRule>
  </conditionalFormatting>
  <conditionalFormatting sqref="AF20">
    <cfRule type="cellIs" dxfId="3714" priority="145" stopIfTrue="1" operator="equal">
      <formula>"Not Met"</formula>
    </cfRule>
  </conditionalFormatting>
  <conditionalFormatting sqref="AF20">
    <cfRule type="cellIs" dxfId="3713" priority="146" stopIfTrue="1" operator="equal">
      <formula>"N/A"</formula>
    </cfRule>
  </conditionalFormatting>
  <conditionalFormatting sqref="AF20">
    <cfRule type="cellIs" dxfId="3712" priority="142" operator="equal">
      <formula>"N/A"</formula>
    </cfRule>
    <cfRule type="cellIs" dxfId="3711" priority="143" operator="equal">
      <formula>"NOT MET"</formula>
    </cfRule>
    <cfRule type="cellIs" dxfId="3710" priority="144" operator="equal">
      <formula>"MET"</formula>
    </cfRule>
  </conditionalFormatting>
  <conditionalFormatting sqref="AF20">
    <cfRule type="cellIs" dxfId="3709" priority="141" operator="equal">
      <formula>"NO"</formula>
    </cfRule>
  </conditionalFormatting>
  <conditionalFormatting sqref="AF20">
    <cfRule type="expression" dxfId="3708" priority="140">
      <formula>AND(AF20&lt;&gt;"Met",AF20&lt;&gt;"Not Met",AF20&lt;&gt;"N/A",COUNTIF($AF$12:$AF$33,"=Yes")+COUNTIF($AF$12:$AF$33,"=No")+COUNTIF($AF$12:$AF$33,"=N/A")+COUNTIF($AF$12:$AF$33,"=Met")+COUNTIF($AF$12:$AF$33,"=Not Met")&gt;0)</formula>
    </cfRule>
  </conditionalFormatting>
  <conditionalFormatting sqref="AQ20:AR20">
    <cfRule type="cellIs" dxfId="3707" priority="138" stopIfTrue="1" operator="equal">
      <formula>"Not Met"</formula>
    </cfRule>
  </conditionalFormatting>
  <conditionalFormatting sqref="AQ20:AR20">
    <cfRule type="cellIs" dxfId="3706" priority="139" stopIfTrue="1" operator="equal">
      <formula>"N/A"</formula>
    </cfRule>
  </conditionalFormatting>
  <conditionalFormatting sqref="AQ20:AR20">
    <cfRule type="cellIs" dxfId="3705" priority="135" operator="equal">
      <formula>"N/A"</formula>
    </cfRule>
    <cfRule type="cellIs" dxfId="3704" priority="136" operator="equal">
      <formula>"NOT MET"</formula>
    </cfRule>
    <cfRule type="cellIs" dxfId="3703" priority="137" operator="equal">
      <formula>"MET"</formula>
    </cfRule>
  </conditionalFormatting>
  <conditionalFormatting sqref="AQ20:AR20">
    <cfRule type="cellIs" dxfId="3702" priority="134" operator="equal">
      <formula>"NO"</formula>
    </cfRule>
  </conditionalFormatting>
  <conditionalFormatting sqref="AS20:AZ20">
    <cfRule type="cellIs" dxfId="3701" priority="132" stopIfTrue="1" operator="equal">
      <formula>"Not Met"</formula>
    </cfRule>
  </conditionalFormatting>
  <conditionalFormatting sqref="AS20:AZ20">
    <cfRule type="cellIs" dxfId="3700" priority="133" stopIfTrue="1" operator="equal">
      <formula>"N/A"</formula>
    </cfRule>
  </conditionalFormatting>
  <conditionalFormatting sqref="AS20:AZ20">
    <cfRule type="cellIs" dxfId="3699" priority="129" operator="equal">
      <formula>"N/A"</formula>
    </cfRule>
    <cfRule type="cellIs" dxfId="3698" priority="130" operator="equal">
      <formula>"NOT MET"</formula>
    </cfRule>
    <cfRule type="cellIs" dxfId="3697" priority="131" operator="equal">
      <formula>"MET"</formula>
    </cfRule>
  </conditionalFormatting>
  <conditionalFormatting sqref="AS20:AZ20">
    <cfRule type="cellIs" dxfId="3696" priority="128" operator="equal">
      <formula>"NO"</formula>
    </cfRule>
  </conditionalFormatting>
  <conditionalFormatting sqref="BA20:BB20">
    <cfRule type="cellIs" dxfId="3695" priority="126" stopIfTrue="1" operator="equal">
      <formula>"Not Met"</formula>
    </cfRule>
  </conditionalFormatting>
  <conditionalFormatting sqref="BA20:BB20">
    <cfRule type="cellIs" dxfId="3694" priority="127" stopIfTrue="1" operator="equal">
      <formula>"N/A"</formula>
    </cfRule>
  </conditionalFormatting>
  <conditionalFormatting sqref="BA20:BB20">
    <cfRule type="cellIs" dxfId="3693" priority="123" operator="equal">
      <formula>"N/A"</formula>
    </cfRule>
    <cfRule type="cellIs" dxfId="3692" priority="124" operator="equal">
      <formula>"NOT MET"</formula>
    </cfRule>
    <cfRule type="cellIs" dxfId="3691" priority="125" operator="equal">
      <formula>"MET"</formula>
    </cfRule>
  </conditionalFormatting>
  <conditionalFormatting sqref="BA20:BB20">
    <cfRule type="cellIs" dxfId="3690" priority="122" operator="equal">
      <formula>"NO"</formula>
    </cfRule>
  </conditionalFormatting>
  <conditionalFormatting sqref="BC20:BJ20">
    <cfRule type="cellIs" dxfId="3689" priority="120" stopIfTrue="1" operator="equal">
      <formula>"Not Met"</formula>
    </cfRule>
  </conditionalFormatting>
  <conditionalFormatting sqref="BC20:BJ20">
    <cfRule type="cellIs" dxfId="3688" priority="121" stopIfTrue="1" operator="equal">
      <formula>"N/A"</formula>
    </cfRule>
  </conditionalFormatting>
  <conditionalFormatting sqref="BC20:BJ20">
    <cfRule type="cellIs" dxfId="3687" priority="117" operator="equal">
      <formula>"N/A"</formula>
    </cfRule>
    <cfRule type="cellIs" dxfId="3686" priority="118" operator="equal">
      <formula>"NOT MET"</formula>
    </cfRule>
    <cfRule type="cellIs" dxfId="3685" priority="119" operator="equal">
      <formula>"MET"</formula>
    </cfRule>
  </conditionalFormatting>
  <conditionalFormatting sqref="BC20:BJ20">
    <cfRule type="cellIs" dxfId="3684" priority="116" operator="equal">
      <formula>"NO"</formula>
    </cfRule>
  </conditionalFormatting>
  <conditionalFormatting sqref="BK20:BL20">
    <cfRule type="cellIs" dxfId="3683" priority="114" stopIfTrue="1" operator="equal">
      <formula>"Not Met"</formula>
    </cfRule>
  </conditionalFormatting>
  <conditionalFormatting sqref="BK20:BL20">
    <cfRule type="cellIs" dxfId="3682" priority="115" stopIfTrue="1" operator="equal">
      <formula>"N/A"</formula>
    </cfRule>
  </conditionalFormatting>
  <conditionalFormatting sqref="BK20:BL20">
    <cfRule type="cellIs" dxfId="3681" priority="111" operator="equal">
      <formula>"N/A"</formula>
    </cfRule>
    <cfRule type="cellIs" dxfId="3680" priority="112" operator="equal">
      <formula>"NOT MET"</formula>
    </cfRule>
    <cfRule type="cellIs" dxfId="3679" priority="113" operator="equal">
      <formula>"MET"</formula>
    </cfRule>
  </conditionalFormatting>
  <conditionalFormatting sqref="BK20:BL20">
    <cfRule type="cellIs" dxfId="3678" priority="110" operator="equal">
      <formula>"NO"</formula>
    </cfRule>
  </conditionalFormatting>
  <conditionalFormatting sqref="BM20:BT20">
    <cfRule type="cellIs" dxfId="3677" priority="108" stopIfTrue="1" operator="equal">
      <formula>"Not Met"</formula>
    </cfRule>
  </conditionalFormatting>
  <conditionalFormatting sqref="BM20:BT20">
    <cfRule type="cellIs" dxfId="3676" priority="109" stopIfTrue="1" operator="equal">
      <formula>"N/A"</formula>
    </cfRule>
  </conditionalFormatting>
  <conditionalFormatting sqref="BM20:BT20">
    <cfRule type="cellIs" dxfId="3675" priority="105" operator="equal">
      <formula>"N/A"</formula>
    </cfRule>
    <cfRule type="cellIs" dxfId="3674" priority="106" operator="equal">
      <formula>"NOT MET"</formula>
    </cfRule>
    <cfRule type="cellIs" dxfId="3673" priority="107" operator="equal">
      <formula>"MET"</formula>
    </cfRule>
  </conditionalFormatting>
  <conditionalFormatting sqref="BM20:BT20">
    <cfRule type="cellIs" dxfId="3672" priority="104" operator="equal">
      <formula>"NO"</formula>
    </cfRule>
  </conditionalFormatting>
  <conditionalFormatting sqref="BU20:BV20">
    <cfRule type="cellIs" dxfId="3671" priority="102" stopIfTrue="1" operator="equal">
      <formula>"Not Met"</formula>
    </cfRule>
  </conditionalFormatting>
  <conditionalFormatting sqref="BU20:BV20">
    <cfRule type="cellIs" dxfId="3670" priority="103" stopIfTrue="1" operator="equal">
      <formula>"N/A"</formula>
    </cfRule>
  </conditionalFormatting>
  <conditionalFormatting sqref="BU20:BV20">
    <cfRule type="cellIs" dxfId="3669" priority="99" operator="equal">
      <formula>"N/A"</formula>
    </cfRule>
    <cfRule type="cellIs" dxfId="3668" priority="100" operator="equal">
      <formula>"NOT MET"</formula>
    </cfRule>
    <cfRule type="cellIs" dxfId="3667" priority="101" operator="equal">
      <formula>"MET"</formula>
    </cfRule>
  </conditionalFormatting>
  <conditionalFormatting sqref="BU20:BV20">
    <cfRule type="cellIs" dxfId="3666" priority="98" operator="equal">
      <formula>"NO"</formula>
    </cfRule>
  </conditionalFormatting>
  <conditionalFormatting sqref="BW20:CC20">
    <cfRule type="cellIs" dxfId="3665" priority="96" stopIfTrue="1" operator="equal">
      <formula>"Not Met"</formula>
    </cfRule>
  </conditionalFormatting>
  <conditionalFormatting sqref="BW20:CC20">
    <cfRule type="cellIs" dxfId="3664" priority="97" stopIfTrue="1" operator="equal">
      <formula>"N/A"</formula>
    </cfRule>
  </conditionalFormatting>
  <conditionalFormatting sqref="BW20:CC20">
    <cfRule type="cellIs" dxfId="3663" priority="93" operator="equal">
      <formula>"N/A"</formula>
    </cfRule>
    <cfRule type="cellIs" dxfId="3662" priority="94" operator="equal">
      <formula>"NOT MET"</formula>
    </cfRule>
    <cfRule type="cellIs" dxfId="3661" priority="95" operator="equal">
      <formula>"MET"</formula>
    </cfRule>
  </conditionalFormatting>
  <conditionalFormatting sqref="BW20:CC20">
    <cfRule type="cellIs" dxfId="3660" priority="92" operator="equal">
      <formula>"NO"</formula>
    </cfRule>
  </conditionalFormatting>
  <conditionalFormatting sqref="CE20:CF20">
    <cfRule type="cellIs" dxfId="3659" priority="90" stopIfTrue="1" operator="equal">
      <formula>"Not Met"</formula>
    </cfRule>
  </conditionalFormatting>
  <conditionalFormatting sqref="CE20:CF20">
    <cfRule type="cellIs" dxfId="3658" priority="91" stopIfTrue="1" operator="equal">
      <formula>"N/A"</formula>
    </cfRule>
  </conditionalFormatting>
  <conditionalFormatting sqref="CE20:CF20">
    <cfRule type="cellIs" dxfId="3657" priority="87" operator="equal">
      <formula>"N/A"</formula>
    </cfRule>
    <cfRule type="cellIs" dxfId="3656" priority="88" operator="equal">
      <formula>"NOT MET"</formula>
    </cfRule>
    <cfRule type="cellIs" dxfId="3655" priority="89" operator="equal">
      <formula>"MET"</formula>
    </cfRule>
  </conditionalFormatting>
  <conditionalFormatting sqref="CE20:CF20">
    <cfRule type="cellIs" dxfId="3654" priority="86" operator="equal">
      <formula>"NO"</formula>
    </cfRule>
  </conditionalFormatting>
  <conditionalFormatting sqref="CG20:CN20">
    <cfRule type="cellIs" dxfId="3653" priority="84" stopIfTrue="1" operator="equal">
      <formula>"Not Met"</formula>
    </cfRule>
  </conditionalFormatting>
  <conditionalFormatting sqref="CG20:CN20">
    <cfRule type="cellIs" dxfId="3652" priority="85" stopIfTrue="1" operator="equal">
      <formula>"N/A"</formula>
    </cfRule>
  </conditionalFormatting>
  <conditionalFormatting sqref="CG20:CN20">
    <cfRule type="cellIs" dxfId="3651" priority="81" operator="equal">
      <formula>"N/A"</formula>
    </cfRule>
    <cfRule type="cellIs" dxfId="3650" priority="82" operator="equal">
      <formula>"NOT MET"</formula>
    </cfRule>
    <cfRule type="cellIs" dxfId="3649" priority="83" operator="equal">
      <formula>"MET"</formula>
    </cfRule>
  </conditionalFormatting>
  <conditionalFormatting sqref="CG20:CN20">
    <cfRule type="cellIs" dxfId="3648" priority="80" operator="equal">
      <formula>"NO"</formula>
    </cfRule>
  </conditionalFormatting>
  <conditionalFormatting sqref="CO20:CP20">
    <cfRule type="cellIs" dxfId="3647" priority="78" stopIfTrue="1" operator="equal">
      <formula>"Not Met"</formula>
    </cfRule>
  </conditionalFormatting>
  <conditionalFormatting sqref="CO20:CP20">
    <cfRule type="cellIs" dxfId="3646" priority="79" stopIfTrue="1" operator="equal">
      <formula>"N/A"</formula>
    </cfRule>
  </conditionalFormatting>
  <conditionalFormatting sqref="CO20:CP20">
    <cfRule type="cellIs" dxfId="3645" priority="75" operator="equal">
      <formula>"N/A"</formula>
    </cfRule>
    <cfRule type="cellIs" dxfId="3644" priority="76" operator="equal">
      <formula>"NOT MET"</formula>
    </cfRule>
    <cfRule type="cellIs" dxfId="3643" priority="77" operator="equal">
      <formula>"MET"</formula>
    </cfRule>
  </conditionalFormatting>
  <conditionalFormatting sqref="CO20:CP20">
    <cfRule type="cellIs" dxfId="3642" priority="74" operator="equal">
      <formula>"NO"</formula>
    </cfRule>
  </conditionalFormatting>
  <conditionalFormatting sqref="CQ20:CX20">
    <cfRule type="cellIs" dxfId="3641" priority="72" stopIfTrue="1" operator="equal">
      <formula>"Not Met"</formula>
    </cfRule>
  </conditionalFormatting>
  <conditionalFormatting sqref="CQ20:CX20">
    <cfRule type="cellIs" dxfId="3640" priority="73" stopIfTrue="1" operator="equal">
      <formula>"N/A"</formula>
    </cfRule>
  </conditionalFormatting>
  <conditionalFormatting sqref="CQ20:CX20">
    <cfRule type="cellIs" dxfId="3639" priority="69" operator="equal">
      <formula>"N/A"</formula>
    </cfRule>
    <cfRule type="cellIs" dxfId="3638" priority="70" operator="equal">
      <formula>"NOT MET"</formula>
    </cfRule>
    <cfRule type="cellIs" dxfId="3637" priority="71" operator="equal">
      <formula>"MET"</formula>
    </cfRule>
  </conditionalFormatting>
  <conditionalFormatting sqref="CQ20:CX20">
    <cfRule type="cellIs" dxfId="3636" priority="68" operator="equal">
      <formula>"NO"</formula>
    </cfRule>
  </conditionalFormatting>
  <conditionalFormatting sqref="CY20:CZ20">
    <cfRule type="cellIs" dxfId="3635" priority="66" stopIfTrue="1" operator="equal">
      <formula>"Not Met"</formula>
    </cfRule>
  </conditionalFormatting>
  <conditionalFormatting sqref="CY20:CZ20">
    <cfRule type="cellIs" dxfId="3634" priority="67" stopIfTrue="1" operator="equal">
      <formula>"N/A"</formula>
    </cfRule>
  </conditionalFormatting>
  <conditionalFormatting sqref="CY20:CZ20">
    <cfRule type="cellIs" dxfId="3633" priority="63" operator="equal">
      <formula>"N/A"</formula>
    </cfRule>
    <cfRule type="cellIs" dxfId="3632" priority="64" operator="equal">
      <formula>"NOT MET"</formula>
    </cfRule>
    <cfRule type="cellIs" dxfId="3631" priority="65" operator="equal">
      <formula>"MET"</formula>
    </cfRule>
  </conditionalFormatting>
  <conditionalFormatting sqref="CY20:CZ20">
    <cfRule type="cellIs" dxfId="3630" priority="62" operator="equal">
      <formula>"NO"</formula>
    </cfRule>
  </conditionalFormatting>
  <conditionalFormatting sqref="DA20:DH20">
    <cfRule type="cellIs" dxfId="3629" priority="60" stopIfTrue="1" operator="equal">
      <formula>"Not Met"</formula>
    </cfRule>
  </conditionalFormatting>
  <conditionalFormatting sqref="DA20:DH20">
    <cfRule type="cellIs" dxfId="3628" priority="61" stopIfTrue="1" operator="equal">
      <formula>"N/A"</formula>
    </cfRule>
  </conditionalFormatting>
  <conditionalFormatting sqref="DA20:DH20">
    <cfRule type="cellIs" dxfId="3627" priority="57" operator="equal">
      <formula>"N/A"</formula>
    </cfRule>
    <cfRule type="cellIs" dxfId="3626" priority="58" operator="equal">
      <formula>"NOT MET"</formula>
    </cfRule>
    <cfRule type="cellIs" dxfId="3625" priority="59" operator="equal">
      <formula>"MET"</formula>
    </cfRule>
  </conditionalFormatting>
  <conditionalFormatting sqref="DA20:DH20">
    <cfRule type="cellIs" dxfId="3624" priority="56" operator="equal">
      <formula>"NO"</formula>
    </cfRule>
  </conditionalFormatting>
  <conditionalFormatting sqref="DI20:DJ20">
    <cfRule type="cellIs" dxfId="3623" priority="54" stopIfTrue="1" operator="equal">
      <formula>"Not Met"</formula>
    </cfRule>
  </conditionalFormatting>
  <conditionalFormatting sqref="DI20:DJ20">
    <cfRule type="cellIs" dxfId="3622" priority="55" stopIfTrue="1" operator="equal">
      <formula>"N/A"</formula>
    </cfRule>
  </conditionalFormatting>
  <conditionalFormatting sqref="DI20:DJ20">
    <cfRule type="cellIs" dxfId="3621" priority="51" operator="equal">
      <formula>"N/A"</formula>
    </cfRule>
    <cfRule type="cellIs" dxfId="3620" priority="52" operator="equal">
      <formula>"NOT MET"</formula>
    </cfRule>
    <cfRule type="cellIs" dxfId="3619" priority="53" operator="equal">
      <formula>"MET"</formula>
    </cfRule>
  </conditionalFormatting>
  <conditionalFormatting sqref="DI20:DJ20">
    <cfRule type="cellIs" dxfId="3618" priority="50" operator="equal">
      <formula>"NO"</formula>
    </cfRule>
  </conditionalFormatting>
  <conditionalFormatting sqref="DK20:DR20">
    <cfRule type="cellIs" dxfId="3617" priority="48" stopIfTrue="1" operator="equal">
      <formula>"Not Met"</formula>
    </cfRule>
  </conditionalFormatting>
  <conditionalFormatting sqref="DK20:DR20">
    <cfRule type="cellIs" dxfId="3616" priority="49" stopIfTrue="1" operator="equal">
      <formula>"N/A"</formula>
    </cfRule>
  </conditionalFormatting>
  <conditionalFormatting sqref="DK20:DR20">
    <cfRule type="cellIs" dxfId="3615" priority="45" operator="equal">
      <formula>"N/A"</formula>
    </cfRule>
    <cfRule type="cellIs" dxfId="3614" priority="46" operator="equal">
      <formula>"NOT MET"</formula>
    </cfRule>
    <cfRule type="cellIs" dxfId="3613" priority="47" operator="equal">
      <formula>"MET"</formula>
    </cfRule>
  </conditionalFormatting>
  <conditionalFormatting sqref="DK20:DR20">
    <cfRule type="cellIs" dxfId="3612" priority="44" operator="equal">
      <formula>"NO"</formula>
    </cfRule>
  </conditionalFormatting>
  <conditionalFormatting sqref="DS20:DT20">
    <cfRule type="cellIs" dxfId="3611" priority="42" stopIfTrue="1" operator="equal">
      <formula>"Not Met"</formula>
    </cfRule>
  </conditionalFormatting>
  <conditionalFormatting sqref="DS20:DT20">
    <cfRule type="cellIs" dxfId="3610" priority="43" stopIfTrue="1" operator="equal">
      <formula>"N/A"</formula>
    </cfRule>
  </conditionalFormatting>
  <conditionalFormatting sqref="DS20:DT20">
    <cfRule type="cellIs" dxfId="3609" priority="39" operator="equal">
      <formula>"N/A"</formula>
    </cfRule>
    <cfRule type="cellIs" dxfId="3608" priority="40" operator="equal">
      <formula>"NOT MET"</formula>
    </cfRule>
    <cfRule type="cellIs" dxfId="3607" priority="41" operator="equal">
      <formula>"MET"</formula>
    </cfRule>
  </conditionalFormatting>
  <conditionalFormatting sqref="DS20:DT20">
    <cfRule type="cellIs" dxfId="3606" priority="38" operator="equal">
      <formula>"NO"</formula>
    </cfRule>
  </conditionalFormatting>
  <conditionalFormatting sqref="DU20:EB20">
    <cfRule type="cellIs" dxfId="3605" priority="36" stopIfTrue="1" operator="equal">
      <formula>"Not Met"</formula>
    </cfRule>
  </conditionalFormatting>
  <conditionalFormatting sqref="DU20:EB20">
    <cfRule type="cellIs" dxfId="3604" priority="37" stopIfTrue="1" operator="equal">
      <formula>"N/A"</formula>
    </cfRule>
  </conditionalFormatting>
  <conditionalFormatting sqref="DU20:EB20">
    <cfRule type="cellIs" dxfId="3603" priority="33" operator="equal">
      <formula>"N/A"</formula>
    </cfRule>
    <cfRule type="cellIs" dxfId="3602" priority="34" operator="equal">
      <formula>"NOT MET"</formula>
    </cfRule>
    <cfRule type="cellIs" dxfId="3601" priority="35" operator="equal">
      <formula>"MET"</formula>
    </cfRule>
  </conditionalFormatting>
  <conditionalFormatting sqref="DU20:EB20">
    <cfRule type="cellIs" dxfId="3600" priority="32" operator="equal">
      <formula>"NO"</formula>
    </cfRule>
  </conditionalFormatting>
  <conditionalFormatting sqref="EC20:ED20">
    <cfRule type="cellIs" dxfId="3599" priority="30" stopIfTrue="1" operator="equal">
      <formula>"Not Met"</formula>
    </cfRule>
  </conditionalFormatting>
  <conditionalFormatting sqref="EC20:ED20">
    <cfRule type="cellIs" dxfId="3598" priority="31" stopIfTrue="1" operator="equal">
      <formula>"N/A"</formula>
    </cfRule>
  </conditionalFormatting>
  <conditionalFormatting sqref="EC20:ED20">
    <cfRule type="cellIs" dxfId="3597" priority="27" operator="equal">
      <formula>"N/A"</formula>
    </cfRule>
    <cfRule type="cellIs" dxfId="3596" priority="28" operator="equal">
      <formula>"NOT MET"</formula>
    </cfRule>
    <cfRule type="cellIs" dxfId="3595" priority="29" operator="equal">
      <formula>"MET"</formula>
    </cfRule>
  </conditionalFormatting>
  <conditionalFormatting sqref="EC20:ED20">
    <cfRule type="cellIs" dxfId="3594" priority="26" operator="equal">
      <formula>"NO"</formula>
    </cfRule>
  </conditionalFormatting>
  <conditionalFormatting sqref="EE20:EL20">
    <cfRule type="cellIs" dxfId="3593" priority="24" stopIfTrue="1" operator="equal">
      <formula>"Not Met"</formula>
    </cfRule>
  </conditionalFormatting>
  <conditionalFormatting sqref="EE20:EL20">
    <cfRule type="cellIs" dxfId="3592" priority="25" stopIfTrue="1" operator="equal">
      <formula>"N/A"</formula>
    </cfRule>
  </conditionalFormatting>
  <conditionalFormatting sqref="EE20:EL20">
    <cfRule type="cellIs" dxfId="3591" priority="21" operator="equal">
      <formula>"N/A"</formula>
    </cfRule>
    <cfRule type="cellIs" dxfId="3590" priority="22" operator="equal">
      <formula>"NOT MET"</formula>
    </cfRule>
    <cfRule type="cellIs" dxfId="3589" priority="23" operator="equal">
      <formula>"MET"</formula>
    </cfRule>
  </conditionalFormatting>
  <conditionalFormatting sqref="EE20:EL20">
    <cfRule type="cellIs" dxfId="3588" priority="20" operator="equal">
      <formula>"NO"</formula>
    </cfRule>
  </conditionalFormatting>
  <conditionalFormatting sqref="EM20:EN20">
    <cfRule type="cellIs" dxfId="3587" priority="18" stopIfTrue="1" operator="equal">
      <formula>"Not Met"</formula>
    </cfRule>
  </conditionalFormatting>
  <conditionalFormatting sqref="EM20:EN20">
    <cfRule type="cellIs" dxfId="3586" priority="19" stopIfTrue="1" operator="equal">
      <formula>"N/A"</formula>
    </cfRule>
  </conditionalFormatting>
  <conditionalFormatting sqref="EM20:EN20">
    <cfRule type="cellIs" dxfId="3585" priority="15" operator="equal">
      <formula>"N/A"</formula>
    </cfRule>
    <cfRule type="cellIs" dxfId="3584" priority="16" operator="equal">
      <formula>"NOT MET"</formula>
    </cfRule>
    <cfRule type="cellIs" dxfId="3583" priority="17" operator="equal">
      <formula>"MET"</formula>
    </cfRule>
  </conditionalFormatting>
  <conditionalFormatting sqref="EM20:EN20">
    <cfRule type="cellIs" dxfId="3582" priority="14" operator="equal">
      <formula>"NO"</formula>
    </cfRule>
  </conditionalFormatting>
  <conditionalFormatting sqref="EO20:EV20">
    <cfRule type="cellIs" dxfId="3581" priority="12" stopIfTrue="1" operator="equal">
      <formula>"Not Met"</formula>
    </cfRule>
  </conditionalFormatting>
  <conditionalFormatting sqref="EO20:EV20">
    <cfRule type="cellIs" dxfId="3580" priority="13" stopIfTrue="1" operator="equal">
      <formula>"N/A"</formula>
    </cfRule>
  </conditionalFormatting>
  <conditionalFormatting sqref="EO20:EV20">
    <cfRule type="cellIs" dxfId="3579" priority="9" operator="equal">
      <formula>"N/A"</formula>
    </cfRule>
    <cfRule type="cellIs" dxfId="3578" priority="10" operator="equal">
      <formula>"NOT MET"</formula>
    </cfRule>
    <cfRule type="cellIs" dxfId="3577" priority="11" operator="equal">
      <formula>"MET"</formula>
    </cfRule>
  </conditionalFormatting>
  <conditionalFormatting sqref="EO20:EV20">
    <cfRule type="cellIs" dxfId="3576" priority="8" operator="equal">
      <formula>"NO"</formula>
    </cfRule>
  </conditionalFormatting>
  <conditionalFormatting sqref="CD20">
    <cfRule type="expression" dxfId="3575" priority="7">
      <formula>AND(CD$12&lt;&gt;"",CD20="")</formula>
    </cfRule>
  </conditionalFormatting>
  <conditionalFormatting sqref="CD20">
    <cfRule type="cellIs" dxfId="3574" priority="5" stopIfTrue="1" operator="equal">
      <formula>"Not Met"</formula>
    </cfRule>
  </conditionalFormatting>
  <conditionalFormatting sqref="CD20">
    <cfRule type="cellIs" dxfId="3573" priority="6" stopIfTrue="1" operator="equal">
      <formula>"N/A"</formula>
    </cfRule>
  </conditionalFormatting>
  <conditionalFormatting sqref="CD20">
    <cfRule type="cellIs" dxfId="3572" priority="2" operator="equal">
      <formula>"N/A"</formula>
    </cfRule>
    <cfRule type="cellIs" dxfId="3571" priority="3" operator="equal">
      <formula>"NOT MET"</formula>
    </cfRule>
    <cfRule type="cellIs" dxfId="3570" priority="4" operator="equal">
      <formula>"MET"</formula>
    </cfRule>
  </conditionalFormatting>
  <conditionalFormatting sqref="CD20">
    <cfRule type="cellIs" dxfId="3569" priority="1" operator="equal">
      <formula>"NO"</formula>
    </cfRule>
  </conditionalFormatting>
  <dataValidations count="5">
    <dataValidation type="list" allowBlank="1" showInputMessage="1" showErrorMessage="1" sqref="C18:EV19 C21:EV27" xr:uid="{00000000-0002-0000-0800-000000000000}">
      <formula1>"Met, Not Met, N/A"</formula1>
    </dataValidation>
    <dataValidation type="list" allowBlank="1" showInputMessage="1" showErrorMessage="1" sqref="C29:EV33" xr:uid="{00000000-0002-0000-0800-000001000000}">
      <formula1>YES</formula1>
    </dataValidation>
    <dataValidation type="list" allowBlank="1" showInputMessage="1" showErrorMessage="1" sqref="DS5 M5 BU5 AG5 W5 AQ5 BA5 EC5 BK5 CE5 CO5 CY5 DI5 EM5 C5" xr:uid="{00000000-0002-0000-0800-000002000000}">
      <formula1>WSAF</formula1>
    </dataValidation>
    <dataValidation type="list" allowBlank="1" showInputMessage="1" showErrorMessage="1" sqref="C13:EV17" xr:uid="{00000000-0002-0000-0800-000003000000}">
      <formula1>YES1</formula1>
    </dataValidation>
    <dataValidation type="list" allowBlank="1" showInputMessage="1" showErrorMessage="1" sqref="C20:EV20" xr:uid="{00000000-0002-0000-0800-000004000000}">
      <formula1>MET</formula1>
    </dataValidation>
  </dataValidations>
  <printOptions horizontalCentered="1"/>
  <pageMargins left="0.2" right="0.2" top="0.3" bottom="0.25" header="0.25" footer="0"/>
  <pageSetup paperSize="5" scale="74" orientation="landscape" r:id="rId2"/>
  <headerFooter alignWithMargins="0">
    <oddFooter>&amp;L&amp;8&amp;K000000SAPTBG Funds WSAF Monitoring Individual&amp;R&amp;8&amp;K000000&amp;P</oddFooter>
  </headerFooter>
  <colBreaks count="7" manualBreakCount="7">
    <brk id="22" max="63" man="1"/>
    <brk id="42" max="1048575" man="1"/>
    <brk id="62" max="1048575" man="1"/>
    <brk id="82" max="1048575" man="1"/>
    <brk id="102" max="63" man="1"/>
    <brk id="122" max="1048575" man="1"/>
    <brk id="142" max="63"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63</vt:i4>
      </vt:variant>
    </vt:vector>
  </HeadingPairs>
  <TitlesOfParts>
    <vt:vector size="84" baseType="lpstr">
      <vt:lpstr>Instructions</vt:lpstr>
      <vt:lpstr>Guidelines</vt:lpstr>
      <vt:lpstr>Workbook Set-up</vt:lpstr>
      <vt:lpstr>SAPTBG-IV DRUG PROG.MONITORING</vt:lpstr>
      <vt:lpstr>SAPTBG-IV USER RECORD REVIEW</vt:lpstr>
      <vt:lpstr>SAPTBG Ind Elig Checklist</vt:lpstr>
      <vt:lpstr>SAPTBG-RECORD REVIEW</vt:lpstr>
      <vt:lpstr>SAPTBG-WSAF PROG.MONITORING</vt:lpstr>
      <vt:lpstr>SAPTBG-WSAF RECORD REVIEW</vt:lpstr>
      <vt:lpstr>SAPTBG-CASAWORKS PROGMONITORING</vt:lpstr>
      <vt:lpstr>SAPTBG-CASAWORKS RECORD REVIEW</vt:lpstr>
      <vt:lpstr>SAPTBG-WORKFIRSTPROG.MONITORING</vt:lpstr>
      <vt:lpstr>SAPTBG-WORK FIRST RECORD REVIEW</vt:lpstr>
      <vt:lpstr>JJSAMHP PROGRAM MONITORING</vt:lpstr>
      <vt:lpstr>JJSAMHP RECORD REVIEW</vt:lpstr>
      <vt:lpstr>CMHSBG PROG. MONITORING</vt:lpstr>
      <vt:lpstr>CMHSBG RECORD REVIEW</vt:lpstr>
      <vt:lpstr>OVERALL SUMMARY</vt:lpstr>
      <vt:lpstr>Data Extraction</vt:lpstr>
      <vt:lpstr>Data Validation</vt:lpstr>
      <vt:lpstr>County List</vt:lpstr>
      <vt:lpstr>Age</vt:lpstr>
      <vt:lpstr>'OVERALL SUMMARY'!Answers</vt:lpstr>
      <vt:lpstr>Answers</vt:lpstr>
      <vt:lpstr>BENEFITP</vt:lpstr>
      <vt:lpstr>CASAWORKS</vt:lpstr>
      <vt:lpstr>categories</vt:lpstr>
      <vt:lpstr>category</vt:lpstr>
      <vt:lpstr>'OVERALL SUMMARY'!ChildSA</vt:lpstr>
      <vt:lpstr>ChildSA</vt:lpstr>
      <vt:lpstr>CMHBG2018</vt:lpstr>
      <vt:lpstr>County</vt:lpstr>
      <vt:lpstr>'OVERALL SUMMARY'!Curr</vt:lpstr>
      <vt:lpstr>Curr</vt:lpstr>
      <vt:lpstr>gender</vt:lpstr>
      <vt:lpstr>JJSAMPH2018</vt:lpstr>
      <vt:lpstr>'OVERALL SUMMARY'!LME_MCO</vt:lpstr>
      <vt:lpstr>LME_MCO</vt:lpstr>
      <vt:lpstr>MET</vt:lpstr>
      <vt:lpstr>Guidelines!OLE_LINK1</vt:lpstr>
      <vt:lpstr>'CMHSBG PROG. MONITORING'!Print_Area</vt:lpstr>
      <vt:lpstr>'CMHSBG RECORD REVIEW'!Print_Area</vt:lpstr>
      <vt:lpstr>Instructions!Print_Area</vt:lpstr>
      <vt:lpstr>'JJSAMHP PROGRAM MONITORING'!Print_Area</vt:lpstr>
      <vt:lpstr>'JJSAMHP RECORD REVIEW'!Print_Area</vt:lpstr>
      <vt:lpstr>'OVERALL SUMMARY'!Print_Area</vt:lpstr>
      <vt:lpstr>'SAPTBG Ind Elig Checklist'!Print_Area</vt:lpstr>
      <vt:lpstr>'SAPTBG-CASAWORKS PROGMONITORING'!Print_Area</vt:lpstr>
      <vt:lpstr>'SAPTBG-CASAWORKS RECORD REVIEW'!Print_Area</vt:lpstr>
      <vt:lpstr>'SAPTBG-IV DRUG PROG.MONITORING'!Print_Area</vt:lpstr>
      <vt:lpstr>'SAPTBG-IV USER RECORD REVIEW'!Print_Area</vt:lpstr>
      <vt:lpstr>'SAPTBG-RECORD REVIEW'!Print_Area</vt:lpstr>
      <vt:lpstr>'SAPTBG-WORK FIRST RECORD REVIEW'!Print_Area</vt:lpstr>
      <vt:lpstr>'SAPTBG-WORKFIRSTPROG.MONITORING'!Print_Area</vt:lpstr>
      <vt:lpstr>'SAPTBG-WSAF PROG.MONITORING'!Print_Area</vt:lpstr>
      <vt:lpstr>'SAPTBG-WSAF RECORD REVIEW'!Print_Area</vt:lpstr>
      <vt:lpstr>'Workbook Set-up'!Print_Area</vt:lpstr>
      <vt:lpstr>'CMHSBG PROG. MONITORING'!Print_Titles</vt:lpstr>
      <vt:lpstr>'CMHSBG RECORD REVIEW'!Print_Titles</vt:lpstr>
      <vt:lpstr>'Data Extraction'!Print_Titles</vt:lpstr>
      <vt:lpstr>'JJSAMHP PROGRAM MONITORING'!Print_Titles</vt:lpstr>
      <vt:lpstr>'JJSAMHP RECORD REVIEW'!Print_Titles</vt:lpstr>
      <vt:lpstr>'OVERALL SUMMARY'!Print_Titles</vt:lpstr>
      <vt:lpstr>'SAPTBG Ind Elig Checklist'!Print_Titles</vt:lpstr>
      <vt:lpstr>'SAPTBG-CASAWORKS PROGMONITORING'!Print_Titles</vt:lpstr>
      <vt:lpstr>'SAPTBG-CASAWORKS RECORD REVIEW'!Print_Titles</vt:lpstr>
      <vt:lpstr>'SAPTBG-IV DRUG PROG.MONITORING'!Print_Titles</vt:lpstr>
      <vt:lpstr>'SAPTBG-IV USER RECORD REVIEW'!Print_Titles</vt:lpstr>
      <vt:lpstr>'SAPTBG-RECORD REVIEW'!Print_Titles</vt:lpstr>
      <vt:lpstr>'SAPTBG-WORK FIRST RECORD REVIEW'!Print_Titles</vt:lpstr>
      <vt:lpstr>'SAPTBG-WORKFIRSTPROG.MONITORING'!Print_Titles</vt:lpstr>
      <vt:lpstr>'SAPTBG-WSAF PROG.MONITORING'!Print_Titles</vt:lpstr>
      <vt:lpstr>'SAPTBG-WSAF RECORD REVIEW'!Print_Titles</vt:lpstr>
      <vt:lpstr>'Workbook Set-up'!Print_Titles</vt:lpstr>
      <vt:lpstr>'OVERALL SUMMARY'!Providers</vt:lpstr>
      <vt:lpstr>Providers</vt:lpstr>
      <vt:lpstr>Reviewers2019</vt:lpstr>
      <vt:lpstr>SAPTBG</vt:lpstr>
      <vt:lpstr>SAPTBGIV</vt:lpstr>
      <vt:lpstr>WORK_FIRST</vt:lpstr>
      <vt:lpstr>WSAF</vt:lpstr>
      <vt:lpstr>'OVERALL SUMMARY'!YES</vt:lpstr>
      <vt:lpstr>YES</vt:lpstr>
      <vt:lpstr>YES1</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2019-04-30T15:44:16Z</cp:lastPrinted>
  <dcterms:created xsi:type="dcterms:W3CDTF">2013-02-17T18:06:16Z</dcterms:created>
  <dcterms:modified xsi:type="dcterms:W3CDTF">2019-06-13T13:04:23Z</dcterms:modified>
</cp:coreProperties>
</file>