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4_{56CC91FE-3BAD-4F96-9FD8-F69868E6A648}" xr6:coauthVersionLast="46" xr6:coauthVersionMax="46" xr10:uidLastSave="{00000000-0000-0000-0000-000000000000}"/>
  <workbookProtection workbookAlgorithmName="SHA-512" workbookHashValue="W4Y3bPg7JIjMoqXbQbwRRDLZ9gzwGmNnBCA9lEHOzMI7mzWO5ElM8JpuBpOzcvwJMllBI0GKsaXN2R4fWzuRfA==" workbookSaltValue="IlfcPTa4XFC5wRJRpa+07Q==" workbookSpinCount="100000" lockStructure="1"/>
  <bookViews>
    <workbookView xWindow="-28920" yWindow="-30" windowWidth="29040" windowHeight="15720" firstSheet="1" activeTab="1" xr2:uid="{00000000-000D-0000-FFFF-FFFF00000000}"/>
  </bookViews>
  <sheets>
    <sheet name="FA #Final" sheetId="8" state="hidden" r:id="rId1"/>
    <sheet name="FA #2" sheetId="9" r:id="rId2"/>
    <sheet name="FA #1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M114" i="9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M72" i="9"/>
  <c r="J72" i="9"/>
  <c r="K72" i="9" s="1"/>
  <c r="G72" i="9"/>
  <c r="C72" i="9"/>
  <c r="D72" i="9" s="1"/>
  <c r="M71" i="9"/>
  <c r="J71" i="9"/>
  <c r="G71" i="9"/>
  <c r="C71" i="9"/>
  <c r="D71" i="9" s="1"/>
  <c r="M70" i="9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M30" i="9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M26" i="9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N26" i="9" l="1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57" i="9" l="1"/>
  <c r="Q57" i="9" s="1"/>
  <c r="P71" i="9"/>
  <c r="Q71" i="9" s="1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<sst xmlns="http://schemas.openxmlformats.org/spreadsheetml/2006/main" count="541" uniqueCount="168">
  <si>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</si>
  <si>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</si>
  <si>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</si>
  <si>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</si>
  <si>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</si>
  <si>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</si>
  <si>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</si>
  <si>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</si>
  <si>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</si>
  <si>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</si>
  <si>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</si>
  <si>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</si>
  <si>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</si>
  <si>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</si>
  <si>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</si>
  <si>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</si>
  <si>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</si>
  <si>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</si>
  <si>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</si>
  <si>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</si>
  <si>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</si>
  <si>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</si>
  <si>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</si>
  <si>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</si>
  <si>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</si>
  <si>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</si>
  <si>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</si>
  <si>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</si>
  <si>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</si>
  <si>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</si>
  <si>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</si>
  <si>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</si>
  <si>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</si>
  <si>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</si>
  <si>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</si>
  <si>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</si>
  <si>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</si>
  <si>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</si>
  <si>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</si>
  <si>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</si>
  <si>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</si>
  <si>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</si>
  <si>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</si>
  <si>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</si>
  <si>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</si>
  <si>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</si>
  <si>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</si>
  <si>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</si>
  <si>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</si>
  <si>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</si>
  <si>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</si>
  <si>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</si>
  <si>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</si>
  <si>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</si>
  <si>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</si>
  <si>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</si>
  <si>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</si>
  <si>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</si>
  <si>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</si>
  <si>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</si>
  <si>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</si>
  <si>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</si>
  <si>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</si>
  <si>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</si>
  <si>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</si>
  <si>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</si>
  <si>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</si>
  <si>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</si>
  <si>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</si>
  <si>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</si>
  <si>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</si>
  <si>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</si>
  <si>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</si>
  <si>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</si>
  <si>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</si>
  <si>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</si>
  <si>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</si>
  <si>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</si>
  <si>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</si>
  <si>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</si>
  <si>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</si>
  <si>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</si>
  <si>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</si>
  <si>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</si>
  <si>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</si>
  <si>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</si>
  <si>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</si>
  <si>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</si>
  <si>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</si>
  <si>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</si>
  <si>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</si>
  <si>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</si>
  <si>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</si>
  <si>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</si>
  <si>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</si>
  <si>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</si>
  <si>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</si>
  <si>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</si>
  <si>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</si>
  <si>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</si>
  <si>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</si>
  <si>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</si>
  <si>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</si>
  <si>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</si>
  <si>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</si>
  <si>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</si>
  <si>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</si>
  <si>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</si>
  <si>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</si>
  <si>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</si>
  <si>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</si>
  <si>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</si>
  <si>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</si>
  <si>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</si>
  <si>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</si>
  <si>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</si>
  <si>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</si>
  <si>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</si>
  <si>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</si>
  <si>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</si>
  <si>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</si>
  <si>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</si>
  <si>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</si>
  <si>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</si>
  <si>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</si>
  <si>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</si>
  <si>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</si>
  <si>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</si>
  <si>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</si>
  <si>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</si>
  <si>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</si>
  <si>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</si>
  <si>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</si>
  <si>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</si>
  <si>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</si>
  <si>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</si>
  <si>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</si>
  <si>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</si>
  <si>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</si>
  <si>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</si>
  <si>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</si>
  <si>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</si>
  <si>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</si>
  <si>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</si>
  <si>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</si>
  <si>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</si>
  <si>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</si>
  <si>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</si>
  <si>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</si>
  <si>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</si>
  <si>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</si>
  <si>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</si>
  <si>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</si>
  <si>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</si>
  <si>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</si>
  <si>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</si>
  <si>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</si>
  <si>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</si>
  <si>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</si>
  <si>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</si>
  <si>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Award Number:  2301NCTANF + 2401NCTANF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</si>
  <si>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</si>
  <si>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</si>
  <si>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EFFECTIVE DATE: </t>
    </r>
    <r>
      <rPr>
        <b/>
        <u/>
        <sz val="10"/>
        <rFont val="Times New Roman"/>
        <family val="1"/>
      </rPr>
      <t>07/01/2024</t>
    </r>
  </si>
  <si>
    <t>FROM JUNE 2024 THRU MAY 2025 SERVICE MONTHS</t>
  </si>
  <si>
    <t>FROM JULY 2024 THRU JUNE 2025 PAYMENT MONTHS</t>
  </si>
  <si>
    <t>Award Date:  FFY 2024 &amp; 2025</t>
  </si>
  <si>
    <t>Award Number:  2401NCTANF + 2501NCTANF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</si>
</sst>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goodwin\Documents\WF%20Electing%20Funding%20Authorizations\FY%2022-23\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#Final"/>
      <sheetName val="FA #3"/>
      <sheetName val="FA #2"/>
      <sheetName val="FA #1"/>
    </sheetNames>
    <sheetDataSet>
      <sheetData sheetId="0"/>
      <sheetData sheetId="1"/>
      <sheetData sheetId="2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147" dataDxfId="146" tableBorderDxfId="145" headerRowCellStyle="Comma 3">
  <tableColumns count="17">
    <tableColumn id="1" xr3:uid="{FDE96D89-B5B4-48EB-A51A-95B2F8652CB0}" name="Column1" headerRowDxfId="144" dataDxfId="143"/>
    <tableColumn id="2" xr3:uid="{6F4565F5-0933-4DFF-9466-2380045E1B35}" name="Column2" headerRowDxfId="142" dataDxfId="141"/>
    <tableColumn id="3" xr3:uid="{11B61990-A46C-4BBB-8003-451AF1C8AE9E}" name="Column3" headerRowDxfId="140" dataDxfId="139" dataCellStyle="Comma"/>
    <tableColumn id="4" xr3:uid="{5EEBB66F-A008-48C9-8985-FD82A041DC10}" name="Column4" headerRowDxfId="138" dataDxfId="137" headerRowCellStyle="Comma 3" dataCellStyle="Comma">
      <calculatedColumnFormula>C13</calculatedColumnFormula>
    </tableColumn>
    <tableColumn id="5" xr3:uid="{D3B8A777-CFC8-47A5-B0CF-23F2E2137481}" name="Column5" headerRowDxfId="136" dataDxfId="135" dataCellStyle="Comma"/>
    <tableColumn id="6" xr3:uid="{EBD037A7-DBE1-46D0-990A-67EDCA4B2DC2}" name="Column6" headerRowDxfId="134" dataDxfId="133" headerRowCellStyle="Comma 3" dataCellStyle="Comma"/>
    <tableColumn id="7" xr3:uid="{A3AAA2F5-775D-4D2E-A68A-CF28D36CFCA4}" name="Column7" headerRowDxfId="132" dataDxfId="131" headerRowCellStyle="Comma 3" dataCellStyle="Comma">
      <calculatedColumnFormula>F13</calculatedColumnFormula>
    </tableColumn>
    <tableColumn id="8" xr3:uid="{83B29B39-B77C-4731-81C4-B4870A45C548}" name="Column8" headerRowDxfId="130" dataDxfId="129" headerRowCellStyle="Comma 3" dataCellStyle="Comma">
      <calculatedColumnFormula>C13+F13</calculatedColumnFormula>
    </tableColumn>
    <tableColumn id="9" xr3:uid="{40E1D28D-F49E-4ACB-95C4-09646DF89CDE}" name="Column9" headerRowDxfId="128" dataDxfId="127" headerRowCellStyle="Comma 3" dataCellStyle="Comma">
      <calculatedColumnFormula>SUM(H13:H13)</calculatedColumnFormula>
    </tableColumn>
    <tableColumn id="10" xr3:uid="{9661F222-3F1B-475C-AFF3-CD819F9AFE50}" name="Column10" headerRowDxfId="126" dataDxfId="125" headerRowCellStyle="Comma 3" dataCellStyle="Comma"/>
    <tableColumn id="11" xr3:uid="{CE1F51C7-DD6E-4C74-9CAC-A545968DE610}" name="Column11" headerRowDxfId="124" dataDxfId="123" headerRowCellStyle="Comma 3" dataCellStyle="Comma">
      <calculatedColumnFormula>J13</calculatedColumnFormula>
    </tableColumn>
    <tableColumn id="12" xr3:uid="{081CF12B-4B30-4923-B622-91F168DA8D65}" name="Column12" headerRowDxfId="122" dataDxfId="121" headerRowCellStyle="Comma 3" dataCellStyle="Comma">
      <calculatedColumnFormula>-F13</calculatedColumnFormula>
    </tableColumn>
    <tableColumn id="13" xr3:uid="{1422CA0C-5337-460B-8E10-2681F7B9D633}" name="Column13" headerRowDxfId="120" dataDxfId="119" headerRowCellStyle="Comma 3" dataCellStyle="Comma">
      <calculatedColumnFormula>L13</calculatedColumnFormula>
    </tableColumn>
    <tableColumn id="14" xr3:uid="{74E8821D-25D5-486D-B948-3089B4B6E455}" name="Column14" headerRowDxfId="118" dataDxfId="117" headerRowCellStyle="Comma 3" dataCellStyle="Comma">
      <calculatedColumnFormula>J13+L13</calculatedColumnFormula>
    </tableColumn>
    <tableColumn id="15" xr3:uid="{3ACE3110-4BFA-4731-8E6A-68FD4F4D8670}" name="Column15" headerRowDxfId="116" dataDxfId="115" headerRowCellStyle="Comma 3" dataCellStyle="Comma">
      <calculatedColumnFormula>K13+M13</calculatedColumnFormula>
    </tableColumn>
    <tableColumn id="16" xr3:uid="{63F1F789-5325-42A3-A3B6-316BB1536725}" name="Column16" headerRowDxfId="114" dataDxfId="113" headerRowCellStyle="Comma 3" dataCellStyle="Comma">
      <calculatedColumnFormula>H13+N13</calculatedColumnFormula>
    </tableColumn>
    <tableColumn id="17" xr3:uid="{50BA5531-CCB7-4966-B407-8F78F7C6BD4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10" dataDxfId="109" tableBorderDxfId="108" headerRowCellStyle="Comma 3">
  <tableColumns count="17">
    <tableColumn id="1" xr3:uid="{A4812607-6DB3-44AF-B9FF-2F05DF233BAE}" name="Column1" headerRowDxfId="107" dataDxfId="106"/>
    <tableColumn id="2" xr3:uid="{EED53638-CAC9-48FE-A8C3-1D8D4E62FBFF}" name="Column2" headerRowDxfId="105" dataDxfId="104"/>
    <tableColumn id="3" xr3:uid="{D55CF311-C5C3-4EA4-95BC-C7D814F3650A}" name="Column3" headerRowDxfId="103" dataDxfId="102" dataCellStyle="Comma">
      <calculatedColumnFormula>#REF!</calculatedColumnFormula>
    </tableColumn>
    <tableColumn id="4" xr3:uid="{9FB2D4A4-2E41-4647-919E-94CA805F9896}" name="Column4" headerRowDxfId="101" dataDxfId="100" headerRowCellStyle="Comma 3" dataCellStyle="Comma">
      <calculatedColumnFormula>C64</calculatedColumnFormula>
    </tableColumn>
    <tableColumn id="5" xr3:uid="{67F34AF4-391C-41E7-AD70-9638ACF47464}" name="Column5" headerRowDxfId="99" dataDxfId="98" dataCellStyle="Comma"/>
    <tableColumn id="6" xr3:uid="{63BCB101-B61A-4A70-8B9D-DF9972111EEC}" name="Column6" headerRowDxfId="97" dataDxfId="96" headerRowCellStyle="Comma 3" dataCellStyle="Comma"/>
    <tableColumn id="7" xr3:uid="{5C31AB32-A6E0-4F13-A07A-40CEC02A8DCB}" name="Column7" headerRowDxfId="95" dataDxfId="94" headerRowCellStyle="Comma 3" dataCellStyle="Comma">
      <calculatedColumnFormula>F64</calculatedColumnFormula>
    </tableColumn>
    <tableColumn id="8" xr3:uid="{019FBFE6-675E-4107-92D5-3DB83C76EC36}" name="Column8" headerRowDxfId="93" dataDxfId="92" headerRowCellStyle="Comma 3" dataCellStyle="Comma">
      <calculatedColumnFormula>C64+F64</calculatedColumnFormula>
    </tableColumn>
    <tableColumn id="9" xr3:uid="{EC43745A-5772-45F1-ACE6-750ED6815F0F}" name="Column9" headerRowDxfId="91" dataDxfId="90" headerRowCellStyle="Comma 3" dataCellStyle="Comma">
      <calculatedColumnFormula>SUM(H64:H64)</calculatedColumnFormula>
    </tableColumn>
    <tableColumn id="10" xr3:uid="{14612E3B-2582-4B2E-93F0-6258348057C4}" name="Column10" headerRowDxfId="89" dataDxfId="88" headerRowCellStyle="Comma 3" dataCellStyle="Comma">
      <calculatedColumnFormula>#REF!</calculatedColumnFormula>
    </tableColumn>
    <tableColumn id="11" xr3:uid="{8141FCBA-A1A5-4488-8623-B66F7C683910}" name="Column11" headerRowDxfId="87" dataDxfId="86" headerRowCellStyle="Comma 3" dataCellStyle="Comma">
      <calculatedColumnFormula>J64</calculatedColumnFormula>
    </tableColumn>
    <tableColumn id="12" xr3:uid="{414588DA-F362-44B0-A5D0-000B1C23D787}" name="Column12" headerRowDxfId="85" dataDxfId="84" headerRowCellStyle="Comma 3" dataCellStyle="Comma">
      <calculatedColumnFormula>-F64</calculatedColumnFormula>
    </tableColumn>
    <tableColumn id="13" xr3:uid="{99CB3EB4-A98E-4FE4-B841-041386649B5E}" name="Column13" headerRowDxfId="83" dataDxfId="82" headerRowCellStyle="Comma 3" dataCellStyle="Comma">
      <calculatedColumnFormula>L64</calculatedColumnFormula>
    </tableColumn>
    <tableColumn id="14" xr3:uid="{C1543D3E-B693-472C-AFD5-8514EFC7B3D8}" name="Column14" headerRowDxfId="81" dataDxfId="80" headerRowCellStyle="Comma 3" dataCellStyle="Comma">
      <calculatedColumnFormula>J64+L64</calculatedColumnFormula>
    </tableColumn>
    <tableColumn id="15" xr3:uid="{33CF7205-B012-4B44-B3A2-EEE50DC154D5}" name="Column15" headerRowDxfId="79" dataDxfId="78" headerRowCellStyle="Comma 3" dataCellStyle="Comma">
      <calculatedColumnFormula>K64+M64</calculatedColumnFormula>
    </tableColumn>
    <tableColumn id="16" xr3:uid="{01849B73-1A66-4422-AC25-8F4014ADA67E}" name="Column16" headerRowDxfId="77" dataDxfId="76" headerRowCellStyle="Comma 3" dataCellStyle="Comma">
      <calculatedColumnFormula>H64+N64</calculatedColumnFormula>
    </tableColumn>
    <tableColumn id="17" xr3:uid="{C951C97A-A448-44F8-BD1D-B2C7581AA46D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73" dataDxfId="72" tableBorderDxfId="71" headerRowCellStyle="Comma 3">
  <tableColumns count="17">
    <tableColumn id="1" xr3:uid="{79888CB0-D28E-45C1-999E-8979D945025D}" name="Column1" headerRowDxfId="70" dataDxfId="69"/>
    <tableColumn id="2" xr3:uid="{77A92722-1DA6-43D1-BFD7-31D611913870}" name="Column2" headerRowDxfId="68" dataDxfId="67"/>
    <tableColumn id="3" xr3:uid="{653E1493-0118-4DC9-8267-4812AD6FB2EE}" name="Column3" headerRowDxfId="66" dataDxfId="65" dataCellStyle="Comma">
      <calculatedColumnFormula>'[1]FA #1'!C14</calculatedColumnFormula>
    </tableColumn>
    <tableColumn id="4" xr3:uid="{5ACDF4AC-5715-4AF1-B068-4FB0B1F3BE6A}" name="Column4" headerRowDxfId="64" dataDxfId="63" headerRowCellStyle="Comma 3" dataCellStyle="Comma">
      <calculatedColumnFormula>C13</calculatedColumnFormula>
    </tableColumn>
    <tableColumn id="5" xr3:uid="{90DEA380-C6A2-4C5E-9A45-72D2181FCBBD}" name="Column5" headerRowDxfId="62" dataDxfId="61" dataCellStyle="Comma"/>
    <tableColumn id="6" xr3:uid="{99876CA4-B3C4-48F0-A4D2-5245D4CE371F}" name="Column6" headerRowDxfId="60" dataDxfId="59" headerRowCellStyle="Comma 3" dataCellStyle="Comma"/>
    <tableColumn id="7" xr3:uid="{033CD547-7135-4B23-B615-E7CA7EA7DFC5}" name="Column7" headerRowDxfId="58" dataDxfId="57" headerRowCellStyle="Comma 3" dataCellStyle="Comma">
      <calculatedColumnFormula>F13</calculatedColumnFormula>
    </tableColumn>
    <tableColumn id="8" xr3:uid="{D54F02A6-5D75-42B3-BEB6-29FED8408314}" name="Column8" headerRowDxfId="56" dataDxfId="55" headerRowCellStyle="Comma 3" dataCellStyle="Comma">
      <calculatedColumnFormula>C13+F13</calculatedColumnFormula>
    </tableColumn>
    <tableColumn id="9" xr3:uid="{BE50E6DE-232D-42B4-B654-F0F9B896D2C7}" name="Column9" headerRowDxfId="54" dataDxfId="53" headerRowCellStyle="Comma 3" dataCellStyle="Comma">
      <calculatedColumnFormula>SUM(H13:H13)</calculatedColumnFormula>
    </tableColumn>
    <tableColumn id="10" xr3:uid="{29F3A7C5-9A6F-4F8D-ADBC-C269408E2996}" name="Column10" headerRowDxfId="52" dataDxfId="51" headerRowCellStyle="Comma 3" dataCellStyle="Comma">
      <calculatedColumnFormula>'[1]FA #1'!G14</calculatedColumnFormula>
    </tableColumn>
    <tableColumn id="11" xr3:uid="{07E65027-62C8-4504-94BE-DBFC56BFF2D3}" name="Column11" headerRowDxfId="50" dataDxfId="49" headerRowCellStyle="Comma 3" dataCellStyle="Comma">
      <calculatedColumnFormula>J13</calculatedColumnFormula>
    </tableColumn>
    <tableColumn id="12" xr3:uid="{753A58DB-2407-4809-9025-9AE2F48E34AF}" name="Column12" headerRowDxfId="48" dataDxfId="47" headerRowCellStyle="Comma 3" dataCellStyle="Comma">
      <calculatedColumnFormula>-F13</calculatedColumnFormula>
    </tableColumn>
    <tableColumn id="13" xr3:uid="{FFC5A94F-2341-464E-BCDB-5B1E87B6C1EE}" name="Column13" headerRowDxfId="46" dataDxfId="45" headerRowCellStyle="Comma 3" dataCellStyle="Comma">
      <calculatedColumnFormula>L13</calculatedColumnFormula>
    </tableColumn>
    <tableColumn id="14" xr3:uid="{9898C2E2-945F-4DFD-BD87-F4B34EB3E2FE}" name="Column14" headerRowDxfId="44" dataDxfId="43" headerRowCellStyle="Comma 3" dataCellStyle="Comma">
      <calculatedColumnFormula>J13+L13</calculatedColumnFormula>
    </tableColumn>
    <tableColumn id="15" xr3:uid="{BB90D847-E33E-44C0-85A5-2D5184A95190}" name="Column15" headerRowDxfId="42" dataDxfId="41" headerRowCellStyle="Comma 3" dataCellStyle="Comma">
      <calculatedColumnFormula>K13+M13</calculatedColumnFormula>
    </tableColumn>
    <tableColumn id="16" xr3:uid="{4AB1FABD-03F8-4025-93EC-F4E6EFB7449B}" name="Column16" headerRowDxfId="40" dataDxfId="39" headerRowCellStyle="Comma 3" dataCellStyle="Comma">
      <calculatedColumnFormula>H13+N13</calculatedColumnFormula>
    </tableColumn>
    <tableColumn id="17" xr3:uid="{B9C53819-AEA7-4059-A783-F5B5E8AA9421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36" dataDxfId="35" tableBorderDxfId="34" headerRowCellStyle="Comma 3">
  <tableColumns count="17">
    <tableColumn id="1" xr3:uid="{B9554442-BE0A-4A4A-AF4D-DED6D2A14149}" name="Column1" headerRowDxfId="33" dataDxfId="32"/>
    <tableColumn id="2" xr3:uid="{3C3C881F-9134-47C3-899B-8FD94BF825DD}" name="Column2" headerRowDxfId="31" dataDxfId="30"/>
    <tableColumn id="3" xr3:uid="{4ED8C177-F3AB-45CE-84C4-A171774E75E7}" name="Column3" headerRowDxfId="29" dataDxfId="28" dataCellStyle="Comma">
      <calculatedColumnFormula>'[1]FA #1'!C65</calculatedColumnFormula>
    </tableColumn>
    <tableColumn id="4" xr3:uid="{49CE222F-E523-49F7-A757-8ED016ECEC4E}" name="Column4" headerRowDxfId="27" dataDxfId="26" headerRowCellStyle="Comma 3" dataCellStyle="Comma">
      <calculatedColumnFormula>C64</calculatedColumnFormula>
    </tableColumn>
    <tableColumn id="5" xr3:uid="{4E0E722A-DA8C-4FB9-B29F-E1687625DFCE}" name="Column5" headerRowDxfId="25" dataDxfId="24" dataCellStyle="Comma"/>
    <tableColumn id="6" xr3:uid="{7C161236-70EC-4F7F-BD38-B71997C4DCD8}" name="Column6" headerRowDxfId="23" dataDxfId="22" headerRowCellStyle="Comma 3" dataCellStyle="Comma"/>
    <tableColumn id="7" xr3:uid="{52ED9BF3-4208-4CA1-8E19-0B08406C211B}" name="Column7" headerRowDxfId="21" dataDxfId="20" headerRowCellStyle="Comma 3" dataCellStyle="Comma">
      <calculatedColumnFormula>F64</calculatedColumnFormula>
    </tableColumn>
    <tableColumn id="8" xr3:uid="{4F3E28B7-1DC0-45DC-9D58-191FBFC12A3F}" name="Column8" headerRowDxfId="19" dataDxfId="18" headerRowCellStyle="Comma 3" dataCellStyle="Comma">
      <calculatedColumnFormula>C64+F64</calculatedColumnFormula>
    </tableColumn>
    <tableColumn id="9" xr3:uid="{EFDB7781-92D8-4F17-95D1-8B1989D1A843}" name="Column9" headerRowDxfId="17" dataDxfId="16" headerRowCellStyle="Comma 3" dataCellStyle="Comma">
      <calculatedColumnFormula>SUM(H64:H64)</calculatedColumnFormula>
    </tableColumn>
    <tableColumn id="10" xr3:uid="{810EB63B-056E-4901-99F8-5D98F2A05FC7}" name="Column10" headerRowDxfId="15" dataDxfId="14" headerRowCellStyle="Comma 3" dataCellStyle="Comma">
      <calculatedColumnFormula>'[1]FA #1'!G65</calculatedColumnFormula>
    </tableColumn>
    <tableColumn id="11" xr3:uid="{FA3B519E-741F-4B2B-A9D0-E11A21B9E2BA}" name="Column11" headerRowDxfId="13" dataDxfId="12" headerRowCellStyle="Comma 3" dataCellStyle="Comma">
      <calculatedColumnFormula>J64</calculatedColumnFormula>
    </tableColumn>
    <tableColumn id="12" xr3:uid="{CB82356C-E922-4DFC-8EF8-594E55C85061}" name="Column12" headerRowDxfId="11" dataDxfId="10" headerRowCellStyle="Comma 3" dataCellStyle="Comma">
      <calculatedColumnFormula>-F64</calculatedColumnFormula>
    </tableColumn>
    <tableColumn id="13" xr3:uid="{A943BE28-C7A8-4EF5-BFA2-F45113DA646D}" name="Column13" headerRowDxfId="9" dataDxfId="8" headerRowCellStyle="Comma 3" dataCellStyle="Comma">
      <calculatedColumnFormula>L64</calculatedColumnFormula>
    </tableColumn>
    <tableColumn id="14" xr3:uid="{28D21831-0DD6-4ECD-8210-88C4313F08D8}" name="Column14" headerRowDxfId="7" dataDxfId="6" headerRowCellStyle="Comma 3" dataCellStyle="Comma">
      <calculatedColumnFormula>J64+L64</calculatedColumnFormula>
    </tableColumn>
    <tableColumn id="15" xr3:uid="{4AED57EE-77DE-433F-B861-9611C1DAEBF7}" name="Column15" headerRowDxfId="5" dataDxfId="4" headerRowCellStyle="Comma 3" dataCellStyle="Comma">
      <calculatedColumnFormula>K64+M64</calculatedColumnFormula>
    </tableColumn>
    <tableColumn id="16" xr3:uid="{D8BA5C5B-033D-42C5-A801-0BE193B054C3}" name="Column16" headerRowDxfId="3" dataDxfId="2" headerRowCellStyle="Comma 3" dataCellStyle="Comma">
      <calculatedColumnFormula>H64+N64</calculatedColumnFormula>
    </tableColumn>
    <tableColumn id="17" xr3:uid="{89150FC9-88FC-4CA0-9E93-3A41F2A0B7C5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07/01/2024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2024 THRU MAY 2025 SERVICE MONTHS</v>
      </c>
    </row>
    <row r="8" spans="1:17" x14ac:dyDescent="0.25">
      <c r="D8" s="3" t="str">
        <f>'FA #1'!E9</f>
        <v>FROM JULY 2024 THRU JUNE 2025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59" t="s">
        <v>139</v>
      </c>
      <c r="D11" s="260"/>
      <c r="E11" s="68"/>
      <c r="F11" s="259" t="s">
        <v>140</v>
      </c>
      <c r="G11" s="261"/>
      <c r="H11" s="259" t="s">
        <v>141</v>
      </c>
      <c r="I11" s="262"/>
      <c r="J11" s="263" t="s">
        <v>142</v>
      </c>
      <c r="K11" s="264"/>
      <c r="L11" s="265" t="s">
        <v>143</v>
      </c>
      <c r="M11" s="266"/>
      <c r="N11" s="265" t="s">
        <v>144</v>
      </c>
      <c r="O11" s="267"/>
      <c r="P11" s="246" t="s">
        <v>7</v>
      </c>
      <c r="Q11" s="247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48" t="s">
        <v>139</v>
      </c>
      <c r="D62" s="249"/>
      <c r="E62" s="112"/>
      <c r="F62" s="248" t="s">
        <v>140</v>
      </c>
      <c r="G62" s="250"/>
      <c r="H62" s="248" t="s">
        <v>141</v>
      </c>
      <c r="I62" s="251"/>
      <c r="J62" s="252" t="s">
        <v>142</v>
      </c>
      <c r="K62" s="253"/>
      <c r="L62" s="254" t="s">
        <v>143</v>
      </c>
      <c r="M62" s="255"/>
      <c r="N62" s="254" t="s">
        <v>144</v>
      </c>
      <c r="O62" s="256"/>
      <c r="P62" s="257" t="s">
        <v>7</v>
      </c>
      <c r="Q62" s="258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2024 &amp; 2025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69" t="s">
        <v>154</v>
      </c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70"/>
      <c r="J147" s="270"/>
    </row>
    <row r="148" spans="2:15" x14ac:dyDescent="0.25">
      <c r="B148" s="141"/>
      <c r="C148" s="141"/>
      <c r="D148" s="141"/>
      <c r="E148" s="141"/>
      <c r="H148" s="271"/>
      <c r="I148" s="271"/>
      <c r="J148" s="271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72" t="s">
        <v>146</v>
      </c>
      <c r="D157" s="272"/>
      <c r="E157" s="272"/>
      <c r="F157" s="147"/>
      <c r="G157" s="144"/>
      <c r="H157" s="144"/>
      <c r="I157" s="272" t="s">
        <v>147</v>
      </c>
      <c r="J157" s="272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68" t="s">
        <v>149</v>
      </c>
      <c r="J160" s="268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abSelected="1" zoomScaleNormal="100" workbookViewId="0">
      <selection activeCell="G19" sqref="G19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11.425781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2" width="10.5703125" style="26" bestFit="1" customWidth="1"/>
    <col min="13" max="13" width="10.5703125" style="26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163</v>
      </c>
      <c r="I4" s="172"/>
      <c r="J4" s="26"/>
    </row>
    <row r="5" spans="1:17" x14ac:dyDescent="0.2">
      <c r="D5" s="6" t="s">
        <v>161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164</v>
      </c>
      <c r="I8" s="172"/>
      <c r="J8" s="26"/>
    </row>
    <row r="9" spans="1:17" x14ac:dyDescent="0.2">
      <c r="D9" s="6" t="s">
        <v>165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600000</v>
      </c>
      <c r="G19" s="198">
        <f t="shared" si="6"/>
        <v>600000</v>
      </c>
      <c r="H19" s="198">
        <f t="shared" si="1"/>
        <v>1279653</v>
      </c>
      <c r="I19" s="198">
        <f t="shared" si="2"/>
        <v>1279653</v>
      </c>
      <c r="J19" s="186">
        <f>'[1]FA #1'!G20</f>
        <v>731533</v>
      </c>
      <c r="K19" s="197">
        <f t="shared" si="7"/>
        <v>731533</v>
      </c>
      <c r="L19" s="197">
        <v>-600000</v>
      </c>
      <c r="M19" s="197">
        <f t="shared" si="4"/>
        <v>-600000</v>
      </c>
      <c r="N19" s="197">
        <f t="shared" si="8"/>
        <v>131533</v>
      </c>
      <c r="O19" s="199">
        <f t="shared" si="8"/>
        <v>131533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485000</v>
      </c>
      <c r="G26" s="204">
        <f t="shared" si="6"/>
        <v>485000</v>
      </c>
      <c r="H26" s="204">
        <f t="shared" si="1"/>
        <v>1543356</v>
      </c>
      <c r="I26" s="204">
        <f t="shared" si="2"/>
        <v>1543356</v>
      </c>
      <c r="J26" s="186">
        <f>'[1]FA #1'!G27</f>
        <v>565191</v>
      </c>
      <c r="K26" s="203">
        <f t="shared" si="7"/>
        <v>565191</v>
      </c>
      <c r="L26" s="203">
        <v>-485000</v>
      </c>
      <c r="M26" s="203">
        <f t="shared" si="4"/>
        <v>-485000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900000</v>
      </c>
      <c r="G30" s="198">
        <f t="shared" si="6"/>
        <v>900000</v>
      </c>
      <c r="H30" s="198">
        <f t="shared" si="1"/>
        <v>2303845</v>
      </c>
      <c r="I30" s="198">
        <f t="shared" si="2"/>
        <v>2303845</v>
      </c>
      <c r="J30" s="186">
        <f>'[1]FA #1'!G31</f>
        <v>1093740</v>
      </c>
      <c r="K30" s="197">
        <f t="shared" si="7"/>
        <v>1093740</v>
      </c>
      <c r="L30" s="197">
        <v>-900000</v>
      </c>
      <c r="M30" s="197">
        <f t="shared" si="4"/>
        <v>-900000</v>
      </c>
      <c r="N30" s="197">
        <f t="shared" si="8"/>
        <v>193740</v>
      </c>
      <c r="O30" s="199">
        <f t="shared" si="8"/>
        <v>193740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400000</v>
      </c>
      <c r="G70" s="198">
        <f>F70</f>
        <v>400000</v>
      </c>
      <c r="H70" s="198">
        <f t="shared" si="13"/>
        <v>953755</v>
      </c>
      <c r="I70" s="198">
        <f t="shared" si="14"/>
        <v>953755</v>
      </c>
      <c r="J70" s="200">
        <f>'[1]FA #1'!G71</f>
        <v>1339325</v>
      </c>
      <c r="K70" s="197">
        <f t="shared" si="15"/>
        <v>1339325</v>
      </c>
      <c r="L70" s="197">
        <v>-400000</v>
      </c>
      <c r="M70" s="197">
        <f t="shared" si="17"/>
        <v>-400000</v>
      </c>
      <c r="N70" s="197">
        <f t="shared" si="18"/>
        <v>939325</v>
      </c>
      <c r="O70" s="199">
        <f t="shared" si="18"/>
        <v>939325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360000</v>
      </c>
      <c r="G71" s="198">
        <f>F71</f>
        <v>360000</v>
      </c>
      <c r="H71" s="198">
        <f t="shared" si="13"/>
        <v>874399</v>
      </c>
      <c r="I71" s="198">
        <f t="shared" si="14"/>
        <v>874399</v>
      </c>
      <c r="J71" s="200">
        <f>'[1]FA #1'!G72</f>
        <v>577283</v>
      </c>
      <c r="K71" s="197">
        <f t="shared" si="15"/>
        <v>577283</v>
      </c>
      <c r="L71" s="197">
        <v>-360000</v>
      </c>
      <c r="M71" s="197">
        <f t="shared" si="17"/>
        <v>-360000</v>
      </c>
      <c r="N71" s="197">
        <f t="shared" si="18"/>
        <v>217283</v>
      </c>
      <c r="O71" s="199">
        <f t="shared" si="18"/>
        <v>217283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1224910</v>
      </c>
      <c r="G114" s="198">
        <f t="shared" si="12"/>
        <v>1224910</v>
      </c>
      <c r="H114" s="198">
        <f t="shared" si="13"/>
        <v>2360809</v>
      </c>
      <c r="I114" s="198">
        <f t="shared" si="14"/>
        <v>2360809</v>
      </c>
      <c r="J114" s="200">
        <f>'[1]FA #1'!G115</f>
        <v>1440910</v>
      </c>
      <c r="K114" s="197">
        <f t="shared" si="15"/>
        <v>1440910</v>
      </c>
      <c r="L114" s="197">
        <v>-1224910</v>
      </c>
      <c r="M114" s="197">
        <f t="shared" si="17"/>
        <v>-1224910</v>
      </c>
      <c r="N114" s="197">
        <f t="shared" si="18"/>
        <v>216000</v>
      </c>
      <c r="O114" s="199">
        <f t="shared" si="18"/>
        <v>216000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4119910</v>
      </c>
      <c r="G117" s="225">
        <f t="shared" si="21"/>
        <v>4119910</v>
      </c>
      <c r="H117" s="225">
        <f t="shared" si="21"/>
        <v>86591689</v>
      </c>
      <c r="I117" s="225">
        <f t="shared" si="21"/>
        <v>86591689</v>
      </c>
      <c r="J117" s="226">
        <f t="shared" si="21"/>
        <v>5931158</v>
      </c>
      <c r="K117" s="227">
        <f t="shared" si="21"/>
        <v>5931158</v>
      </c>
      <c r="L117" s="227">
        <f t="shared" si="21"/>
        <v>-4119910</v>
      </c>
      <c r="M117" s="227">
        <f t="shared" si="21"/>
        <v>-4119910</v>
      </c>
      <c r="N117" s="227">
        <f t="shared" si="21"/>
        <v>1811248</v>
      </c>
      <c r="O117" s="225">
        <f t="shared" si="21"/>
        <v>1811248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167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166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45750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9/Kk2icZMbtHZuZW7vDv/PDRUNeWiAjBsPJ8fFnOgmfRI9XlKG0qzhb+6rqDWjsuNlgaxITla5b1JzNuOOzYAg==" saltValue="He7Hmlpd2oLHY5qiNqjj9w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ignoredErrors>
    <ignoredError sqref="L19 L26 L30 L70:L72 L114" calculatedColumn="1"/>
  </ignoredError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97" workbookViewId="0">
      <selection activeCell="H136" sqref="H136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163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164</v>
      </c>
    </row>
    <row r="9" spans="1:12" ht="12.75" x14ac:dyDescent="0.2">
      <c r="E9" s="6" t="s">
        <v>165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162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160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166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45562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#Final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Stegenga, Richard A</cp:lastModifiedBy>
  <cp:lastPrinted>2023-02-17T22:20:07Z</cp:lastPrinted>
  <dcterms:created xsi:type="dcterms:W3CDTF">2012-09-14T20:58:49Z</dcterms:created>
  <dcterms:modified xsi:type="dcterms:W3CDTF">2025-04-10T19:08:18Z</dcterms:modified>
</cp:coreProperties>
</file>