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updateLinks="always" codeName="ThisWorkbook" defaultThemeVersion="166925"/>
  <mc:AlternateContent xmlns:mc="http://schemas.openxmlformats.org/markup-compatibility/2006">
    <mc:Choice Requires="x15">
      <x15ac:absPath xmlns:x15ac="http://schemas.microsoft.com/office/spreadsheetml/2010/11/ac" url="https://ncconnect.sharepoint.com/sites/orh/ORHDocuments/Operations Team/SFY 2025-2026 RFA/"/>
    </mc:Choice>
  </mc:AlternateContent>
  <xr:revisionPtr revIDLastSave="484" documentId="8_{2E0A4F54-F157-4125-8CFA-C2A412318559}" xr6:coauthVersionLast="47" xr6:coauthVersionMax="47" xr10:uidLastSave="{D56F325D-454C-4362-A7F4-C4456492DEA3}"/>
  <bookViews>
    <workbookView xWindow="-110" yWindow="-110" windowWidth="19420" windowHeight="10300" firstSheet="4" activeTab="4" xr2:uid="{68EC13C2-CE46-44C7-9D76-3F763744FB03}"/>
  </bookViews>
  <sheets>
    <sheet name="Instructions" sheetId="33" r:id="rId1"/>
    <sheet name="Workplan" sheetId="34" r:id="rId2"/>
    <sheet name="Personnel" sheetId="4" r:id="rId3"/>
    <sheet name="Line Item Budget" sheetId="9" r:id="rId4"/>
    <sheet name="Budget Narrative" sheetId="26" r:id="rId5"/>
    <sheet name="Summary" sheetId="2" state="hidden" r:id="rId6"/>
    <sheet name="July" sheetId="3" state="hidden" r:id="rId7"/>
    <sheet name="August" sheetId="5" state="hidden" r:id="rId8"/>
    <sheet name="September" sheetId="10" state="hidden" r:id="rId9"/>
    <sheet name="October" sheetId="11" state="hidden" r:id="rId10"/>
    <sheet name="November" sheetId="12" state="hidden" r:id="rId11"/>
    <sheet name="December" sheetId="13" state="hidden" r:id="rId12"/>
    <sheet name="January" sheetId="14" state="hidden" r:id="rId13"/>
    <sheet name="February" sheetId="15" state="hidden" r:id="rId14"/>
    <sheet name="March" sheetId="16" state="hidden" r:id="rId15"/>
    <sheet name="April" sheetId="17" state="hidden" r:id="rId16"/>
    <sheet name="May" sheetId="18" state="hidden" r:id="rId17"/>
    <sheet name="June" sheetId="19" state="hidden" r:id="rId18"/>
  </sheets>
  <definedNames>
    <definedName name="_xlnm.Print_Area" localSheetId="15">April!$A$1:$I$100</definedName>
    <definedName name="_xlnm.Print_Area" localSheetId="7">August!$A$1:$I$100</definedName>
    <definedName name="_xlnm.Print_Area" localSheetId="4">'Budget Narrative'!$A$1:$L$238</definedName>
    <definedName name="_xlnm.Print_Area" localSheetId="11">December!$A$1:$I$100</definedName>
    <definedName name="_xlnm.Print_Area" localSheetId="13">February!$A$1:$I$100</definedName>
    <definedName name="_xlnm.Print_Area" localSheetId="12">January!$A$1:$I$100</definedName>
    <definedName name="_xlnm.Print_Area" localSheetId="6">July!$A$1:$I$100</definedName>
    <definedName name="_xlnm.Print_Area" localSheetId="17">June!$A$1:$I$100</definedName>
    <definedName name="_xlnm.Print_Area" localSheetId="3">'Line Item Budget'!$A$1:$J$79</definedName>
    <definedName name="_xlnm.Print_Area" localSheetId="14">March!$A$1:$I$100</definedName>
    <definedName name="_xlnm.Print_Area" localSheetId="16">May!$A$1:$I$100</definedName>
    <definedName name="_xlnm.Print_Area" localSheetId="10">November!$A$1:$I$100</definedName>
    <definedName name="_xlnm.Print_Area" localSheetId="9">October!$A$1:$I$100</definedName>
    <definedName name="_xlnm.Print_Area" localSheetId="2">Personnel!$A$1:$L$27</definedName>
    <definedName name="_xlnm.Print_Area" localSheetId="8">September!$A$1:$I$100</definedName>
    <definedName name="_xlnm.Print_Area" localSheetId="5">Summary!$A$1:$Q$78</definedName>
    <definedName name="_xlnm.Print_Titles" localSheetId="3">'Line Item Budget'!$1:$9</definedName>
    <definedName name="Subcontractor1">'Line Item Budget'!$A$34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4" l="1"/>
  <c r="B24" i="4" s="1"/>
  <c r="C17" i="9"/>
  <c r="B5" i="9"/>
  <c r="B5" i="5"/>
  <c r="B5" i="10"/>
  <c r="B5" i="11"/>
  <c r="B5" i="12"/>
  <c r="B5" i="13"/>
  <c r="B5" i="14"/>
  <c r="B5" i="15"/>
  <c r="B5" i="16"/>
  <c r="B5" i="17"/>
  <c r="B5" i="18"/>
  <c r="B5" i="19"/>
  <c r="B5" i="3"/>
  <c r="C37" i="5"/>
  <c r="C37" i="10"/>
  <c r="C37" i="11"/>
  <c r="C37" i="12"/>
  <c r="C37" i="13"/>
  <c r="C37" i="14"/>
  <c r="C37" i="15"/>
  <c r="C37" i="16"/>
  <c r="C37" i="17"/>
  <c r="C37" i="18"/>
  <c r="C37" i="19"/>
  <c r="C37" i="3"/>
  <c r="C36" i="5"/>
  <c r="C36" i="10"/>
  <c r="C36" i="11"/>
  <c r="C36" i="12"/>
  <c r="C36" i="13"/>
  <c r="C36" i="14"/>
  <c r="C36" i="15"/>
  <c r="C36" i="16"/>
  <c r="C36" i="17"/>
  <c r="C36" i="18"/>
  <c r="C36" i="19"/>
  <c r="C36" i="3"/>
  <c r="C35" i="5"/>
  <c r="C35" i="10"/>
  <c r="C35" i="11"/>
  <c r="C35" i="12"/>
  <c r="C35" i="13"/>
  <c r="C35" i="14"/>
  <c r="C35" i="15"/>
  <c r="C35" i="16"/>
  <c r="C35" i="17"/>
  <c r="C35" i="18"/>
  <c r="C35" i="19"/>
  <c r="C35" i="3"/>
  <c r="C34" i="5"/>
  <c r="C34" i="10"/>
  <c r="C34" i="11"/>
  <c r="C34" i="12"/>
  <c r="C34" i="13"/>
  <c r="C34" i="14"/>
  <c r="C34" i="15"/>
  <c r="C34" i="16"/>
  <c r="C34" i="17"/>
  <c r="C34" i="18"/>
  <c r="C34" i="19"/>
  <c r="C34" i="3"/>
  <c r="C33" i="5"/>
  <c r="C33" i="10"/>
  <c r="C33" i="11"/>
  <c r="C33" i="12"/>
  <c r="C33" i="13"/>
  <c r="C33" i="14"/>
  <c r="C33" i="15"/>
  <c r="C33" i="16"/>
  <c r="C33" i="17"/>
  <c r="C33" i="18"/>
  <c r="C33" i="19"/>
  <c r="C33" i="3"/>
  <c r="C32" i="5"/>
  <c r="C32" i="10"/>
  <c r="C32" i="11"/>
  <c r="C32" i="12"/>
  <c r="C32" i="13"/>
  <c r="C32" i="14"/>
  <c r="C32" i="15"/>
  <c r="C32" i="16"/>
  <c r="C32" i="17"/>
  <c r="C32" i="18"/>
  <c r="C32" i="19"/>
  <c r="C32" i="3"/>
  <c r="C31" i="5"/>
  <c r="C31" i="10"/>
  <c r="C31" i="11"/>
  <c r="C31" i="12"/>
  <c r="C31" i="13"/>
  <c r="C31" i="14"/>
  <c r="C31" i="15"/>
  <c r="C31" i="16"/>
  <c r="C31" i="17"/>
  <c r="C31" i="18"/>
  <c r="C31" i="19"/>
  <c r="C31" i="3"/>
  <c r="C30" i="5"/>
  <c r="C30" i="10"/>
  <c r="C30" i="11"/>
  <c r="C30" i="12"/>
  <c r="C30" i="13"/>
  <c r="C30" i="14"/>
  <c r="C30" i="15"/>
  <c r="C30" i="16"/>
  <c r="C30" i="17"/>
  <c r="C30" i="18"/>
  <c r="C30" i="19"/>
  <c r="C30" i="3"/>
  <c r="C29" i="5"/>
  <c r="C29" i="10"/>
  <c r="C29" i="11"/>
  <c r="C29" i="12"/>
  <c r="C29" i="13"/>
  <c r="C29" i="14"/>
  <c r="C29" i="15"/>
  <c r="C29" i="16"/>
  <c r="C29" i="17"/>
  <c r="C29" i="18"/>
  <c r="C29" i="19"/>
  <c r="C29" i="3"/>
  <c r="C28" i="5"/>
  <c r="C28" i="10"/>
  <c r="C28" i="11"/>
  <c r="C28" i="12"/>
  <c r="C28" i="13"/>
  <c r="C28" i="14"/>
  <c r="C28" i="15"/>
  <c r="C28" i="16"/>
  <c r="C28" i="17"/>
  <c r="C28" i="18"/>
  <c r="C28" i="19"/>
  <c r="C28" i="3"/>
  <c r="C23" i="5"/>
  <c r="C23" i="10"/>
  <c r="C23" i="11"/>
  <c r="C23" i="12"/>
  <c r="C23" i="13"/>
  <c r="C23" i="14"/>
  <c r="C23" i="15"/>
  <c r="C23" i="16"/>
  <c r="C23" i="17"/>
  <c r="C23" i="18"/>
  <c r="C23" i="19"/>
  <c r="C23" i="3"/>
  <c r="C22" i="5"/>
  <c r="C22" i="10"/>
  <c r="C22" i="11"/>
  <c r="C22" i="12"/>
  <c r="C22" i="13"/>
  <c r="C22" i="14"/>
  <c r="C22" i="15"/>
  <c r="C22" i="16"/>
  <c r="C22" i="17"/>
  <c r="C22" i="18"/>
  <c r="C22" i="19"/>
  <c r="C22" i="3"/>
  <c r="C21" i="5"/>
  <c r="C21" i="10"/>
  <c r="C21" i="11"/>
  <c r="C21" i="12"/>
  <c r="C21" i="13"/>
  <c r="C21" i="14"/>
  <c r="C21" i="15"/>
  <c r="C21" i="16"/>
  <c r="C21" i="17"/>
  <c r="C21" i="18"/>
  <c r="C21" i="19"/>
  <c r="C21" i="3"/>
  <c r="C20" i="5"/>
  <c r="C20" i="10"/>
  <c r="C20" i="11"/>
  <c r="C20" i="12"/>
  <c r="C20" i="13"/>
  <c r="C20" i="14"/>
  <c r="C20" i="15"/>
  <c r="C20" i="16"/>
  <c r="C20" i="17"/>
  <c r="C20" i="18"/>
  <c r="C20" i="19"/>
  <c r="C20" i="3"/>
  <c r="C19" i="5"/>
  <c r="C19" i="10"/>
  <c r="C19" i="11"/>
  <c r="C19" i="12"/>
  <c r="C19" i="13"/>
  <c r="C19" i="14"/>
  <c r="C19" i="15"/>
  <c r="C19" i="16"/>
  <c r="C19" i="17"/>
  <c r="C19" i="18"/>
  <c r="C19" i="19"/>
  <c r="C19" i="3"/>
  <c r="C18" i="5"/>
  <c r="C18" i="10"/>
  <c r="C18" i="11"/>
  <c r="C18" i="12"/>
  <c r="C18" i="13"/>
  <c r="C18" i="14"/>
  <c r="C18" i="15"/>
  <c r="C18" i="16"/>
  <c r="C18" i="17"/>
  <c r="C18" i="18"/>
  <c r="C18" i="19"/>
  <c r="C18" i="3"/>
  <c r="C17" i="5"/>
  <c r="C17" i="10"/>
  <c r="C17" i="11"/>
  <c r="C17" i="12"/>
  <c r="C17" i="13"/>
  <c r="C17" i="14"/>
  <c r="C17" i="15"/>
  <c r="C17" i="16"/>
  <c r="C17" i="17"/>
  <c r="C17" i="18"/>
  <c r="C17" i="19"/>
  <c r="C17" i="3"/>
  <c r="B6" i="2"/>
  <c r="C23" i="4"/>
  <c r="D23" i="4"/>
  <c r="E23" i="4"/>
  <c r="F23" i="4"/>
  <c r="G23" i="4"/>
  <c r="H23" i="4"/>
  <c r="I23" i="4"/>
  <c r="J23" i="4"/>
  <c r="K23" i="4"/>
  <c r="D5" i="5"/>
  <c r="D5" i="10"/>
  <c r="D5" i="11"/>
  <c r="D5" i="12"/>
  <c r="D5" i="13"/>
  <c r="D5" i="14"/>
  <c r="D5" i="15"/>
  <c r="D5" i="16"/>
  <c r="D5" i="17"/>
  <c r="D5" i="18"/>
  <c r="D5" i="19"/>
  <c r="D5" i="3"/>
  <c r="B5" i="2"/>
  <c r="A2" i="26"/>
  <c r="L27" i="4"/>
  <c r="L26" i="4"/>
  <c r="B17" i="5"/>
  <c r="L23" i="4" l="1"/>
  <c r="C5" i="26"/>
  <c r="K24" i="4"/>
  <c r="J24" i="4"/>
  <c r="I24" i="4"/>
  <c r="H24" i="4"/>
  <c r="G24" i="4"/>
  <c r="F24" i="4"/>
  <c r="E24" i="4"/>
  <c r="D24" i="4"/>
  <c r="C24" i="4"/>
  <c r="A3" i="19"/>
  <c r="A3" i="18"/>
  <c r="A3" i="17"/>
  <c r="A3" i="16"/>
  <c r="A3" i="15"/>
  <c r="A3" i="14"/>
  <c r="A3" i="13"/>
  <c r="A3" i="12"/>
  <c r="A3" i="11"/>
  <c r="A3" i="10"/>
  <c r="A3" i="5"/>
  <c r="A3" i="3"/>
  <c r="K28" i="9"/>
  <c r="K29" i="9"/>
  <c r="K30" i="9"/>
  <c r="K31" i="9"/>
  <c r="K32" i="9"/>
  <c r="K27" i="9"/>
  <c r="C16" i="16" l="1"/>
  <c r="C16" i="11"/>
  <c r="C16" i="5"/>
  <c r="C16" i="17"/>
  <c r="C16" i="19"/>
  <c r="C16" i="3"/>
  <c r="C16" i="14"/>
  <c r="C16" i="10"/>
  <c r="C16" i="18"/>
  <c r="C16" i="12"/>
  <c r="C16" i="13"/>
  <c r="C16" i="15"/>
  <c r="C15" i="5"/>
  <c r="C15" i="17"/>
  <c r="C15" i="10"/>
  <c r="C15" i="18"/>
  <c r="C15" i="11"/>
  <c r="C15" i="19"/>
  <c r="C15" i="12"/>
  <c r="C15" i="3"/>
  <c r="C15" i="13"/>
  <c r="C15" i="14"/>
  <c r="C15" i="15"/>
  <c r="C15" i="16"/>
  <c r="C14" i="5"/>
  <c r="C14" i="17"/>
  <c r="C14" i="18"/>
  <c r="C14" i="3"/>
  <c r="C14" i="10"/>
  <c r="C14" i="11"/>
  <c r="C14" i="19"/>
  <c r="C14" i="12"/>
  <c r="C14" i="16"/>
  <c r="C14" i="13"/>
  <c r="C14" i="14"/>
  <c r="C14" i="15"/>
  <c r="L24" i="4"/>
  <c r="L32" i="9"/>
  <c r="N29" i="2"/>
  <c r="N30" i="2"/>
  <c r="N31" i="2"/>
  <c r="N32" i="2"/>
  <c r="N33" i="2"/>
  <c r="N34" i="2"/>
  <c r="N35" i="2"/>
  <c r="N36" i="2"/>
  <c r="N37" i="2"/>
  <c r="M29" i="2"/>
  <c r="M30" i="2"/>
  <c r="M31" i="2"/>
  <c r="M32" i="2"/>
  <c r="M33" i="2"/>
  <c r="M34" i="2"/>
  <c r="M35" i="2"/>
  <c r="M36" i="2"/>
  <c r="M37" i="2"/>
  <c r="L29" i="2"/>
  <c r="L30" i="2"/>
  <c r="L31" i="2"/>
  <c r="L32" i="2"/>
  <c r="L33" i="2"/>
  <c r="L34" i="2"/>
  <c r="L35" i="2"/>
  <c r="L36" i="2"/>
  <c r="L37" i="2"/>
  <c r="K30" i="2"/>
  <c r="K31" i="2"/>
  <c r="K32" i="2"/>
  <c r="K33" i="2"/>
  <c r="K34" i="2"/>
  <c r="K35" i="2"/>
  <c r="K36" i="2"/>
  <c r="K37" i="2"/>
  <c r="J29" i="2"/>
  <c r="J30" i="2"/>
  <c r="J31" i="2"/>
  <c r="J32" i="2"/>
  <c r="J33" i="2"/>
  <c r="J34" i="2"/>
  <c r="J35" i="2"/>
  <c r="J36" i="2"/>
  <c r="J37" i="2"/>
  <c r="I29" i="2"/>
  <c r="I30" i="2"/>
  <c r="I31" i="2"/>
  <c r="I32" i="2"/>
  <c r="I33" i="2"/>
  <c r="I34" i="2"/>
  <c r="I35" i="2"/>
  <c r="I36" i="2"/>
  <c r="I37" i="2"/>
  <c r="H29" i="2"/>
  <c r="H30" i="2"/>
  <c r="H31" i="2"/>
  <c r="H32" i="2"/>
  <c r="H33" i="2"/>
  <c r="H34" i="2"/>
  <c r="H35" i="2"/>
  <c r="H36" i="2"/>
  <c r="H37" i="2"/>
  <c r="G29" i="2"/>
  <c r="G30" i="2"/>
  <c r="G31" i="2"/>
  <c r="G32" i="2"/>
  <c r="G33" i="2"/>
  <c r="G34" i="2"/>
  <c r="G35" i="2"/>
  <c r="G36" i="2"/>
  <c r="G37" i="2"/>
  <c r="F30" i="2"/>
  <c r="F31" i="2"/>
  <c r="F32" i="2"/>
  <c r="F33" i="2"/>
  <c r="F34" i="2"/>
  <c r="F35" i="2"/>
  <c r="F36" i="2"/>
  <c r="F37" i="2"/>
  <c r="E36" i="2"/>
  <c r="E37" i="2"/>
  <c r="D29" i="2"/>
  <c r="D30" i="2"/>
  <c r="D31" i="2"/>
  <c r="D32" i="2"/>
  <c r="D33" i="2"/>
  <c r="D34" i="2"/>
  <c r="D35" i="2"/>
  <c r="D36" i="2"/>
  <c r="D37" i="2"/>
  <c r="C36" i="2"/>
  <c r="C37" i="2"/>
  <c r="E58" i="19"/>
  <c r="B58" i="19"/>
  <c r="E58" i="18"/>
  <c r="B58" i="18"/>
  <c r="E58" i="17"/>
  <c r="B58" i="17"/>
  <c r="E58" i="16"/>
  <c r="K29" i="2" s="1"/>
  <c r="B58" i="16"/>
  <c r="E58" i="15"/>
  <c r="B58" i="15"/>
  <c r="E58" i="14"/>
  <c r="B58" i="14"/>
  <c r="E58" i="13"/>
  <c r="B58" i="13"/>
  <c r="E58" i="12"/>
  <c r="B58" i="12"/>
  <c r="E58" i="11"/>
  <c r="E59" i="11"/>
  <c r="B58" i="11"/>
  <c r="E58" i="10"/>
  <c r="E29" i="2" s="1"/>
  <c r="B58" i="10"/>
  <c r="E58" i="5"/>
  <c r="B58" i="5"/>
  <c r="E58" i="3"/>
  <c r="G58" i="3" s="1"/>
  <c r="G58" i="5" s="1"/>
  <c r="B58" i="3"/>
  <c r="B30" i="4" l="1"/>
  <c r="C29" i="2"/>
  <c r="G58" i="10"/>
  <c r="G58" i="11" s="1"/>
  <c r="G58" i="12" s="1"/>
  <c r="G58" i="13" s="1"/>
  <c r="G58" i="14" s="1"/>
  <c r="G58" i="15" s="1"/>
  <c r="G58" i="16" s="1"/>
  <c r="O29" i="2"/>
  <c r="D56" i="9"/>
  <c r="L32" i="4"/>
  <c r="L31" i="4"/>
  <c r="G58" i="17" l="1"/>
  <c r="D231" i="26"/>
  <c r="D234" i="26" s="1"/>
  <c r="B231" i="26"/>
  <c r="B234" i="26" s="1"/>
  <c r="G58" i="18" l="1"/>
  <c r="C72" i="19"/>
  <c r="C72" i="18"/>
  <c r="C72" i="17"/>
  <c r="C72" i="16"/>
  <c r="C72" i="15"/>
  <c r="C72" i="14"/>
  <c r="C72" i="13"/>
  <c r="C72" i="12"/>
  <c r="C72" i="11"/>
  <c r="C72" i="10"/>
  <c r="C72" i="5"/>
  <c r="C72" i="3"/>
  <c r="B44" i="2"/>
  <c r="D73" i="9"/>
  <c r="C92" i="12" s="1"/>
  <c r="D74" i="9"/>
  <c r="C93" i="15" s="1"/>
  <c r="D75" i="9"/>
  <c r="C94" i="18" s="1"/>
  <c r="D76" i="9"/>
  <c r="C95" i="13" s="1"/>
  <c r="D77" i="9"/>
  <c r="C96" i="16" s="1"/>
  <c r="D72" i="9"/>
  <c r="C91" i="16" s="1"/>
  <c r="D63" i="9"/>
  <c r="C78" i="17" s="1"/>
  <c r="D64" i="9"/>
  <c r="C79" i="17" s="1"/>
  <c r="D65" i="9"/>
  <c r="C80" i="12" s="1"/>
  <c r="D66" i="9"/>
  <c r="C81" i="5" s="1"/>
  <c r="D67" i="9"/>
  <c r="C82" i="18" s="1"/>
  <c r="D68" i="9"/>
  <c r="C83" i="10" s="1"/>
  <c r="D69" i="9"/>
  <c r="C84" i="19" s="1"/>
  <c r="D62" i="9"/>
  <c r="C77" i="19" s="1"/>
  <c r="D53" i="9"/>
  <c r="C69" i="19" s="1"/>
  <c r="D54" i="9"/>
  <c r="C70" i="15" s="1"/>
  <c r="D55" i="9"/>
  <c r="C71" i="3" s="1"/>
  <c r="D57" i="9"/>
  <c r="C73" i="16" s="1"/>
  <c r="D58" i="9"/>
  <c r="C74" i="17" s="1"/>
  <c r="D59" i="9"/>
  <c r="C75" i="13" s="1"/>
  <c r="D52" i="9"/>
  <c r="C68" i="3" s="1"/>
  <c r="D41" i="9"/>
  <c r="D42" i="9"/>
  <c r="D43" i="9"/>
  <c r="D44" i="9"/>
  <c r="D45" i="9"/>
  <c r="D46" i="9"/>
  <c r="D47" i="9"/>
  <c r="D48" i="9"/>
  <c r="D49" i="9"/>
  <c r="D40" i="9"/>
  <c r="C50" i="19"/>
  <c r="C51" i="19"/>
  <c r="C52" i="17"/>
  <c r="B22" i="2"/>
  <c r="D28" i="9"/>
  <c r="C43" i="14" s="1"/>
  <c r="D29" i="9"/>
  <c r="C44" i="17" s="1"/>
  <c r="D30" i="9"/>
  <c r="C45" i="12" s="1"/>
  <c r="D31" i="9"/>
  <c r="C46" i="15" s="1"/>
  <c r="D32" i="9"/>
  <c r="C47" i="18" s="1"/>
  <c r="D27" i="9"/>
  <c r="C42" i="16" s="1"/>
  <c r="N63" i="2"/>
  <c r="N64" i="2"/>
  <c r="N65" i="2"/>
  <c r="N66" i="2"/>
  <c r="N67" i="2"/>
  <c r="N51" i="2"/>
  <c r="N52" i="2"/>
  <c r="N53" i="2"/>
  <c r="N54" i="2"/>
  <c r="N55" i="2"/>
  <c r="N56" i="2"/>
  <c r="N57" i="2"/>
  <c r="N50" i="2"/>
  <c r="N41" i="2"/>
  <c r="N42" i="2"/>
  <c r="N43" i="2"/>
  <c r="N44" i="2"/>
  <c r="N45" i="2"/>
  <c r="N46" i="2"/>
  <c r="N47" i="2"/>
  <c r="N40" i="2"/>
  <c r="N28" i="2"/>
  <c r="N22" i="2"/>
  <c r="N15" i="2"/>
  <c r="N16" i="2"/>
  <c r="N17" i="2"/>
  <c r="N18" i="2"/>
  <c r="N19" i="2"/>
  <c r="N14" i="2"/>
  <c r="M63" i="2"/>
  <c r="M64" i="2"/>
  <c r="M65" i="2"/>
  <c r="M66" i="2"/>
  <c r="M67" i="2"/>
  <c r="M62" i="2"/>
  <c r="M51" i="2"/>
  <c r="M52" i="2"/>
  <c r="M53" i="2"/>
  <c r="M54" i="2"/>
  <c r="M55" i="2"/>
  <c r="M56" i="2"/>
  <c r="M57" i="2"/>
  <c r="M50" i="2"/>
  <c r="M41" i="2"/>
  <c r="M42" i="2"/>
  <c r="M43" i="2"/>
  <c r="M44" i="2"/>
  <c r="M45" i="2"/>
  <c r="M46" i="2"/>
  <c r="M47" i="2"/>
  <c r="M40" i="2"/>
  <c r="M28" i="2"/>
  <c r="M22" i="2"/>
  <c r="M15" i="2"/>
  <c r="M16" i="2"/>
  <c r="M17" i="2"/>
  <c r="M18" i="2"/>
  <c r="M19" i="2"/>
  <c r="M14" i="2"/>
  <c r="L63" i="2"/>
  <c r="L64" i="2"/>
  <c r="L65" i="2"/>
  <c r="L66" i="2"/>
  <c r="L67" i="2"/>
  <c r="L62" i="2"/>
  <c r="L51" i="2"/>
  <c r="L52" i="2"/>
  <c r="L53" i="2"/>
  <c r="L54" i="2"/>
  <c r="L55" i="2"/>
  <c r="L56" i="2"/>
  <c r="L57" i="2"/>
  <c r="L50" i="2"/>
  <c r="L41" i="2"/>
  <c r="L42" i="2"/>
  <c r="L43" i="2"/>
  <c r="L44" i="2"/>
  <c r="L45" i="2"/>
  <c r="L46" i="2"/>
  <c r="L47" i="2"/>
  <c r="L40" i="2"/>
  <c r="L28" i="2"/>
  <c r="L22" i="2"/>
  <c r="L15" i="2"/>
  <c r="L16" i="2"/>
  <c r="L17" i="2"/>
  <c r="L18" i="2"/>
  <c r="L19" i="2"/>
  <c r="L14" i="2"/>
  <c r="K63" i="2"/>
  <c r="K64" i="2"/>
  <c r="K65" i="2"/>
  <c r="K66" i="2"/>
  <c r="K67" i="2"/>
  <c r="K62" i="2"/>
  <c r="K51" i="2"/>
  <c r="K52" i="2"/>
  <c r="K53" i="2"/>
  <c r="K54" i="2"/>
  <c r="K55" i="2"/>
  <c r="K56" i="2"/>
  <c r="K57" i="2"/>
  <c r="K50" i="2"/>
  <c r="K41" i="2"/>
  <c r="K42" i="2"/>
  <c r="K43" i="2"/>
  <c r="K44" i="2"/>
  <c r="K45" i="2"/>
  <c r="K46" i="2"/>
  <c r="K47" i="2"/>
  <c r="K40" i="2"/>
  <c r="K28" i="2"/>
  <c r="K22" i="2"/>
  <c r="K15" i="2"/>
  <c r="K16" i="2"/>
  <c r="K17" i="2"/>
  <c r="K18" i="2"/>
  <c r="K19" i="2"/>
  <c r="K14" i="2"/>
  <c r="J63" i="2"/>
  <c r="J64" i="2"/>
  <c r="J65" i="2"/>
  <c r="J66" i="2"/>
  <c r="J67" i="2"/>
  <c r="J62" i="2"/>
  <c r="J51" i="2"/>
  <c r="J52" i="2"/>
  <c r="J53" i="2"/>
  <c r="J54" i="2"/>
  <c r="J55" i="2"/>
  <c r="J56" i="2"/>
  <c r="J57" i="2"/>
  <c r="J50" i="2"/>
  <c r="J41" i="2"/>
  <c r="J42" i="2"/>
  <c r="J43" i="2"/>
  <c r="J44" i="2"/>
  <c r="J45" i="2"/>
  <c r="J46" i="2"/>
  <c r="J47" i="2"/>
  <c r="J40" i="2"/>
  <c r="J28" i="2"/>
  <c r="J25" i="2"/>
  <c r="J22" i="2"/>
  <c r="J15" i="2"/>
  <c r="J16" i="2"/>
  <c r="J17" i="2"/>
  <c r="J18" i="2"/>
  <c r="J19" i="2"/>
  <c r="J14" i="2"/>
  <c r="I63" i="2"/>
  <c r="I64" i="2"/>
  <c r="I65" i="2"/>
  <c r="I66" i="2"/>
  <c r="I67" i="2"/>
  <c r="I62" i="2"/>
  <c r="I51" i="2"/>
  <c r="I52" i="2"/>
  <c r="I53" i="2"/>
  <c r="I54" i="2"/>
  <c r="I55" i="2"/>
  <c r="I56" i="2"/>
  <c r="I57" i="2"/>
  <c r="I50" i="2"/>
  <c r="I41" i="2"/>
  <c r="I42" i="2"/>
  <c r="I43" i="2"/>
  <c r="I44" i="2"/>
  <c r="I45" i="2"/>
  <c r="I46" i="2"/>
  <c r="I47" i="2"/>
  <c r="I40" i="2"/>
  <c r="I28" i="2"/>
  <c r="I24" i="2"/>
  <c r="I22" i="2"/>
  <c r="I15" i="2"/>
  <c r="I16" i="2"/>
  <c r="I17" i="2"/>
  <c r="I18" i="2"/>
  <c r="I19" i="2"/>
  <c r="I14" i="2"/>
  <c r="H63" i="2"/>
  <c r="H64" i="2"/>
  <c r="H65" i="2"/>
  <c r="H66" i="2"/>
  <c r="H67" i="2"/>
  <c r="H62" i="2"/>
  <c r="H51" i="2"/>
  <c r="H52" i="2"/>
  <c r="H53" i="2"/>
  <c r="H54" i="2"/>
  <c r="H55" i="2"/>
  <c r="H56" i="2"/>
  <c r="H57" i="2"/>
  <c r="H50" i="2"/>
  <c r="H41" i="2"/>
  <c r="H42" i="2"/>
  <c r="H43" i="2"/>
  <c r="H44" i="2"/>
  <c r="H45" i="2"/>
  <c r="H46" i="2"/>
  <c r="H47" i="2"/>
  <c r="H40" i="2"/>
  <c r="H28" i="2"/>
  <c r="H23" i="2"/>
  <c r="H22" i="2"/>
  <c r="H15" i="2"/>
  <c r="H16" i="2"/>
  <c r="H17" i="2"/>
  <c r="H18" i="2"/>
  <c r="H19" i="2"/>
  <c r="H14" i="2"/>
  <c r="G63" i="2"/>
  <c r="G64" i="2"/>
  <c r="G65" i="2"/>
  <c r="G66" i="2"/>
  <c r="G67" i="2"/>
  <c r="G62" i="2"/>
  <c r="G51" i="2"/>
  <c r="G52" i="2"/>
  <c r="G53" i="2"/>
  <c r="G54" i="2"/>
  <c r="G55" i="2"/>
  <c r="G56" i="2"/>
  <c r="G57" i="2"/>
  <c r="G50" i="2"/>
  <c r="G41" i="2"/>
  <c r="G42" i="2"/>
  <c r="G43" i="2"/>
  <c r="G44" i="2"/>
  <c r="G45" i="2"/>
  <c r="G46" i="2"/>
  <c r="G47" i="2"/>
  <c r="G40" i="2"/>
  <c r="G28" i="2"/>
  <c r="G23" i="2"/>
  <c r="G22" i="2"/>
  <c r="G15" i="2"/>
  <c r="G16" i="2"/>
  <c r="G17" i="2"/>
  <c r="G18" i="2"/>
  <c r="G19" i="2"/>
  <c r="G14" i="2"/>
  <c r="F63" i="2"/>
  <c r="F64" i="2"/>
  <c r="F65" i="2"/>
  <c r="F66" i="2"/>
  <c r="F67" i="2"/>
  <c r="F62" i="2"/>
  <c r="F51" i="2"/>
  <c r="F52" i="2"/>
  <c r="F53" i="2"/>
  <c r="F54" i="2"/>
  <c r="F55" i="2"/>
  <c r="F56" i="2"/>
  <c r="F57" i="2"/>
  <c r="F50" i="2"/>
  <c r="F41" i="2"/>
  <c r="F42" i="2"/>
  <c r="F43" i="2"/>
  <c r="F44" i="2"/>
  <c r="F45" i="2"/>
  <c r="F46" i="2"/>
  <c r="F47" i="2"/>
  <c r="F40" i="2"/>
  <c r="F28" i="2"/>
  <c r="F22" i="2"/>
  <c r="F15" i="2"/>
  <c r="F16" i="2"/>
  <c r="F17" i="2"/>
  <c r="F18" i="2"/>
  <c r="F19" i="2"/>
  <c r="F14" i="2"/>
  <c r="E63" i="2"/>
  <c r="E64" i="2"/>
  <c r="E65" i="2"/>
  <c r="E66" i="2"/>
  <c r="E67" i="2"/>
  <c r="E62" i="2"/>
  <c r="E51" i="2"/>
  <c r="E52" i="2"/>
  <c r="E53" i="2"/>
  <c r="E54" i="2"/>
  <c r="E55" i="2"/>
  <c r="E56" i="2"/>
  <c r="E57" i="2"/>
  <c r="E50" i="2"/>
  <c r="E41" i="2"/>
  <c r="E42" i="2"/>
  <c r="E43" i="2"/>
  <c r="E44" i="2"/>
  <c r="E45" i="2"/>
  <c r="E46" i="2"/>
  <c r="E47" i="2"/>
  <c r="E40" i="2"/>
  <c r="E28" i="2"/>
  <c r="E23" i="2"/>
  <c r="E22" i="2"/>
  <c r="E15" i="2"/>
  <c r="E16" i="2"/>
  <c r="E17" i="2"/>
  <c r="E18" i="2"/>
  <c r="E19" i="2"/>
  <c r="E14" i="2"/>
  <c r="D63" i="2"/>
  <c r="D64" i="2"/>
  <c r="D65" i="2"/>
  <c r="D66" i="2"/>
  <c r="D67" i="2"/>
  <c r="D51" i="2"/>
  <c r="D52" i="2"/>
  <c r="D53" i="2"/>
  <c r="D54" i="2"/>
  <c r="D55" i="2"/>
  <c r="D56" i="2"/>
  <c r="D57" i="2"/>
  <c r="D50" i="2"/>
  <c r="D62" i="2"/>
  <c r="D68" i="2" s="1"/>
  <c r="D41" i="2"/>
  <c r="D42" i="2"/>
  <c r="D43" i="2"/>
  <c r="D44" i="2"/>
  <c r="D45" i="2"/>
  <c r="D46" i="2"/>
  <c r="D47" i="2"/>
  <c r="D40" i="2"/>
  <c r="D28" i="2"/>
  <c r="D22" i="2"/>
  <c r="D15" i="2"/>
  <c r="D16" i="2"/>
  <c r="D17" i="2"/>
  <c r="D18" i="2"/>
  <c r="D19" i="2"/>
  <c r="D14" i="2"/>
  <c r="C63" i="2"/>
  <c r="C64" i="2"/>
  <c r="C65" i="2"/>
  <c r="C66" i="2"/>
  <c r="C67" i="2"/>
  <c r="C62" i="2"/>
  <c r="C51" i="2"/>
  <c r="C52" i="2"/>
  <c r="C54" i="2"/>
  <c r="C55" i="2"/>
  <c r="C56" i="2"/>
  <c r="C57" i="2"/>
  <c r="C50" i="2"/>
  <c r="C41" i="2"/>
  <c r="C42" i="2"/>
  <c r="C44" i="2"/>
  <c r="O44" i="2" s="1"/>
  <c r="C45" i="2"/>
  <c r="C46" i="2"/>
  <c r="C47" i="2"/>
  <c r="C40" i="2"/>
  <c r="C15" i="2"/>
  <c r="C16" i="2"/>
  <c r="C17" i="2"/>
  <c r="C18" i="2"/>
  <c r="C19" i="2"/>
  <c r="C14" i="2"/>
  <c r="D97" i="19"/>
  <c r="E96" i="19"/>
  <c r="B96" i="19"/>
  <c r="E95" i="19"/>
  <c r="B95" i="19"/>
  <c r="E94" i="19"/>
  <c r="B94" i="19"/>
  <c r="E93" i="19"/>
  <c r="B93" i="19"/>
  <c r="E92" i="19"/>
  <c r="B92" i="19"/>
  <c r="E91" i="19"/>
  <c r="N62"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5" i="2" s="1"/>
  <c r="B52" i="19"/>
  <c r="E51" i="19"/>
  <c r="N24" i="2" s="1"/>
  <c r="B51" i="19"/>
  <c r="E50" i="19"/>
  <c r="N23"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5" i="2" s="1"/>
  <c r="B52" i="18"/>
  <c r="E51" i="18"/>
  <c r="M24" i="2" s="1"/>
  <c r="B51" i="18"/>
  <c r="E50" i="18"/>
  <c r="M23"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5" i="2" s="1"/>
  <c r="B52" i="17"/>
  <c r="E51" i="17"/>
  <c r="L24" i="2" s="1"/>
  <c r="B51" i="17"/>
  <c r="E50" i="17"/>
  <c r="L23"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5" i="2" s="1"/>
  <c r="B52" i="16"/>
  <c r="E51" i="16"/>
  <c r="K24" i="2" s="1"/>
  <c r="B51" i="16"/>
  <c r="E50" i="16"/>
  <c r="K23"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4" i="2" s="1"/>
  <c r="B51" i="15"/>
  <c r="E50" i="15"/>
  <c r="J23"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5" i="2" s="1"/>
  <c r="B52" i="14"/>
  <c r="E51" i="14"/>
  <c r="B51" i="14"/>
  <c r="E50" i="14"/>
  <c r="I23"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5" i="2" s="1"/>
  <c r="B52" i="13"/>
  <c r="E51" i="13"/>
  <c r="H24"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5" i="2" s="1"/>
  <c r="B52" i="12"/>
  <c r="E51" i="12"/>
  <c r="G24"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5" i="2" s="1"/>
  <c r="B52" i="11"/>
  <c r="E51" i="11"/>
  <c r="F24" i="2" s="1"/>
  <c r="B51" i="11"/>
  <c r="E50" i="11"/>
  <c r="F23"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5" i="2" s="1"/>
  <c r="B64" i="10"/>
  <c r="E63" i="10"/>
  <c r="E34" i="2" s="1"/>
  <c r="B63" i="10"/>
  <c r="E62" i="10"/>
  <c r="E33" i="2" s="1"/>
  <c r="B62" i="10"/>
  <c r="E61" i="10"/>
  <c r="E32" i="2" s="1"/>
  <c r="B61" i="10"/>
  <c r="E60" i="10"/>
  <c r="E31" i="2" s="1"/>
  <c r="B60" i="10"/>
  <c r="E59" i="10"/>
  <c r="E30" i="2" s="1"/>
  <c r="B59" i="10"/>
  <c r="E57" i="10"/>
  <c r="B57" i="10"/>
  <c r="D53" i="10"/>
  <c r="E52" i="10"/>
  <c r="E25" i="2" s="1"/>
  <c r="B52" i="10"/>
  <c r="E51" i="10"/>
  <c r="E24"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5" i="2" s="1"/>
  <c r="B52" i="5"/>
  <c r="E51" i="5"/>
  <c r="D24" i="2" s="1"/>
  <c r="B51" i="5"/>
  <c r="E50" i="5"/>
  <c r="D23"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3" i="3"/>
  <c r="G44" i="3"/>
  <c r="G45" i="3"/>
  <c r="G46" i="3"/>
  <c r="G47" i="3"/>
  <c r="G42" i="3"/>
  <c r="G37" i="3"/>
  <c r="G29" i="3"/>
  <c r="G30" i="3"/>
  <c r="G31" i="3"/>
  <c r="G32" i="3"/>
  <c r="G33" i="3"/>
  <c r="G34" i="3"/>
  <c r="G35" i="3"/>
  <c r="G36" i="3"/>
  <c r="G28" i="3"/>
  <c r="G28" i="5" s="1"/>
  <c r="G28" i="10" s="1"/>
  <c r="G28" i="11" s="1"/>
  <c r="C45" i="5" l="1"/>
  <c r="I45" i="5" s="1"/>
  <c r="C45" i="11"/>
  <c r="C44" i="16"/>
  <c r="C69" i="18"/>
  <c r="C45" i="19"/>
  <c r="C69" i="5"/>
  <c r="C84" i="10"/>
  <c r="C84" i="13"/>
  <c r="I84" i="13" s="1"/>
  <c r="C84" i="17"/>
  <c r="C95" i="10"/>
  <c r="I95" i="10" s="1"/>
  <c r="B15" i="2"/>
  <c r="C96" i="15"/>
  <c r="O57" i="2"/>
  <c r="O56" i="2"/>
  <c r="O55" i="2"/>
  <c r="O54" i="2"/>
  <c r="C46" i="12"/>
  <c r="B41" i="2"/>
  <c r="C78" i="3"/>
  <c r="C45" i="14"/>
  <c r="I45" i="14" s="1"/>
  <c r="C96" i="10"/>
  <c r="H96" i="10" s="1"/>
  <c r="B57" i="2"/>
  <c r="C96" i="3"/>
  <c r="C46" i="14"/>
  <c r="C69" i="10"/>
  <c r="C84" i="5"/>
  <c r="C96" i="13"/>
  <c r="C69" i="3"/>
  <c r="C69" i="14"/>
  <c r="B56" i="2"/>
  <c r="C95" i="3"/>
  <c r="C43" i="16"/>
  <c r="C74" i="15"/>
  <c r="C95" i="15"/>
  <c r="C70" i="3"/>
  <c r="B55" i="2"/>
  <c r="C75" i="3"/>
  <c r="C46" i="5"/>
  <c r="C45" i="18"/>
  <c r="C83" i="14"/>
  <c r="C96" i="18"/>
  <c r="C44" i="11"/>
  <c r="C44" i="19"/>
  <c r="C74" i="12"/>
  <c r="C75" i="17"/>
  <c r="C83" i="17"/>
  <c r="H83" i="17" s="1"/>
  <c r="D54" i="14"/>
  <c r="C8" i="14" s="1"/>
  <c r="D54" i="17"/>
  <c r="D54" i="12"/>
  <c r="C68" i="17"/>
  <c r="H68" i="17" s="1"/>
  <c r="C68" i="5"/>
  <c r="D54" i="13"/>
  <c r="D54" i="19"/>
  <c r="D54" i="11"/>
  <c r="C8" i="11" s="1"/>
  <c r="D54" i="15"/>
  <c r="C49" i="14"/>
  <c r="C49" i="15"/>
  <c r="C47" i="12"/>
  <c r="B17" i="2"/>
  <c r="B66" i="2"/>
  <c r="C84" i="3"/>
  <c r="C43" i="10"/>
  <c r="I43" i="10" s="1"/>
  <c r="C43" i="13"/>
  <c r="C45" i="16"/>
  <c r="I45" i="16" s="1"/>
  <c r="C49" i="5"/>
  <c r="C49" i="16"/>
  <c r="C70" i="10"/>
  <c r="C75" i="12"/>
  <c r="C75" i="15"/>
  <c r="C78" i="11"/>
  <c r="I78" i="11" s="1"/>
  <c r="C84" i="14"/>
  <c r="C83" i="18"/>
  <c r="C94" i="12"/>
  <c r="C92" i="17"/>
  <c r="B23" i="2"/>
  <c r="B65" i="2"/>
  <c r="C82" i="3"/>
  <c r="C45" i="10"/>
  <c r="H45" i="10" s="1"/>
  <c r="C44" i="13"/>
  <c r="C45" i="17"/>
  <c r="H45" i="17" s="1"/>
  <c r="C52" i="5"/>
  <c r="C49" i="17"/>
  <c r="C69" i="13"/>
  <c r="C70" i="19"/>
  <c r="C78" i="12"/>
  <c r="C78" i="15"/>
  <c r="C84" i="18"/>
  <c r="C95" i="12"/>
  <c r="C94" i="17"/>
  <c r="B47" i="2"/>
  <c r="C43" i="3"/>
  <c r="C43" i="11"/>
  <c r="I43" i="11" s="1"/>
  <c r="C44" i="14"/>
  <c r="C46" i="17"/>
  <c r="C49" i="10"/>
  <c r="C49" i="18"/>
  <c r="C75" i="10"/>
  <c r="H75" i="10" s="1"/>
  <c r="C74" i="16"/>
  <c r="C79" i="12"/>
  <c r="C78" i="16"/>
  <c r="C78" i="19"/>
  <c r="C96" i="12"/>
  <c r="C95" i="17"/>
  <c r="C49" i="3"/>
  <c r="C43" i="18"/>
  <c r="C49" i="11"/>
  <c r="C49" i="19"/>
  <c r="C75" i="16"/>
  <c r="C74" i="19"/>
  <c r="C82" i="12"/>
  <c r="C79" i="16"/>
  <c r="C92" i="5"/>
  <c r="H92" i="5" s="1"/>
  <c r="C95" i="18"/>
  <c r="C49" i="12"/>
  <c r="C74" i="11"/>
  <c r="I74" i="11" s="1"/>
  <c r="C70" i="14"/>
  <c r="C82" i="5"/>
  <c r="I82" i="5" s="1"/>
  <c r="C82" i="13"/>
  <c r="C82" i="16"/>
  <c r="C94" i="5"/>
  <c r="H94" i="5" s="1"/>
  <c r="C94" i="14"/>
  <c r="C94" i="3"/>
  <c r="C43" i="12"/>
  <c r="C47" i="15"/>
  <c r="C43" i="19"/>
  <c r="C49" i="13"/>
  <c r="C75" i="11"/>
  <c r="I75" i="11" s="1"/>
  <c r="C83" i="5"/>
  <c r="H83" i="5" s="1"/>
  <c r="C83" i="13"/>
  <c r="H83" i="13" s="1"/>
  <c r="C82" i="17"/>
  <c r="C95" i="5"/>
  <c r="H95" i="5" s="1"/>
  <c r="C94" i="15"/>
  <c r="C81" i="13"/>
  <c r="I81" i="13" s="1"/>
  <c r="C79" i="11"/>
  <c r="H79" i="11" s="1"/>
  <c r="C81" i="12"/>
  <c r="C81" i="16"/>
  <c r="I81" i="16" s="1"/>
  <c r="C92" i="11"/>
  <c r="C92" i="19"/>
  <c r="B19" i="2"/>
  <c r="B63" i="2"/>
  <c r="C51" i="3"/>
  <c r="C46" i="11"/>
  <c r="I46" i="11" s="1"/>
  <c r="C47" i="14"/>
  <c r="C46" i="19"/>
  <c r="C51" i="10"/>
  <c r="C51" i="12"/>
  <c r="C51" i="14"/>
  <c r="C51" i="16"/>
  <c r="C51" i="18"/>
  <c r="C70" i="5"/>
  <c r="I70" i="5" s="1"/>
  <c r="C73" i="10"/>
  <c r="C70" i="13"/>
  <c r="I70" i="13" s="1"/>
  <c r="C73" i="14"/>
  <c r="C69" i="17"/>
  <c r="C78" i="10"/>
  <c r="I78" i="10" s="1"/>
  <c r="C80" i="11"/>
  <c r="C79" i="15"/>
  <c r="H79" i="15" s="1"/>
  <c r="C79" i="19"/>
  <c r="C93" i="11"/>
  <c r="H93" i="11" s="1"/>
  <c r="C92" i="16"/>
  <c r="C93" i="19"/>
  <c r="C52" i="11"/>
  <c r="C50" i="14"/>
  <c r="C50" i="18"/>
  <c r="C70" i="18"/>
  <c r="C66" i="18"/>
  <c r="C66" i="10"/>
  <c r="I66" i="10" s="1"/>
  <c r="C66" i="19"/>
  <c r="C66" i="15"/>
  <c r="C66" i="12"/>
  <c r="C66" i="14"/>
  <c r="C66" i="11"/>
  <c r="H66" i="11" s="1"/>
  <c r="C66" i="3"/>
  <c r="C66" i="13"/>
  <c r="C66" i="17"/>
  <c r="C66" i="5"/>
  <c r="H66" i="5" s="1"/>
  <c r="C66" i="16"/>
  <c r="B37" i="2"/>
  <c r="B18" i="2"/>
  <c r="B46" i="2"/>
  <c r="B54" i="2"/>
  <c r="C47" i="3"/>
  <c r="C50" i="3"/>
  <c r="C83" i="3"/>
  <c r="C93" i="3"/>
  <c r="C44" i="10"/>
  <c r="C47" i="11"/>
  <c r="I47" i="11" s="1"/>
  <c r="C45" i="13"/>
  <c r="I45" i="13" s="1"/>
  <c r="C43" i="15"/>
  <c r="C46" i="16"/>
  <c r="C44" i="18"/>
  <c r="C47" i="19"/>
  <c r="C52" i="10"/>
  <c r="C52" i="12"/>
  <c r="C52" i="14"/>
  <c r="C52" i="16"/>
  <c r="C52" i="18"/>
  <c r="C74" i="10"/>
  <c r="I74" i="10" s="1"/>
  <c r="C69" i="12"/>
  <c r="H69" i="12" s="1"/>
  <c r="C74" i="14"/>
  <c r="C69" i="16"/>
  <c r="C70" i="17"/>
  <c r="C73" i="18"/>
  <c r="C75" i="19"/>
  <c r="C79" i="10"/>
  <c r="H79" i="10" s="1"/>
  <c r="C81" i="11"/>
  <c r="I81" i="11" s="1"/>
  <c r="C83" i="12"/>
  <c r="H83" i="12" s="1"/>
  <c r="C78" i="14"/>
  <c r="C81" i="15"/>
  <c r="I81" i="15" s="1"/>
  <c r="C83" i="16"/>
  <c r="I83" i="16" s="1"/>
  <c r="C78" i="18"/>
  <c r="C81" i="19"/>
  <c r="C96" i="5"/>
  <c r="I96" i="5" s="1"/>
  <c r="C94" i="11"/>
  <c r="C92" i="13"/>
  <c r="C95" i="14"/>
  <c r="C93" i="16"/>
  <c r="C96" i="17"/>
  <c r="C94" i="19"/>
  <c r="C52" i="19"/>
  <c r="C81" i="17"/>
  <c r="B24" i="2"/>
  <c r="C93" i="5"/>
  <c r="I93" i="5" s="1"/>
  <c r="C92" i="14"/>
  <c r="B64" i="2"/>
  <c r="C50" i="12"/>
  <c r="C73" i="19"/>
  <c r="C65" i="15"/>
  <c r="I65" i="15" s="1"/>
  <c r="C65" i="3"/>
  <c r="C65" i="12"/>
  <c r="H65" i="12" s="1"/>
  <c r="C65" i="13"/>
  <c r="I65" i="13" s="1"/>
  <c r="C65" i="17"/>
  <c r="C65" i="5"/>
  <c r="H65" i="5" s="1"/>
  <c r="C65" i="14"/>
  <c r="H65" i="14" s="1"/>
  <c r="C65" i="19"/>
  <c r="C65" i="11"/>
  <c r="H65" i="11" s="1"/>
  <c r="C65" i="16"/>
  <c r="H65" i="16" s="1"/>
  <c r="C65" i="18"/>
  <c r="C65" i="10"/>
  <c r="I65" i="10" s="1"/>
  <c r="B36" i="2"/>
  <c r="B45" i="2"/>
  <c r="B52" i="2"/>
  <c r="C46" i="3"/>
  <c r="C92" i="3"/>
  <c r="C46" i="13"/>
  <c r="C44" i="15"/>
  <c r="C47" i="16"/>
  <c r="C73" i="5"/>
  <c r="I73" i="5" s="1"/>
  <c r="C70" i="12"/>
  <c r="H70" i="12" s="1"/>
  <c r="C73" i="13"/>
  <c r="C75" i="14"/>
  <c r="C70" i="16"/>
  <c r="I70" i="16" s="1"/>
  <c r="C74" i="18"/>
  <c r="C78" i="5"/>
  <c r="H78" i="5" s="1"/>
  <c r="C81" i="10"/>
  <c r="C82" i="11"/>
  <c r="H82" i="11" s="1"/>
  <c r="C84" i="12"/>
  <c r="H84" i="12" s="1"/>
  <c r="C79" i="14"/>
  <c r="H79" i="14" s="1"/>
  <c r="C82" i="15"/>
  <c r="C84" i="16"/>
  <c r="C79" i="18"/>
  <c r="C82" i="19"/>
  <c r="C92" i="10"/>
  <c r="I92" i="10" s="1"/>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5" i="2"/>
  <c r="B16" i="2"/>
  <c r="B51" i="2"/>
  <c r="C45" i="3"/>
  <c r="C74" i="3"/>
  <c r="C81" i="3"/>
  <c r="C43" i="5"/>
  <c r="I43" i="5" s="1"/>
  <c r="C46" i="10"/>
  <c r="I46" i="10" s="1"/>
  <c r="C44" i="12"/>
  <c r="C47" i="13"/>
  <c r="C45" i="15"/>
  <c r="H45" i="15" s="1"/>
  <c r="C43" i="17"/>
  <c r="C46" i="18"/>
  <c r="C50" i="5"/>
  <c r="C50" i="11"/>
  <c r="C50" i="13"/>
  <c r="C50" i="15"/>
  <c r="C50" i="17"/>
  <c r="C74" i="5"/>
  <c r="H74" i="5" s="1"/>
  <c r="C69" i="11"/>
  <c r="H69" i="11" s="1"/>
  <c r="C74" i="13"/>
  <c r="C69" i="15"/>
  <c r="C73" i="17"/>
  <c r="C75" i="18"/>
  <c r="C79" i="5"/>
  <c r="I79" i="5" s="1"/>
  <c r="C82" i="10"/>
  <c r="I82" i="10" s="1"/>
  <c r="C83" i="11"/>
  <c r="I83" i="11" s="1"/>
  <c r="C78" i="13"/>
  <c r="C81" i="14"/>
  <c r="H81" i="14" s="1"/>
  <c r="C83" i="15"/>
  <c r="I83" i="15" s="1"/>
  <c r="C81" i="18"/>
  <c r="C83" i="19"/>
  <c r="C93" i="10"/>
  <c r="I93" i="10" s="1"/>
  <c r="C96" i="11"/>
  <c r="C94" i="13"/>
  <c r="C92" i="15"/>
  <c r="C95" i="16"/>
  <c r="C93" i="18"/>
  <c r="C96" i="19"/>
  <c r="B25" i="2"/>
  <c r="C93" i="12"/>
  <c r="C73" i="11"/>
  <c r="I73" i="11" s="1"/>
  <c r="C93" i="17"/>
  <c r="C47" i="17"/>
  <c r="C93" i="14"/>
  <c r="B42" i="2"/>
  <c r="B67"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H18" i="15"/>
  <c r="H16" i="16"/>
  <c r="I16" i="14"/>
  <c r="H20" i="16"/>
  <c r="I34" i="13"/>
  <c r="I33" i="16"/>
  <c r="I18" i="10"/>
  <c r="H16" i="15"/>
  <c r="H34" i="17"/>
  <c r="H16" i="11"/>
  <c r="I18" i="11"/>
  <c r="I34" i="10"/>
  <c r="I32" i="10"/>
  <c r="I16" i="12"/>
  <c r="H33" i="10"/>
  <c r="I19" i="14"/>
  <c r="G30" i="4"/>
  <c r="I33" i="11"/>
  <c r="I37" i="11"/>
  <c r="H31" i="15"/>
  <c r="I33" i="14"/>
  <c r="I15" i="16"/>
  <c r="C30" i="4"/>
  <c r="H17" i="17"/>
  <c r="E30" i="4"/>
  <c r="I30" i="4"/>
  <c r="H29" i="15"/>
  <c r="H16" i="5"/>
  <c r="I28" i="12"/>
  <c r="H31" i="14"/>
  <c r="H23" i="18"/>
  <c r="K30" i="4"/>
  <c r="H37" i="14"/>
  <c r="D30" i="4"/>
  <c r="H18" i="5"/>
  <c r="F30" i="4"/>
  <c r="I20" i="19"/>
  <c r="H30" i="4"/>
  <c r="I22" i="12"/>
  <c r="J30" i="4"/>
  <c r="I16" i="10"/>
  <c r="H20" i="13"/>
  <c r="H29" i="13"/>
  <c r="D39" i="16"/>
  <c r="D39" i="19"/>
  <c r="D39" i="10"/>
  <c r="D39" i="17"/>
  <c r="D39" i="15"/>
  <c r="B28" i="2"/>
  <c r="C68" i="16"/>
  <c r="H68" i="16" s="1"/>
  <c r="C68" i="15"/>
  <c r="H68" i="15" s="1"/>
  <c r="C68" i="14"/>
  <c r="H68" i="14" s="1"/>
  <c r="B40" i="2"/>
  <c r="C68" i="13"/>
  <c r="I68" i="13" s="1"/>
  <c r="C68" i="12"/>
  <c r="I68" i="12" s="1"/>
  <c r="C68" i="11"/>
  <c r="H68" i="11" s="1"/>
  <c r="C68" i="19"/>
  <c r="I68" i="19" s="1"/>
  <c r="C68" i="10"/>
  <c r="I68" i="10" s="1"/>
  <c r="C68" i="18"/>
  <c r="H68" i="18" s="1"/>
  <c r="B50" i="2"/>
  <c r="C80" i="19"/>
  <c r="C80" i="14"/>
  <c r="C80" i="13"/>
  <c r="C91" i="13"/>
  <c r="H91" i="13" s="1"/>
  <c r="C91" i="5"/>
  <c r="C91" i="17"/>
  <c r="D98" i="19"/>
  <c r="B62"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3" i="2"/>
  <c r="C80" i="10"/>
  <c r="C80" i="18"/>
  <c r="B53" i="2"/>
  <c r="C80" i="5"/>
  <c r="C80" i="17"/>
  <c r="C80" i="16"/>
  <c r="C80" i="3"/>
  <c r="C80" i="15"/>
  <c r="C77" i="3"/>
  <c r="C77" i="5"/>
  <c r="I77" i="5" s="1"/>
  <c r="C77" i="10"/>
  <c r="H77" i="10" s="1"/>
  <c r="C77" i="11"/>
  <c r="H77" i="11" s="1"/>
  <c r="C77" i="12"/>
  <c r="I77" i="12" s="1"/>
  <c r="C77" i="13"/>
  <c r="H77" i="13" s="1"/>
  <c r="C77" i="14"/>
  <c r="C77" i="15"/>
  <c r="H77" i="15" s="1"/>
  <c r="C77" i="16"/>
  <c r="C77" i="17"/>
  <c r="C77" i="18"/>
  <c r="I15" i="19"/>
  <c r="H15" i="5"/>
  <c r="I15" i="17"/>
  <c r="H15" i="1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3" i="2"/>
  <c r="C61" i="19"/>
  <c r="C61" i="11"/>
  <c r="C61" i="12"/>
  <c r="C61" i="13"/>
  <c r="C61" i="14"/>
  <c r="C61" i="15"/>
  <c r="C61" i="16"/>
  <c r="C61" i="3"/>
  <c r="C61" i="17"/>
  <c r="C61" i="5"/>
  <c r="C61" i="18"/>
  <c r="C61" i="10"/>
  <c r="B32" i="2"/>
  <c r="C60" i="19"/>
  <c r="C60" i="18"/>
  <c r="C60" i="15"/>
  <c r="C60" i="13"/>
  <c r="C60" i="10"/>
  <c r="C60" i="3"/>
  <c r="C60" i="16"/>
  <c r="C60" i="17"/>
  <c r="C60" i="14"/>
  <c r="C60" i="11"/>
  <c r="C60" i="5"/>
  <c r="C60" i="12"/>
  <c r="B31" i="2"/>
  <c r="C59" i="19"/>
  <c r="C59" i="11"/>
  <c r="C59" i="18"/>
  <c r="C59" i="10"/>
  <c r="C59" i="17"/>
  <c r="C59" i="5"/>
  <c r="C59" i="16"/>
  <c r="C59" i="3"/>
  <c r="C59" i="15"/>
  <c r="C59" i="14"/>
  <c r="C59" i="13"/>
  <c r="C59" i="12"/>
  <c r="B30" i="2"/>
  <c r="B29" i="2"/>
  <c r="G58" i="19"/>
  <c r="O36" i="2"/>
  <c r="E68" i="2"/>
  <c r="O47" i="2"/>
  <c r="O67" i="2"/>
  <c r="O46" i="2"/>
  <c r="O45" i="2"/>
  <c r="O37" i="2"/>
  <c r="I95" i="5"/>
  <c r="I81" i="5"/>
  <c r="G65" i="12"/>
  <c r="G65" i="13" s="1"/>
  <c r="G65" i="14" s="1"/>
  <c r="G65" i="15" s="1"/>
  <c r="G65" i="16" s="1"/>
  <c r="G65" i="17" s="1"/>
  <c r="G65" i="18" s="1"/>
  <c r="G65" i="19" s="1"/>
  <c r="G84" i="12"/>
  <c r="G84" i="13" s="1"/>
  <c r="G43" i="11"/>
  <c r="G43" i="12" s="1"/>
  <c r="H43" i="12" s="1"/>
  <c r="G83" i="12"/>
  <c r="G83" i="13" s="1"/>
  <c r="G83" i="14" s="1"/>
  <c r="G83" i="15" s="1"/>
  <c r="G83" i="16" s="1"/>
  <c r="G83" i="17" s="1"/>
  <c r="G83" i="18" s="1"/>
  <c r="G83" i="19" s="1"/>
  <c r="G95" i="11"/>
  <c r="G28" i="12"/>
  <c r="G28" i="13" s="1"/>
  <c r="G28" i="14" s="1"/>
  <c r="G28" i="15" s="1"/>
  <c r="G92" i="12"/>
  <c r="G92" i="13" s="1"/>
  <c r="G92" i="14" s="1"/>
  <c r="G92" i="15" s="1"/>
  <c r="G92" i="16" s="1"/>
  <c r="G92" i="17" s="1"/>
  <c r="H92" i="11"/>
  <c r="G75" i="12"/>
  <c r="G96" i="11"/>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G79" i="18"/>
  <c r="G79" i="19" s="1"/>
  <c r="I79" i="17"/>
  <c r="G42" i="13"/>
  <c r="G42" i="14" s="1"/>
  <c r="G42" i="15" s="1"/>
  <c r="G42" i="16" s="1"/>
  <c r="H42" i="16" s="1"/>
  <c r="G82" i="12"/>
  <c r="G32" i="11"/>
  <c r="G32" i="12" s="1"/>
  <c r="G32" i="13" s="1"/>
  <c r="G32" i="14" s="1"/>
  <c r="G32" i="15" s="1"/>
  <c r="G32" i="16" s="1"/>
  <c r="G32" i="17" s="1"/>
  <c r="G32" i="18" s="1"/>
  <c r="G32" i="19" s="1"/>
  <c r="G81" i="14"/>
  <c r="G81" i="15" s="1"/>
  <c r="G81" i="16" s="1"/>
  <c r="G34" i="18"/>
  <c r="G34" i="19" s="1"/>
  <c r="G46" i="11"/>
  <c r="H69" i="10"/>
  <c r="G69" i="11"/>
  <c r="G69" i="12" s="1"/>
  <c r="I18" i="18"/>
  <c r="G18" i="19"/>
  <c r="G78" i="11"/>
  <c r="G45" i="18"/>
  <c r="G45" i="19" s="1"/>
  <c r="H45" i="19" s="1"/>
  <c r="G66" i="12"/>
  <c r="G66" i="13" s="1"/>
  <c r="G77" i="14"/>
  <c r="G77" i="15" s="1"/>
  <c r="G77" i="16" s="1"/>
  <c r="G98" i="10"/>
  <c r="G91" i="11"/>
  <c r="G91" i="12" s="1"/>
  <c r="G91" i="13" s="1"/>
  <c r="G91" i="14" s="1"/>
  <c r="G91" i="15" s="1"/>
  <c r="G91" i="16" s="1"/>
  <c r="G91" i="17" s="1"/>
  <c r="H33" i="17"/>
  <c r="I16" i="13"/>
  <c r="I84" i="5"/>
  <c r="G74" i="10"/>
  <c r="G74" i="11" s="1"/>
  <c r="G94" i="11"/>
  <c r="H35" i="16"/>
  <c r="G44" i="10"/>
  <c r="G44" i="11" s="1"/>
  <c r="H20" i="18"/>
  <c r="H29" i="19"/>
  <c r="H37" i="19"/>
  <c r="P44" i="2"/>
  <c r="H36" i="17"/>
  <c r="B34" i="2"/>
  <c r="I37" i="5"/>
  <c r="H37" i="12"/>
  <c r="I37" i="17"/>
  <c r="H37" i="15"/>
  <c r="H37" i="18"/>
  <c r="I37" i="10"/>
  <c r="H37" i="13"/>
  <c r="H37" i="16"/>
  <c r="H36" i="12"/>
  <c r="H36" i="14"/>
  <c r="H36" i="18"/>
  <c r="H36" i="10"/>
  <c r="H36" i="16"/>
  <c r="I36" i="5"/>
  <c r="I36" i="13"/>
  <c r="I36" i="15"/>
  <c r="I36" i="19"/>
  <c r="H36" i="11"/>
  <c r="H35" i="10"/>
  <c r="I35" i="15"/>
  <c r="H35" i="12"/>
  <c r="I35" i="5"/>
  <c r="H35" i="18"/>
  <c r="H35" i="14"/>
  <c r="H35" i="17"/>
  <c r="H35" i="19"/>
  <c r="H35" i="11"/>
  <c r="H35" i="13"/>
  <c r="H34" i="5"/>
  <c r="I34" i="12"/>
  <c r="I34" i="16"/>
  <c r="I34" i="15"/>
  <c r="H33" i="15"/>
  <c r="H33" i="19"/>
  <c r="H33" i="5"/>
  <c r="H33" i="13"/>
  <c r="H33" i="18"/>
  <c r="H33" i="12"/>
  <c r="I32" i="5"/>
  <c r="I31" i="11"/>
  <c r="I31" i="12"/>
  <c r="H31" i="13"/>
  <c r="H31" i="16"/>
  <c r="H31" i="17"/>
  <c r="I31" i="18"/>
  <c r="H31" i="19"/>
  <c r="H31" i="10"/>
  <c r="I31" i="5"/>
  <c r="C25" i="9"/>
  <c r="I30" i="5"/>
  <c r="H30" i="10"/>
  <c r="I30" i="11"/>
  <c r="I30" i="12"/>
  <c r="I30" i="13"/>
  <c r="I30" i="14"/>
  <c r="H29" i="14"/>
  <c r="H29" i="10"/>
  <c r="I29" i="16"/>
  <c r="I29" i="11"/>
  <c r="I29" i="17"/>
  <c r="I29" i="18"/>
  <c r="H29" i="12"/>
  <c r="I23" i="13"/>
  <c r="I23" i="16"/>
  <c r="I23" i="19"/>
  <c r="H23" i="11"/>
  <c r="I23" i="14"/>
  <c r="H23" i="17"/>
  <c r="I23" i="5"/>
  <c r="I23" i="12"/>
  <c r="H23" i="15"/>
  <c r="I22" i="17"/>
  <c r="H22" i="19"/>
  <c r="H22" i="5"/>
  <c r="I22" i="15"/>
  <c r="H22" i="11"/>
  <c r="H22" i="13"/>
  <c r="H22" i="10"/>
  <c r="H22" i="14"/>
  <c r="I22" i="16"/>
  <c r="I21" i="5"/>
  <c r="H21" i="11"/>
  <c r="H21" i="10"/>
  <c r="H20" i="5"/>
  <c r="H20" i="12"/>
  <c r="H20" i="15"/>
  <c r="H20" i="14"/>
  <c r="H20" i="17"/>
  <c r="I20" i="11"/>
  <c r="H20" i="10"/>
  <c r="H19" i="13"/>
  <c r="H19" i="17"/>
  <c r="I19" i="12"/>
  <c r="H19" i="18"/>
  <c r="I19" i="16"/>
  <c r="H19" i="10"/>
  <c r="I19" i="11"/>
  <c r="I19" i="5"/>
  <c r="H19" i="15"/>
  <c r="I19" i="19"/>
  <c r="I18" i="17"/>
  <c r="I18" i="16"/>
  <c r="H18" i="14"/>
  <c r="H18" i="13"/>
  <c r="I18" i="12"/>
  <c r="H17" i="5"/>
  <c r="I17" i="10"/>
  <c r="H17" i="18"/>
  <c r="H17" i="19"/>
  <c r="I17" i="11"/>
  <c r="I17" i="12"/>
  <c r="I17" i="13"/>
  <c r="H17" i="14"/>
  <c r="I17" i="15"/>
  <c r="H17" i="16"/>
  <c r="H16" i="17"/>
  <c r="I16" i="18"/>
  <c r="H16" i="19"/>
  <c r="H15" i="10"/>
  <c r="I15" i="18"/>
  <c r="I15" i="12"/>
  <c r="H15" i="13"/>
  <c r="H15" i="14"/>
  <c r="I15" i="15"/>
  <c r="I28" i="5"/>
  <c r="I28" i="13"/>
  <c r="I28" i="10"/>
  <c r="H28" i="14"/>
  <c r="H28" i="11"/>
  <c r="H28" i="15"/>
  <c r="C42" i="5"/>
  <c r="I42" i="5" s="1"/>
  <c r="C42" i="13"/>
  <c r="C42" i="12"/>
  <c r="C42" i="11"/>
  <c r="I42" i="11" s="1"/>
  <c r="C42" i="15"/>
  <c r="B14" i="2"/>
  <c r="C42" i="3"/>
  <c r="C42" i="10"/>
  <c r="H42" i="10" s="1"/>
  <c r="C42" i="14"/>
  <c r="C42" i="17"/>
  <c r="C42" i="19"/>
  <c r="C42" i="18"/>
  <c r="H79" i="17"/>
  <c r="I44" i="5"/>
  <c r="I73" i="10"/>
  <c r="I72" i="11"/>
  <c r="I69" i="10"/>
  <c r="I92" i="11"/>
  <c r="I45" i="12"/>
  <c r="H81" i="5"/>
  <c r="I93" i="11"/>
  <c r="I81" i="12"/>
  <c r="I45" i="11"/>
  <c r="C24" i="9"/>
  <c r="I36" i="17"/>
  <c r="I37" i="19"/>
  <c r="H18" i="18"/>
  <c r="I20" i="18"/>
  <c r="I35" i="16"/>
  <c r="I29" i="19"/>
  <c r="I33" i="17"/>
  <c r="D54" i="18"/>
  <c r="C8" i="18" s="1"/>
  <c r="C8" i="17"/>
  <c r="H79" i="16"/>
  <c r="I79" i="16"/>
  <c r="H91" i="16"/>
  <c r="I91" i="16"/>
  <c r="D54" i="16"/>
  <c r="C8" i="15"/>
  <c r="I34" i="14"/>
  <c r="H34" i="14"/>
  <c r="H83" i="14"/>
  <c r="I83" i="14"/>
  <c r="C8" i="13"/>
  <c r="H16" i="13"/>
  <c r="H81" i="12"/>
  <c r="H72" i="12"/>
  <c r="H45" i="12"/>
  <c r="C8" i="12"/>
  <c r="H79" i="12"/>
  <c r="I79" i="12"/>
  <c r="H21" i="12"/>
  <c r="H72" i="11"/>
  <c r="H45" i="11"/>
  <c r="H75" i="11"/>
  <c r="I72" i="10"/>
  <c r="H81" i="10"/>
  <c r="H73" i="10"/>
  <c r="I81" i="10"/>
  <c r="H82" i="10"/>
  <c r="H83" i="10"/>
  <c r="I83" i="10"/>
  <c r="H70" i="10"/>
  <c r="I70" i="10"/>
  <c r="G39" i="10"/>
  <c r="I84" i="10"/>
  <c r="H84" i="10"/>
  <c r="H66" i="10"/>
  <c r="I23" i="10"/>
  <c r="H23" i="10"/>
  <c r="I45" i="10"/>
  <c r="H65" i="10"/>
  <c r="H72" i="10"/>
  <c r="D54" i="10"/>
  <c r="H68" i="5"/>
  <c r="I68" i="5"/>
  <c r="I69" i="5"/>
  <c r="H69" i="5"/>
  <c r="I72" i="5"/>
  <c r="H72" i="5"/>
  <c r="G98" i="5"/>
  <c r="H46" i="5"/>
  <c r="I46" i="5"/>
  <c r="G39" i="5"/>
  <c r="D25" i="5"/>
  <c r="H45" i="5"/>
  <c r="D54" i="5"/>
  <c r="H84" i="5"/>
  <c r="G23" i="3"/>
  <c r="G15" i="3"/>
  <c r="G16" i="3"/>
  <c r="G17" i="3"/>
  <c r="G18" i="3"/>
  <c r="G19" i="3"/>
  <c r="G20" i="3"/>
  <c r="G21" i="3"/>
  <c r="G22" i="3"/>
  <c r="H83" i="15" l="1"/>
  <c r="H74" i="10"/>
  <c r="H70" i="5"/>
  <c r="I92" i="5"/>
  <c r="H78" i="10"/>
  <c r="H92" i="10"/>
  <c r="H45" i="16"/>
  <c r="I94" i="5"/>
  <c r="I66" i="11"/>
  <c r="I45" i="15"/>
  <c r="H73" i="12"/>
  <c r="H93" i="5"/>
  <c r="H95" i="10"/>
  <c r="I65" i="11"/>
  <c r="I96" i="10"/>
  <c r="H73" i="5"/>
  <c r="H70" i="13"/>
  <c r="I74" i="5"/>
  <c r="H45" i="13"/>
  <c r="H77" i="5"/>
  <c r="I66" i="5"/>
  <c r="H45" i="14"/>
  <c r="I83" i="19"/>
  <c r="H82" i="5"/>
  <c r="H83" i="11"/>
  <c r="I77" i="11"/>
  <c r="H43" i="11"/>
  <c r="I75" i="12"/>
  <c r="I79" i="11"/>
  <c r="I79" i="10"/>
  <c r="I79" i="15"/>
  <c r="H81" i="13"/>
  <c r="I75" i="10"/>
  <c r="I68" i="17"/>
  <c r="I65" i="12"/>
  <c r="H43" i="10"/>
  <c r="H79" i="19"/>
  <c r="H81" i="11"/>
  <c r="H96" i="5"/>
  <c r="H75" i="5"/>
  <c r="H70" i="11"/>
  <c r="I78" i="5"/>
  <c r="I18" i="15"/>
  <c r="P45" i="2"/>
  <c r="P46" i="2"/>
  <c r="P47" i="2"/>
  <c r="I45" i="17"/>
  <c r="I83" i="5"/>
  <c r="I47" i="10"/>
  <c r="H43" i="5"/>
  <c r="I91" i="12"/>
  <c r="C98" i="18"/>
  <c r="H73" i="11"/>
  <c r="H65" i="19"/>
  <c r="H46" i="10"/>
  <c r="C98" i="5"/>
  <c r="I98" i="5" s="1"/>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C54" i="14"/>
  <c r="H91" i="11"/>
  <c r="H68" i="13"/>
  <c r="C98" i="11"/>
  <c r="I84" i="11"/>
  <c r="H68" i="10"/>
  <c r="I65" i="16"/>
  <c r="C54" i="16"/>
  <c r="C98" i="16"/>
  <c r="C98" i="19"/>
  <c r="H73" i="13"/>
  <c r="I65" i="14"/>
  <c r="I82" i="11"/>
  <c r="I65" i="5"/>
  <c r="C54" i="3"/>
  <c r="H68" i="19"/>
  <c r="H47" i="5"/>
  <c r="H91" i="5"/>
  <c r="I94" i="10"/>
  <c r="I91" i="5"/>
  <c r="I70" i="12"/>
  <c r="I79" i="14"/>
  <c r="H68" i="12"/>
  <c r="I68" i="11"/>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L30" i="4"/>
  <c r="L33" i="4" s="1"/>
  <c r="C39" i="16"/>
  <c r="C25" i="11"/>
  <c r="C25" i="14"/>
  <c r="C25" i="10"/>
  <c r="C25" i="12"/>
  <c r="C25" i="17"/>
  <c r="C25" i="19"/>
  <c r="C25" i="13"/>
  <c r="C25" i="15"/>
  <c r="C8" i="16"/>
  <c r="C86" i="3"/>
  <c r="H58" i="18"/>
  <c r="I77" i="16"/>
  <c r="I68" i="15"/>
  <c r="I68" i="18"/>
  <c r="I68" i="16"/>
  <c r="I77" i="13"/>
  <c r="H77" i="12"/>
  <c r="I77" i="10"/>
  <c r="C98" i="14"/>
  <c r="C98" i="15"/>
  <c r="C98" i="13"/>
  <c r="I91" i="17"/>
  <c r="H91" i="14"/>
  <c r="I91" i="13"/>
  <c r="I91" i="15"/>
  <c r="H91" i="10"/>
  <c r="C98" i="10"/>
  <c r="I98" i="10" s="1"/>
  <c r="C8" i="10"/>
  <c r="C86" i="18"/>
  <c r="C86" i="14"/>
  <c r="C86" i="15"/>
  <c r="C86" i="19"/>
  <c r="C86" i="16"/>
  <c r="H58" i="11"/>
  <c r="I58" i="11"/>
  <c r="I58" i="10"/>
  <c r="H58" i="10"/>
  <c r="C86" i="11"/>
  <c r="I58" i="12"/>
  <c r="H58" i="12"/>
  <c r="H58" i="16"/>
  <c r="I58" i="16"/>
  <c r="C86" i="10"/>
  <c r="Q29" i="2"/>
  <c r="P29" i="2"/>
  <c r="H58" i="5"/>
  <c r="I58" i="5"/>
  <c r="I58" i="13"/>
  <c r="H58" i="13"/>
  <c r="H58" i="15"/>
  <c r="I58" i="15"/>
  <c r="I58" i="3"/>
  <c r="H58" i="3"/>
  <c r="H58" i="14"/>
  <c r="I58" i="14"/>
  <c r="H58" i="19"/>
  <c r="I58" i="19"/>
  <c r="H18" i="19"/>
  <c r="I83" i="18"/>
  <c r="I65" i="18"/>
  <c r="H16" i="18"/>
  <c r="H15" i="18"/>
  <c r="I65" i="19"/>
  <c r="I79" i="18"/>
  <c r="I45" i="19"/>
  <c r="I45" i="18"/>
  <c r="I31" i="17"/>
  <c r="H29" i="16"/>
  <c r="H45" i="18"/>
  <c r="I17" i="16"/>
  <c r="I20" i="15"/>
  <c r="H36" i="15"/>
  <c r="I33" i="15"/>
  <c r="H70" i="16"/>
  <c r="H21" i="16"/>
  <c r="I28" i="14"/>
  <c r="I70" i="15"/>
  <c r="H70" i="15"/>
  <c r="I20" i="14"/>
  <c r="I32" i="17"/>
  <c r="I70" i="14"/>
  <c r="I30" i="18"/>
  <c r="I36" i="14"/>
  <c r="H70" i="14"/>
  <c r="I77" i="14"/>
  <c r="H77" i="14"/>
  <c r="H28" i="13"/>
  <c r="H17" i="13"/>
  <c r="I22" i="13"/>
  <c r="I18" i="19"/>
  <c r="I32" i="18"/>
  <c r="H32" i="15"/>
  <c r="H32" i="18"/>
  <c r="H30" i="16"/>
  <c r="H21" i="17"/>
  <c r="H21" i="19"/>
  <c r="I21" i="16"/>
  <c r="I30" i="19"/>
  <c r="I21" i="13"/>
  <c r="I32" i="13"/>
  <c r="H21" i="13"/>
  <c r="H30" i="15"/>
  <c r="I35" i="12"/>
  <c r="I32" i="14"/>
  <c r="H32" i="12"/>
  <c r="I33" i="12"/>
  <c r="G39" i="13"/>
  <c r="C39" i="12"/>
  <c r="I84" i="12"/>
  <c r="I30" i="16"/>
  <c r="I21" i="15"/>
  <c r="H32" i="13"/>
  <c r="H21" i="14"/>
  <c r="I20" i="12"/>
  <c r="H17" i="11"/>
  <c r="H30" i="17"/>
  <c r="C39" i="11"/>
  <c r="H20" i="11"/>
  <c r="I69" i="11"/>
  <c r="I32" i="19"/>
  <c r="I32" i="15"/>
  <c r="H31" i="11"/>
  <c r="H92" i="13"/>
  <c r="I35" i="11"/>
  <c r="H32" i="14"/>
  <c r="H83" i="19"/>
  <c r="I20" i="10"/>
  <c r="H28" i="10"/>
  <c r="H65" i="13"/>
  <c r="I30" i="15"/>
  <c r="H83" i="16"/>
  <c r="H65" i="17"/>
  <c r="H65" i="18"/>
  <c r="I32" i="16"/>
  <c r="I83" i="17"/>
  <c r="H21" i="18"/>
  <c r="H65" i="15"/>
  <c r="I21" i="17"/>
  <c r="I30" i="17"/>
  <c r="I77" i="15"/>
  <c r="H32" i="17"/>
  <c r="I32" i="12"/>
  <c r="I83" i="12"/>
  <c r="G39" i="12"/>
  <c r="I83" i="13"/>
  <c r="H21" i="15"/>
  <c r="H30" i="18"/>
  <c r="I32" i="11"/>
  <c r="I35" i="10"/>
  <c r="I21" i="14"/>
  <c r="H83" i="18"/>
  <c r="I44" i="11"/>
  <c r="I65" i="17"/>
  <c r="H32" i="11"/>
  <c r="I93" i="12"/>
  <c r="I17" i="5"/>
  <c r="H66" i="12"/>
  <c r="H93" i="15"/>
  <c r="I33" i="5"/>
  <c r="I92" i="16"/>
  <c r="H34" i="18"/>
  <c r="C86" i="5"/>
  <c r="H42" i="15"/>
  <c r="H93" i="14"/>
  <c r="I42" i="16"/>
  <c r="I92" i="14"/>
  <c r="H19" i="5"/>
  <c r="H42" i="5"/>
  <c r="H35" i="5"/>
  <c r="I44" i="10"/>
  <c r="H44" i="10"/>
  <c r="H32" i="16"/>
  <c r="H66" i="13"/>
  <c r="G66" i="14"/>
  <c r="G93" i="18"/>
  <c r="H93" i="17"/>
  <c r="G98" i="11"/>
  <c r="G96" i="12"/>
  <c r="H96" i="11"/>
  <c r="G92" i="18"/>
  <c r="I92" i="17"/>
  <c r="I93" i="14"/>
  <c r="H92" i="14"/>
  <c r="I93" i="15"/>
  <c r="H79" i="18"/>
  <c r="I93" i="17"/>
  <c r="I34" i="19"/>
  <c r="H91" i="17"/>
  <c r="G91" i="18"/>
  <c r="G69" i="13"/>
  <c r="I69" i="12"/>
  <c r="H47" i="11"/>
  <c r="G47" i="12"/>
  <c r="G43" i="13"/>
  <c r="I43" i="12"/>
  <c r="H81" i="16"/>
  <c r="G81" i="17"/>
  <c r="H93" i="12"/>
  <c r="I92" i="12"/>
  <c r="I92" i="15"/>
  <c r="H81" i="15"/>
  <c r="H92" i="16"/>
  <c r="I34" i="18"/>
  <c r="I81" i="14"/>
  <c r="I66" i="13"/>
  <c r="I79" i="19"/>
  <c r="G44" i="12"/>
  <c r="H44" i="11"/>
  <c r="G77" i="17"/>
  <c r="H77" i="16"/>
  <c r="G78" i="12"/>
  <c r="H78" i="11"/>
  <c r="G73" i="14"/>
  <c r="I73" i="13"/>
  <c r="G72" i="14"/>
  <c r="H72" i="13"/>
  <c r="H92" i="12"/>
  <c r="H92" i="15"/>
  <c r="I66" i="12"/>
  <c r="H70" i="17"/>
  <c r="G70" i="18"/>
  <c r="I70" i="17"/>
  <c r="H75" i="12"/>
  <c r="G75" i="13"/>
  <c r="I96" i="11"/>
  <c r="G94" i="12"/>
  <c r="H94" i="11"/>
  <c r="H46" i="11"/>
  <c r="G46" i="12"/>
  <c r="G39" i="15"/>
  <c r="G28" i="16"/>
  <c r="G95" i="12"/>
  <c r="I95" i="11"/>
  <c r="H95" i="11"/>
  <c r="G84" i="14"/>
  <c r="H84" i="13"/>
  <c r="H93" i="13"/>
  <c r="H93" i="16"/>
  <c r="H92" i="17"/>
  <c r="G82" i="13"/>
  <c r="I82" i="12"/>
  <c r="G39" i="14"/>
  <c r="G39" i="11"/>
  <c r="I92" i="13"/>
  <c r="I93" i="16"/>
  <c r="I93" i="13"/>
  <c r="G74" i="12"/>
  <c r="H74" i="11"/>
  <c r="G42" i="17"/>
  <c r="H42" i="17" s="1"/>
  <c r="C86" i="13"/>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42" i="14"/>
  <c r="C54" i="5"/>
  <c r="I42" i="10"/>
  <c r="C54" i="10"/>
  <c r="I42" i="12"/>
  <c r="H42" i="13"/>
  <c r="C54" i="17"/>
  <c r="H42" i="12"/>
  <c r="I42" i="13"/>
  <c r="I42" i="15"/>
  <c r="C54" i="11"/>
  <c r="C54" i="15"/>
  <c r="C54" i="18"/>
  <c r="C54" i="19"/>
  <c r="I42" i="14"/>
  <c r="H16" i="14"/>
  <c r="G98" i="3"/>
  <c r="A54" i="2"/>
  <c r="E81" i="3"/>
  <c r="E82" i="3"/>
  <c r="E83" i="3"/>
  <c r="E72" i="3"/>
  <c r="E73" i="3"/>
  <c r="E74" i="3"/>
  <c r="H81" i="3"/>
  <c r="I82" i="3"/>
  <c r="I83" i="3"/>
  <c r="B81" i="3"/>
  <c r="B82" i="3"/>
  <c r="B83" i="3"/>
  <c r="I72" i="3"/>
  <c r="I73" i="3"/>
  <c r="I74" i="3"/>
  <c r="B72" i="3"/>
  <c r="B73" i="3"/>
  <c r="B74" i="3"/>
  <c r="D98"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5"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4" i="2"/>
  <c r="P55" i="2"/>
  <c r="P56" i="2"/>
  <c r="A55" i="2"/>
  <c r="A56" i="2"/>
  <c r="Q44" i="2"/>
  <c r="Q45" i="2"/>
  <c r="A44" i="2"/>
  <c r="A45" i="2"/>
  <c r="A46" i="2"/>
  <c r="G14" i="3" l="1"/>
  <c r="G14" i="5" s="1"/>
  <c r="G14" i="10" s="1"/>
  <c r="D25" i="3"/>
  <c r="H98" i="5"/>
  <c r="I98" i="11"/>
  <c r="G49" i="3"/>
  <c r="G49" i="5" s="1"/>
  <c r="C22" i="2"/>
  <c r="H98" i="10"/>
  <c r="C23" i="2"/>
  <c r="G50" i="3"/>
  <c r="G50" i="5" s="1"/>
  <c r="C24" i="2"/>
  <c r="G51" i="3"/>
  <c r="G51" i="5" s="1"/>
  <c r="H39" i="12"/>
  <c r="H39" i="5"/>
  <c r="H39" i="13"/>
  <c r="I39" i="11"/>
  <c r="H39" i="10"/>
  <c r="G80" i="3"/>
  <c r="G80" i="5" s="1"/>
  <c r="C53" i="2"/>
  <c r="G71" i="3"/>
  <c r="G71" i="5" s="1"/>
  <c r="C43" i="2"/>
  <c r="O43" i="2" s="1"/>
  <c r="P43" i="2" s="1"/>
  <c r="C100" i="16"/>
  <c r="C35" i="2"/>
  <c r="O35" i="2" s="1"/>
  <c r="G64" i="3"/>
  <c r="G64" i="5" s="1"/>
  <c r="C34" i="2"/>
  <c r="O34" i="2" s="1"/>
  <c r="G63" i="3"/>
  <c r="G63" i="5" s="1"/>
  <c r="C33" i="2"/>
  <c r="O33" i="2" s="1"/>
  <c r="G62" i="3"/>
  <c r="G62" i="5" s="1"/>
  <c r="C32" i="2"/>
  <c r="O32" i="2" s="1"/>
  <c r="G61" i="3"/>
  <c r="G61" i="5" s="1"/>
  <c r="C31" i="2"/>
  <c r="O31" i="2" s="1"/>
  <c r="G60" i="3"/>
  <c r="G60" i="5" s="1"/>
  <c r="C30" i="2"/>
  <c r="O30" i="2" s="1"/>
  <c r="G59" i="3"/>
  <c r="G59" i="5" s="1"/>
  <c r="D86" i="3"/>
  <c r="G57" i="3"/>
  <c r="G57" i="5" s="1"/>
  <c r="C28" i="2"/>
  <c r="H39" i="14"/>
  <c r="I39" i="13"/>
  <c r="I39" i="12"/>
  <c r="H39" i="15"/>
  <c r="I39" i="15"/>
  <c r="H98" i="11"/>
  <c r="H39" i="11"/>
  <c r="I42" i="17"/>
  <c r="G69" i="14"/>
  <c r="H69" i="13"/>
  <c r="I69" i="13"/>
  <c r="G73" i="15"/>
  <c r="H73" i="14"/>
  <c r="I73" i="14"/>
  <c r="G91" i="19"/>
  <c r="H91" i="18"/>
  <c r="I91"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G74" i="13"/>
  <c r="H74" i="12"/>
  <c r="I74" i="12"/>
  <c r="G72" i="15"/>
  <c r="H72" i="14"/>
  <c r="I72" i="14"/>
  <c r="G44" i="13"/>
  <c r="H44" i="12"/>
  <c r="I44" i="12"/>
  <c r="G81" i="18"/>
  <c r="H81" i="17"/>
  <c r="I81" i="17"/>
  <c r="G93" i="19"/>
  <c r="I93" i="18"/>
  <c r="H93" i="18"/>
  <c r="C100" i="12"/>
  <c r="C100" i="10"/>
  <c r="C100" i="15"/>
  <c r="C100" i="13"/>
  <c r="C100" i="14"/>
  <c r="C100" i="17"/>
  <c r="C100" i="5"/>
  <c r="C100" i="18"/>
  <c r="C100" i="19"/>
  <c r="C100" i="11"/>
  <c r="Q46" i="2"/>
  <c r="H82" i="3"/>
  <c r="I81" i="3"/>
  <c r="P54" i="2"/>
  <c r="H83" i="3"/>
  <c r="Q56" i="2"/>
  <c r="Q55" i="2"/>
  <c r="H74" i="3"/>
  <c r="H73" i="3"/>
  <c r="H72" i="3"/>
  <c r="G14" i="11" l="1"/>
  <c r="G25" i="10"/>
  <c r="I25" i="10" s="1"/>
  <c r="I14" i="10"/>
  <c r="H14" i="10"/>
  <c r="H25" i="10" s="1"/>
  <c r="G49" i="10"/>
  <c r="I49" i="5"/>
  <c r="H49" i="5"/>
  <c r="G50" i="10"/>
  <c r="I50" i="5"/>
  <c r="H50" i="5"/>
  <c r="G51" i="10"/>
  <c r="I51" i="5"/>
  <c r="H51" i="5"/>
  <c r="G80" i="10"/>
  <c r="H80" i="5"/>
  <c r="I80" i="5"/>
  <c r="I71" i="5"/>
  <c r="H71" i="5"/>
  <c r="G71" i="10"/>
  <c r="G64" i="10"/>
  <c r="H64" i="5"/>
  <c r="I64" i="5"/>
  <c r="G63" i="10"/>
  <c r="H63" i="5"/>
  <c r="I63" i="5"/>
  <c r="G62" i="10"/>
  <c r="H62" i="5"/>
  <c r="I62" i="5"/>
  <c r="G61" i="10"/>
  <c r="H61" i="5"/>
  <c r="I61" i="5"/>
  <c r="C59"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25" i="11" l="1"/>
  <c r="I25" i="11" s="1"/>
  <c r="G14" i="12"/>
  <c r="H14" i="11"/>
  <c r="H25" i="11" s="1"/>
  <c r="I14" i="11"/>
  <c r="G49" i="11"/>
  <c r="I49" i="10"/>
  <c r="H49" i="10"/>
  <c r="G50" i="1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G14" i="13" l="1"/>
  <c r="G25" i="12"/>
  <c r="I25" i="12" s="1"/>
  <c r="H14" i="12"/>
  <c r="H25" i="12" s="1"/>
  <c r="I14" i="12"/>
  <c r="G49" i="12"/>
  <c r="I49" i="11"/>
  <c r="H49" i="11"/>
  <c r="G50" i="12"/>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A2" i="9"/>
  <c r="A1" i="9"/>
  <c r="G14" i="14" l="1"/>
  <c r="I14" i="13"/>
  <c r="H14" i="13"/>
  <c r="H25" i="13" s="1"/>
  <c r="G25" i="13"/>
  <c r="I25" i="13" s="1"/>
  <c r="G49" i="13"/>
  <c r="I49" i="12"/>
  <c r="H49" i="12"/>
  <c r="G50" i="13"/>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G14" i="15" l="1"/>
  <c r="I14" i="14"/>
  <c r="G25" i="14"/>
  <c r="I25" i="14" s="1"/>
  <c r="H14" i="14"/>
  <c r="H25" i="14" s="1"/>
  <c r="G49" i="14"/>
  <c r="I49" i="13"/>
  <c r="H49" i="13"/>
  <c r="H50" i="13"/>
  <c r="I50" i="13"/>
  <c r="G50" i="14"/>
  <c r="H51" i="13"/>
  <c r="G51" i="14"/>
  <c r="I51" i="1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1" i="2"/>
  <c r="A52" i="2"/>
  <c r="A53" i="2"/>
  <c r="A57" i="2"/>
  <c r="A50" i="2"/>
  <c r="A41" i="2"/>
  <c r="A42" i="2"/>
  <c r="A43" i="2"/>
  <c r="A47" i="2"/>
  <c r="A40" i="2"/>
  <c r="A30" i="2"/>
  <c r="A31" i="2"/>
  <c r="A32" i="2"/>
  <c r="A33" i="2"/>
  <c r="A34" i="2"/>
  <c r="A35" i="2"/>
  <c r="A36" i="2"/>
  <c r="A37" i="2"/>
  <c r="G14" i="16" l="1"/>
  <c r="H14" i="15"/>
  <c r="H25" i="15" s="1"/>
  <c r="I14" i="15"/>
  <c r="G25" i="15"/>
  <c r="I25" i="15" s="1"/>
  <c r="G49" i="15"/>
  <c r="I49" i="14"/>
  <c r="H49" i="14"/>
  <c r="G50" i="15"/>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G14" i="17" l="1"/>
  <c r="H14" i="16"/>
  <c r="H25" i="16" s="1"/>
  <c r="I14" i="16"/>
  <c r="G25" i="16"/>
  <c r="I25" i="16" s="1"/>
  <c r="G49" i="16"/>
  <c r="H49" i="15"/>
  <c r="I49" i="15"/>
  <c r="H50" i="15"/>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14" i="18" l="1"/>
  <c r="H14" i="17"/>
  <c r="H25" i="17" s="1"/>
  <c r="G25" i="17"/>
  <c r="I25" i="17" s="1"/>
  <c r="I14" i="17"/>
  <c r="G49" i="17"/>
  <c r="I49" i="16"/>
  <c r="H49" i="16"/>
  <c r="G50" i="17"/>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5" i="2"/>
  <c r="A24" i="2"/>
  <c r="A23" i="2"/>
  <c r="G14" i="19" l="1"/>
  <c r="I14" i="18"/>
  <c r="G25" i="18"/>
  <c r="I25" i="18" s="1"/>
  <c r="H14" i="18"/>
  <c r="H25" i="18" s="1"/>
  <c r="G49" i="18"/>
  <c r="H49" i="17"/>
  <c r="I49" i="17"/>
  <c r="H50" i="17"/>
  <c r="I50" i="17"/>
  <c r="G50" i="18"/>
  <c r="I51" i="17"/>
  <c r="H51" i="17"/>
  <c r="G51" i="18"/>
  <c r="G52" i="10"/>
  <c r="I52" i="5"/>
  <c r="H52" i="5"/>
  <c r="H54" i="5" s="1"/>
  <c r="G54" i="5"/>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8" i="2"/>
  <c r="M68" i="2"/>
  <c r="L68" i="2"/>
  <c r="K68" i="2"/>
  <c r="J68" i="2"/>
  <c r="I68" i="2"/>
  <c r="H68" i="2"/>
  <c r="G68" i="2"/>
  <c r="F68" i="2"/>
  <c r="C68" i="2"/>
  <c r="I51" i="3"/>
  <c r="H52" i="3"/>
  <c r="I50" i="3"/>
  <c r="I52" i="3"/>
  <c r="O23" i="2"/>
  <c r="Q23" i="2" s="1"/>
  <c r="O25" i="2"/>
  <c r="P25" i="2" s="1"/>
  <c r="H51" i="3"/>
  <c r="H50" i="3"/>
  <c r="F59" i="2"/>
  <c r="H59" i="2"/>
  <c r="K59" i="2"/>
  <c r="L59" i="2"/>
  <c r="M59" i="2"/>
  <c r="N59" i="2"/>
  <c r="G59" i="2"/>
  <c r="I59" i="2"/>
  <c r="D59" i="2"/>
  <c r="J59" i="2"/>
  <c r="E59" i="2"/>
  <c r="C79" i="9"/>
  <c r="L15" i="4"/>
  <c r="L14" i="4"/>
  <c r="I14" i="19" l="1"/>
  <c r="H14" i="19"/>
  <c r="H25" i="19" s="1"/>
  <c r="G25" i="19"/>
  <c r="I25" i="19" s="1"/>
  <c r="I54" i="5"/>
  <c r="I49" i="18"/>
  <c r="G49" i="19"/>
  <c r="H49" i="18"/>
  <c r="G50" i="19"/>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5" i="2"/>
  <c r="P23" i="2"/>
  <c r="H49" i="19" l="1"/>
  <c r="I49" i="19"/>
  <c r="H50" i="19"/>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10" i="2"/>
  <c r="M10" i="2"/>
  <c r="L11" i="2"/>
  <c r="L10" i="2"/>
  <c r="K10" i="2"/>
  <c r="J10" i="2"/>
  <c r="I10" i="2"/>
  <c r="H11" i="2"/>
  <c r="H10" i="2"/>
  <c r="G10" i="2"/>
  <c r="F10" i="2"/>
  <c r="E11" i="2"/>
  <c r="E10" i="2"/>
  <c r="D10" i="2"/>
  <c r="G52" i="14" l="1"/>
  <c r="H52" i="13"/>
  <c r="H54" i="13" s="1"/>
  <c r="C10" i="13" s="1"/>
  <c r="I52" i="13"/>
  <c r="G54" i="13"/>
  <c r="I54" i="12"/>
  <c r="C9" i="12"/>
  <c r="C11" i="12" s="1"/>
  <c r="H26" i="2"/>
  <c r="L26" i="2"/>
  <c r="E26" i="2"/>
  <c r="E70" i="2" s="1"/>
  <c r="O24" i="2"/>
  <c r="M11" i="2"/>
  <c r="M26" i="2" s="1"/>
  <c r="M70" i="2" s="1"/>
  <c r="J11" i="2"/>
  <c r="J26" i="2" s="1"/>
  <c r="G11" i="2"/>
  <c r="G26" i="2" s="1"/>
  <c r="F11" i="2"/>
  <c r="F26" i="2" s="1"/>
  <c r="B37" i="3"/>
  <c r="B36" i="3"/>
  <c r="B35" i="3"/>
  <c r="B34" i="3"/>
  <c r="B33" i="3"/>
  <c r="B32" i="3"/>
  <c r="B31" i="3"/>
  <c r="B30" i="3"/>
  <c r="B29" i="3"/>
  <c r="B28" i="3"/>
  <c r="B23" i="3"/>
  <c r="B22" i="3"/>
  <c r="B21" i="3"/>
  <c r="B20" i="3"/>
  <c r="B19" i="3"/>
  <c r="B18" i="3"/>
  <c r="B17" i="3"/>
  <c r="B16" i="3"/>
  <c r="B15" i="3"/>
  <c r="C11" i="2"/>
  <c r="A14" i="2"/>
  <c r="A15" i="2"/>
  <c r="A16" i="2"/>
  <c r="A17" i="2"/>
  <c r="A18" i="2"/>
  <c r="A19" i="2"/>
  <c r="I54" i="13" l="1"/>
  <c r="C9" i="13"/>
  <c r="C11" i="13" s="1"/>
  <c r="H52" i="14"/>
  <c r="H54" i="14" s="1"/>
  <c r="C10" i="14" s="1"/>
  <c r="G52" i="15"/>
  <c r="I52" i="14"/>
  <c r="G54" i="14"/>
  <c r="G39" i="3"/>
  <c r="Q24" i="2"/>
  <c r="P24" i="2"/>
  <c r="N11" i="2"/>
  <c r="N26" i="2" s="1"/>
  <c r="K11" i="2"/>
  <c r="K26" i="2" s="1"/>
  <c r="I11" i="2"/>
  <c r="I26" i="2" s="1"/>
  <c r="D11" i="2"/>
  <c r="D26" i="2" s="1"/>
  <c r="D70" i="2" s="1"/>
  <c r="H59" i="3"/>
  <c r="I42" i="3"/>
  <c r="O15" i="2"/>
  <c r="Q15" i="2" s="1"/>
  <c r="H78" i="3"/>
  <c r="I23" i="3"/>
  <c r="I31" i="3"/>
  <c r="I32" i="3"/>
  <c r="C10" i="2"/>
  <c r="O10" i="2" s="1"/>
  <c r="H16" i="3"/>
  <c r="H29" i="3"/>
  <c r="H57" i="3"/>
  <c r="H79" i="3"/>
  <c r="H23" i="3"/>
  <c r="G25" i="3"/>
  <c r="O18" i="2"/>
  <c r="Q18" i="2" s="1"/>
  <c r="H15" i="3"/>
  <c r="H30" i="3"/>
  <c r="C98" i="3"/>
  <c r="H77" i="3"/>
  <c r="H60" i="3"/>
  <c r="H68" i="3"/>
  <c r="H69" i="3"/>
  <c r="H14" i="3"/>
  <c r="O17" i="2"/>
  <c r="Q17" i="2" s="1"/>
  <c r="B78" i="3"/>
  <c r="B79" i="3"/>
  <c r="B80" i="3"/>
  <c r="B84" i="3"/>
  <c r="B77" i="3"/>
  <c r="B69" i="3"/>
  <c r="B70" i="3"/>
  <c r="B71" i="3"/>
  <c r="B75" i="3"/>
  <c r="B68" i="3"/>
  <c r="B59" i="3"/>
  <c r="B60" i="3"/>
  <c r="B61" i="3"/>
  <c r="B62" i="3"/>
  <c r="B63" i="3"/>
  <c r="B64" i="3"/>
  <c r="B65" i="3"/>
  <c r="B66" i="3"/>
  <c r="B57" i="3"/>
  <c r="A28" i="2"/>
  <c r="B43" i="3"/>
  <c r="B44" i="3"/>
  <c r="B45" i="3"/>
  <c r="B46" i="3"/>
  <c r="B47" i="3"/>
  <c r="B42" i="3"/>
  <c r="H80" i="3"/>
  <c r="H49" i="3"/>
  <c r="H84" i="3"/>
  <c r="B96" i="3"/>
  <c r="B95" i="3"/>
  <c r="B94" i="3"/>
  <c r="B93" i="3"/>
  <c r="B92" i="3"/>
  <c r="B91" i="3"/>
  <c r="G52" i="16" l="1"/>
  <c r="I52" i="15"/>
  <c r="H52" i="15"/>
  <c r="H54" i="15" s="1"/>
  <c r="C10" i="15" s="1"/>
  <c r="G54" i="15"/>
  <c r="I54" i="14"/>
  <c r="C9" i="14"/>
  <c r="C11" i="14" s="1"/>
  <c r="C26" i="2"/>
  <c r="C70" i="2" s="1"/>
  <c r="O14" i="2"/>
  <c r="O19" i="2"/>
  <c r="P19" i="2" s="1"/>
  <c r="O16" i="2"/>
  <c r="Q16" i="2" s="1"/>
  <c r="I84" i="3"/>
  <c r="I49" i="3"/>
  <c r="P17" i="2"/>
  <c r="P18" i="2"/>
  <c r="P15" i="2"/>
  <c r="G54" i="3"/>
  <c r="G86" i="3"/>
  <c r="I80" i="3"/>
  <c r="I79" i="3"/>
  <c r="H28" i="3"/>
  <c r="H17" i="3"/>
  <c r="H18" i="3"/>
  <c r="H19" i="3"/>
  <c r="H20" i="3"/>
  <c r="H21" i="3"/>
  <c r="H22" i="3"/>
  <c r="I54" i="15" l="1"/>
  <c r="C9" i="15"/>
  <c r="C11" i="15" s="1"/>
  <c r="I52" i="16"/>
  <c r="H52" i="16"/>
  <c r="H54" i="16" s="1"/>
  <c r="C10" i="16" s="1"/>
  <c r="G52" i="17"/>
  <c r="G54" i="16"/>
  <c r="H25" i="3"/>
  <c r="Q14" i="2"/>
  <c r="P14" i="2"/>
  <c r="Q19" i="2"/>
  <c r="P16"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8" i="2"/>
  <c r="O40" i="2"/>
  <c r="O41" i="2"/>
  <c r="P41" i="2" s="1"/>
  <c r="O42" i="2"/>
  <c r="P42" i="2" s="1"/>
  <c r="O50" i="2"/>
  <c r="O51" i="2"/>
  <c r="O52" i="2"/>
  <c r="O53" i="2"/>
  <c r="O22" i="2"/>
  <c r="A62" i="2"/>
  <c r="O62" i="2"/>
  <c r="A63" i="2"/>
  <c r="O63" i="2"/>
  <c r="A64" i="2"/>
  <c r="O64" i="2"/>
  <c r="A65" i="2"/>
  <c r="O65" i="2"/>
  <c r="A66" i="2"/>
  <c r="O66" i="2"/>
  <c r="A67" i="2"/>
  <c r="O68" i="2" l="1"/>
  <c r="O59" i="2"/>
  <c r="I54" i="17"/>
  <c r="C9" i="17"/>
  <c r="C11" i="17" s="1"/>
  <c r="I52" i="18"/>
  <c r="H52" i="18"/>
  <c r="H54" i="18" s="1"/>
  <c r="C10" i="18" s="1"/>
  <c r="G52" i="19"/>
  <c r="G54" i="18"/>
  <c r="B59" i="2"/>
  <c r="H32" i="3"/>
  <c r="H39" i="3" s="1"/>
  <c r="C100" i="3"/>
  <c r="H91" i="3"/>
  <c r="I34" i="3"/>
  <c r="I37" i="3"/>
  <c r="P64" i="2"/>
  <c r="P57" i="2"/>
  <c r="I16" i="3"/>
  <c r="P62" i="2"/>
  <c r="Q52" i="2"/>
  <c r="K70" i="2"/>
  <c r="N70" i="2"/>
  <c r="J70" i="2"/>
  <c r="I54" i="3"/>
  <c r="I15" i="3"/>
  <c r="P33" i="2"/>
  <c r="Q28"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5" i="2"/>
  <c r="Q66" i="2"/>
  <c r="L70" i="2"/>
  <c r="Q30" i="2"/>
  <c r="P67" i="2"/>
  <c r="P50" i="2"/>
  <c r="Q42" i="2"/>
  <c r="P53" i="2"/>
  <c r="P28" i="2"/>
  <c r="H70" i="2"/>
  <c r="P66" i="2"/>
  <c r="P22" i="2"/>
  <c r="P52" i="2"/>
  <c r="P40" i="2"/>
  <c r="P37" i="2"/>
  <c r="P31" i="2"/>
  <c r="G70" i="2"/>
  <c r="Q62" i="2"/>
  <c r="P34" i="2"/>
  <c r="P30" i="2"/>
  <c r="P36" i="2"/>
  <c r="F70" i="2"/>
  <c r="I70" i="2"/>
  <c r="P65" i="2"/>
  <c r="Q43" i="2"/>
  <c r="P35" i="2"/>
  <c r="P32" i="2"/>
  <c r="Q37" i="2"/>
  <c r="P51" i="2"/>
  <c r="Q41" i="2"/>
  <c r="Q50" i="2"/>
  <c r="Q57" i="2"/>
  <c r="Q40" i="2"/>
  <c r="Q36" i="2"/>
  <c r="Q34" i="2"/>
  <c r="Q32" i="2"/>
  <c r="B68" i="2"/>
  <c r="I36" i="3"/>
  <c r="Q31" i="2"/>
  <c r="Q22" i="2"/>
  <c r="Q33" i="2"/>
  <c r="Q67" i="2"/>
  <c r="P63" i="2"/>
  <c r="Q35" i="2"/>
  <c r="I35" i="3"/>
  <c r="I17" i="3"/>
  <c r="I28" i="3"/>
  <c r="I29" i="3"/>
  <c r="I18" i="3"/>
  <c r="I19" i="3"/>
  <c r="I20" i="3"/>
  <c r="I21" i="3"/>
  <c r="I22" i="3"/>
  <c r="I30" i="3"/>
  <c r="O11" i="2"/>
  <c r="O26" i="2" s="1"/>
  <c r="I86" i="3"/>
  <c r="Q63" i="2"/>
  <c r="Q53" i="2"/>
  <c r="Q51" i="2"/>
  <c r="Q47" i="2"/>
  <c r="Q64" i="2"/>
  <c r="I54" i="18" l="1"/>
  <c r="C9" i="18"/>
  <c r="C11" i="18" s="1"/>
  <c r="H52" i="19"/>
  <c r="H54" i="19" s="1"/>
  <c r="C10" i="19" s="1"/>
  <c r="I52" i="19"/>
  <c r="G54" i="19"/>
  <c r="P68" i="2"/>
  <c r="P59" i="2"/>
  <c r="Q59" i="2"/>
  <c r="C7" i="3"/>
  <c r="H98" i="3"/>
  <c r="C9" i="3"/>
  <c r="I25" i="3"/>
  <c r="H54" i="3"/>
  <c r="I39" i="3"/>
  <c r="H86" i="3"/>
  <c r="Q68" i="2"/>
  <c r="I54" i="19" l="1"/>
  <c r="C9" i="19"/>
  <c r="C11" i="19" s="1"/>
  <c r="C11" i="3"/>
  <c r="C10" i="3"/>
  <c r="B10" i="2"/>
  <c r="B11" i="2"/>
  <c r="B26" i="2" l="1"/>
  <c r="B70" i="2" s="1"/>
  <c r="Q10" i="2"/>
  <c r="P10" i="2"/>
  <c r="P11" i="2"/>
  <c r="Q11" i="2"/>
  <c r="P26" i="2" l="1"/>
  <c r="P70" i="2" s="1"/>
  <c r="O70" i="2" l="1"/>
  <c r="Q70" i="2" s="1"/>
  <c r="Q26" i="2"/>
  <c r="H14" i="5"/>
  <c r="H25" i="5" s="1"/>
  <c r="C10" i="5" s="1"/>
  <c r="G25" i="5"/>
  <c r="I14" i="5"/>
  <c r="I25" i="5" l="1"/>
  <c r="C9" i="5"/>
  <c r="C11" i="5"/>
  <c r="A22" i="2" l="1"/>
  <c r="B49" i="3"/>
  <c r="B49" i="10"/>
  <c r="B49" i="17"/>
  <c r="B49" i="12"/>
  <c r="B49" i="15"/>
  <c r="B49" i="5"/>
  <c r="B49" i="18"/>
  <c r="B49" i="13"/>
  <c r="B49" i="16"/>
  <c r="B49" i="19"/>
  <c r="B49" i="11"/>
  <c r="B4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tc={E7FB794C-F117-4DB3-B397-E6D29DFF4309}</author>
    <author>tc={70F6453E-4F9B-4090-BD99-40B83B3746B1}</author>
  </authors>
  <commentList>
    <comment ref="A5" authorId="0" shapeId="0" xr:uid="{E7FB794C-F117-4DB3-B397-E6D29DFF4309}">
      <text>
        <t>[Threaded comment]
Your version of Excel allows you to read this threaded comment; however, any edits to it will get removed if the file is opened in a newer version of Excel. Learn more: https://go.microsoft.com/fwlink/?linkid=870924
Comment:
    SFY 2025 or SFY 2026?</t>
      </text>
    </comment>
    <comment ref="A109" authorId="1" shapeId="0" xr:uid="{70F6453E-4F9B-4090-BD99-40B83B3746B1}">
      <text>
        <t>[Threaded comment]
Your version of Excel allows you to read this threaded comment; however, any edits to it will get removed if the file is opened in a newer version of Excel. Learn more: https://go.microsoft.com/fwlink/?linkid=870924
Comment:
    ???? Subcontractors must adhere to the same rules/policies/restrictions as contractors.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tc={18EF2631-136F-498D-897D-150A4F54AAA2}</author>
    <author>tc={0C0FDE33-7F41-4466-8324-AEFB37DED701}</author>
  </authors>
  <commentList>
    <comment ref="A4" authorId="0" shapeId="0" xr:uid="{18EF2631-136F-498D-897D-150A4F54AAA2}">
      <text>
        <t>[Threaded comment]
Your version of Excel allows you to read this threaded comment; however, any edits to it will get removed if the file is opened in a newer version of Excel. Learn more: https://go.microsoft.com/fwlink/?linkid=870924
Comment:
    Not sure I understand this activity.</t>
      </text>
    </comment>
    <comment ref="A9" authorId="1" shapeId="0" xr:uid="{0C0FDE33-7F41-4466-8324-AEFB37DED701}">
      <text>
        <t>[Threaded comment]
Your version of Excel allows you to read this threaded comment; however, any edits to it will get removed if the file is opened in a newer version of Excel. Learn more: https://go.microsoft.com/fwlink/?linkid=870924
Comment:
    I don’t understand this activity</t>
      </text>
    </comment>
  </commentList>
</comments>
</file>

<file path=xl/sharedStrings.xml><?xml version="1.0" encoding="utf-8"?>
<sst xmlns="http://schemas.openxmlformats.org/spreadsheetml/2006/main" count="1119" uniqueCount="328">
  <si>
    <t>Column1</t>
  </si>
  <si>
    <t xml:space="preserve"> SFY 2026 RHC Budget Template Instructions</t>
  </si>
  <si>
    <t xml:space="preserve">General Instructions: </t>
  </si>
  <si>
    <t xml:space="preserve">* Read SFY26 RHC Budget Template instructions for each sectional tab before submitting. </t>
  </si>
  <si>
    <t xml:space="preserve">* If you have any questions about what information is needed, contact your current Grant Monitor: Justin.Kearley@dhhs.nc.gov (Regions 1 &amp; 2), Kimberly.R.McNeil@dhhs.nc.gov (Regions 4 &amp; 6); Leslie.Wolcott@dhhs.nc.gov (Regions 3 &amp;5) or Program Manager Dorothea.Brock@dhhs.nc.gov </t>
  </si>
  <si>
    <t>WorkPlan Tab</t>
  </si>
  <si>
    <r>
      <rPr>
        <sz val="14"/>
        <color rgb="FF000000"/>
        <rFont val="Calibri"/>
        <scheme val="minor"/>
      </rPr>
      <t xml:space="preserve">To create a comprehensive work plan, begin by defining a clear objective for each line item in the funding request (PCAP, BHAP, Operatings or Capacity Building) ensuring alignment with the RFA's purpose in the </t>
    </r>
    <r>
      <rPr>
        <b/>
        <sz val="14"/>
        <color rgb="FF4472C4"/>
        <rFont val="Calibri"/>
        <scheme val="minor"/>
      </rPr>
      <t>Blue Box</t>
    </r>
    <r>
      <rPr>
        <sz val="14"/>
        <color rgb="FF000000"/>
        <rFont val="Calibri"/>
        <scheme val="minor"/>
      </rPr>
      <t xml:space="preserve">. Use the SMART (Specific, Measurable, Achievable, Relevant, Time-bound) framework to develop objectives that clearly outline how the funds how the requested funds will be utilized. Each objective should be linked to specific tasks or activities and assigned to a designated staff members to ensure accountability and incorporate measurable milestones to track progress, with updates scheduled by quarterly basis to evaluate achievements and make necessary adjustments. This structured approach ensures transparency, accountability, and alignment with funding goals. </t>
    </r>
    <r>
      <rPr>
        <b/>
        <i/>
        <sz val="14"/>
        <color rgb="FF000000"/>
        <rFont val="Calibri"/>
        <scheme val="minor"/>
      </rPr>
      <t>NOTE: If you are applying for Capacity Building - only complete for Personnel and Operations expenses.</t>
    </r>
  </si>
  <si>
    <t xml:space="preserve">Personnel Tab </t>
  </si>
  <si>
    <t xml:space="preserve">* Read the instructions in the yellow box before completing the Personnel Tab. </t>
  </si>
  <si>
    <t>Example: Community Health Worker – CHG (75%) and Rural Health Operations (25%)</t>
  </si>
  <si>
    <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</si>
  <si>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</si>
  <si>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</si>
  <si>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grants must be prorated for this program and the narrative must include a detailed calculation which shows how the amount is prorated. Examples of shared items may include, but are not limited to rent, utilities, and insurance.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</si>
  <si>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</si>
  <si>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</si>
  <si>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</si>
  <si>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</si>
  <si>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</si>
  <si>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</si>
  <si>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</si>
  <si>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</si>
  <si>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</si>
  <si>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</si>
  <si>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</si>
  <si>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</si>
  <si>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</si>
  <si>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</si>
  <si>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</si>
  <si>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</si>
  <si>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</si>
  <si>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</si>
  <si>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</si>
  <si>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individuals who are not regular employees at your agency. This does not include staff that would be considered subcontractors. </t>
    </r>
  </si>
  <si>
    <t xml:space="preserve">Example: Temporary workers and consultants. </t>
  </si>
  <si>
    <r>
      <t xml:space="preserve">* </t>
    </r>
    <r>
      <rPr>
        <b/>
        <sz val="14"/>
        <color theme="1"/>
        <rFont val="Calibri"/>
        <family val="2"/>
        <scheme val="minor"/>
      </rPr>
      <t xml:space="preserve">Subcontractors: </t>
    </r>
    <r>
      <rPr>
        <sz val="14"/>
        <color theme="1"/>
        <rFont val="Calibri"/>
        <family val="2"/>
        <scheme val="minor"/>
      </rPr>
      <t xml:space="preserve">This includes 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</si>
  <si>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</si>
  <si>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</si>
  <si>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</si>
  <si>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</si>
  <si>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</si>
  <si>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</si>
  <si>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</si>
  <si>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</si>
  <si>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</si>
  <si>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</si>
  <si>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</si>
  <si>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</si>
  <si>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</si>
  <si>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</si>
  <si>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Grant-related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</si>
  <si>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</si>
  <si>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t xml:space="preserve">* Mileage in a vehicle may be reimbursed for travel to and from allowable events when using a personal vehicle. The rate reimbursed for travel mileage cannot exceed the approved rate set by NC-OSBM. </t>
  </si>
  <si>
    <t xml:space="preserve">* Do not submit gas receipts for mileage. A mileage log should be retained that reflects the name of the staff travelling, the starting point and destination, as well as the total miles, and departure/return times. </t>
  </si>
  <si>
    <r>
      <t xml:space="preserve">o </t>
    </r>
    <r>
      <rPr>
        <b/>
        <sz val="14"/>
        <color theme="1"/>
        <rFont val="Calibri"/>
        <family val="2"/>
        <scheme val="minor"/>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</si>
  <si>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</si>
  <si>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</si>
  <si>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</si>
  <si>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</si>
  <si>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</si>
  <si>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</si>
  <si>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</si>
  <si>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</si>
  <si>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</si>
  <si>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</si>
  <si>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</si>
  <si>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</si>
  <si>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</si>
  <si>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</si>
  <si>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</si>
  <si>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</si>
  <si>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</si>
  <si>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dollars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</si>
  <si>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</si>
  <si>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dollars.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</si>
  <si>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</si>
  <si>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</si>
  <si>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</si>
  <si>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</si>
  <si>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</si>
  <si>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</si>
  <si>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</si>
  <si>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</si>
  <si>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</si>
  <si>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</si>
  <si>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 xml:space="preserve">State Designated Rural Health Center SFY 2026 Workplan </t>
  </si>
  <si>
    <t>Objective: What is your goal for Primary Care Access Plan (PCAP)?</t>
  </si>
  <si>
    <t xml:space="preserve">Activity </t>
  </si>
  <si>
    <t>Activity Description</t>
  </si>
  <si>
    <t>Completion Date</t>
  </si>
  <si>
    <t>Responsible Staff or Entity</t>
  </si>
  <si>
    <t>Progress or Outcome/ Output</t>
  </si>
  <si>
    <t>Required Activity: Provide primary care access to # within region.</t>
  </si>
  <si>
    <t>Required Activity: Disseminate PCAP information provided by ORH or developed by the organization to increase awareness.</t>
  </si>
  <si>
    <t>Additional Activities</t>
  </si>
  <si>
    <t>Objective: What is your goal for Behavioral Health Access Plan (BHAP)?</t>
  </si>
  <si>
    <t>Required Activity: Plan to provide behavioral health access to # with region.</t>
  </si>
  <si>
    <t>Required Activity: Disseminate BHAP information provided by ORH or developed by the organization to increase awareness.</t>
  </si>
  <si>
    <r>
      <t>Objective: What is your goal for Personnel? - Write objectives for key personnel. The objectives must align with the purpose of the RFA and organizational goals. (</t>
    </r>
    <r>
      <rPr>
        <i/>
        <sz val="11"/>
        <color rgb="FF000000"/>
        <rFont val="Calibri"/>
      </rPr>
      <t>ex. Social Worker - Increase BHAP utization rate by  15% over the next quarter by implementing new workflow strategies</t>
    </r>
    <r>
      <rPr>
        <b/>
        <sz val="11"/>
        <color rgb="FF000000"/>
        <rFont val="Calibri"/>
      </rPr>
      <t>)</t>
    </r>
  </si>
  <si>
    <r>
      <rPr>
        <b/>
        <sz val="11"/>
        <color rgb="FF000000"/>
        <rFont val="Calibri"/>
      </rPr>
      <t>Required Activity: Personnel (</t>
    </r>
    <r>
      <rPr>
        <i/>
        <sz val="11"/>
        <color rgb="FF000000"/>
        <rFont val="Calibri"/>
      </rPr>
      <t>ex. Social Worker - 1) Review existing workflows to identify inefficiencies, 2) work with AHEC Coach to MAP out the workflow</t>
    </r>
    <r>
      <rPr>
        <b/>
        <i/>
        <sz val="11"/>
        <color rgb="FF000000"/>
        <rFont val="Calibri"/>
      </rPr>
      <t>)</t>
    </r>
  </si>
  <si>
    <t>Objective: What is your goal for Operational Expenses? - The objectives must align with the purpose of the RFA and organizational goals.</t>
  </si>
  <si>
    <t xml:space="preserve">Required Activity: Operational Expenses </t>
  </si>
  <si>
    <t>N.C. Office of Rural Health</t>
  </si>
  <si>
    <t>SFY 2026 - State Designated Rural Health Centers 07/01/2025 - 06/30/2026</t>
  </si>
  <si>
    <t>REQUIRED PERSONNEL</t>
  </si>
  <si>
    <t>ORGANIZATION NAME:</t>
  </si>
  <si>
    <t>REMITTANCE ADDRESS</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</si>
  <si>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you must enter the information requested in each of the rows below. </t>
    </r>
    <r>
      <rPr>
        <b/>
        <sz val="12"/>
        <rFont val="Arial"/>
        <family val="2"/>
      </rPr>
      <t>For each position, include employee name, position title, check box if position is funded by another ORH grant and list % time worked, the total annual salary OR hourly rate, months and % of time worked.</t>
    </r>
    <r>
      <rPr>
        <sz val="12"/>
        <rFont val="Arial"/>
        <family val="2"/>
      </rPr>
      <t xml:space="preserve"> List only staff members who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benefits allocated to the grant cannot exceed 30% of salary allocated to the grant, and should only include the EMPLOYER paid benefits.
NOTE: Use Subcontractor budget tab for all expenses being paid by a subcontractor, including personnel.</t>
    </r>
  </si>
  <si>
    <t>Employee 1</t>
  </si>
  <si>
    <t>Employee 2</t>
  </si>
  <si>
    <t>Employee 3</t>
  </si>
  <si>
    <t>Employee 4</t>
  </si>
  <si>
    <t>Employee 5</t>
  </si>
  <si>
    <t>Employee 6</t>
  </si>
  <si>
    <t>Employee 7</t>
  </si>
  <si>
    <t>Employee 8</t>
  </si>
  <si>
    <t>Employee 9</t>
  </si>
  <si>
    <t>Employee 10</t>
  </si>
  <si>
    <t>Total</t>
  </si>
  <si>
    <t>Employee Name</t>
  </si>
  <si>
    <t>Position Title</t>
  </si>
  <si>
    <t>FTE</t>
  </si>
  <si>
    <r>
      <t>Average</t>
    </r>
    <r>
      <rPr>
        <b/>
        <sz val="11"/>
        <rFont val="Arial"/>
        <family val="2"/>
      </rPr>
      <t xml:space="preserve"> number of hours allocated to grant</t>
    </r>
    <r>
      <rPr>
        <sz val="11"/>
        <rFont val="Arial"/>
        <family val="2"/>
      </rPr>
      <t xml:space="preserve"> per week</t>
    </r>
  </si>
  <si>
    <t>Check box if this position is funded by another ORH contract</t>
  </si>
  <si>
    <t>If checked, indicate program and % of time worked (Ex. Farmworker Health - 10%)</t>
  </si>
  <si>
    <t>Select whether salary is being entered as ANNUAL or HOURLY</t>
  </si>
  <si>
    <t>Enter Salary amount</t>
  </si>
  <si>
    <t>Months Worked on this Contract</t>
  </si>
  <si>
    <t>Percent Time Worked on this Contract</t>
  </si>
  <si>
    <t>Do Not Enter Salary Information Below (Salary Allocations Will Auto-Calculate Based on Information Entered Above)</t>
  </si>
  <si>
    <r>
      <rPr>
        <b/>
        <sz val="11"/>
        <rFont val="Arial"/>
        <family val="2"/>
      </rPr>
      <t xml:space="preserve">TOTAL </t>
    </r>
    <r>
      <rPr>
        <sz val="11"/>
        <rFont val="Arial"/>
        <family val="2"/>
      </rPr>
      <t>Annual Salary or Rate</t>
    </r>
  </si>
  <si>
    <t>Salary Allocated to Grant</t>
  </si>
  <si>
    <t>Enter Fringe Information Below (DO NOT Enter Formulas)</t>
  </si>
  <si>
    <t>Total Fringe Benefits</t>
  </si>
  <si>
    <t>Fringe Allocated to Grant</t>
  </si>
  <si>
    <t>Personnel FTE</t>
  </si>
  <si>
    <t>Contract Staff FTE</t>
  </si>
  <si>
    <t>Subcontractor FTE</t>
  </si>
  <si>
    <t>FTE TOTAL</t>
  </si>
  <si>
    <t>LINE ITEM BUDGET</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</si>
  <si>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</si>
  <si>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SDRHC Grant</t>
  </si>
  <si>
    <t>Grant Request</t>
  </si>
  <si>
    <t>Budget Categories</t>
  </si>
  <si>
    <r>
      <rPr>
        <b/>
        <sz val="11"/>
        <rFont val="Arial"/>
        <family val="2"/>
      </rPr>
      <t>Primary Care Access Plan</t>
    </r>
    <r>
      <rPr>
        <sz val="11"/>
        <rFont val="Arial"/>
        <family val="2"/>
      </rPr>
      <t xml:space="preserve">                                                                $115 x patient encounter (ex: 750 encounters x $115 = $86,250)</t>
    </r>
  </si>
  <si>
    <r>
      <rPr>
        <b/>
        <sz val="11"/>
        <rFont val="Arial"/>
        <family val="2"/>
      </rPr>
      <t>Behavioral Health Access Plan</t>
    </r>
    <r>
      <rPr>
        <sz val="11"/>
        <rFont val="Arial"/>
        <family val="2"/>
      </rPr>
      <t xml:space="preserve">                                                            $80 x patient encounter (ex: 100 encounters x $80 = $8,000</t>
    </r>
  </si>
  <si>
    <r>
      <rPr>
        <b/>
        <sz val="11"/>
        <rFont val="Arial"/>
        <family val="2"/>
      </rPr>
      <t xml:space="preserve">Operating Expenses </t>
    </r>
    <r>
      <rPr>
        <sz val="11"/>
        <rFont val="Arial"/>
        <family val="2"/>
      </rPr>
      <t xml:space="preserve">                                                                          Total Operating Expenses as calculated on line 79</t>
    </r>
  </si>
  <si>
    <t>TOTAL PROJECT EXPENSES</t>
  </si>
  <si>
    <t>PROJECT EXPENSES</t>
  </si>
  <si>
    <t>STAFFING</t>
  </si>
  <si>
    <t>Employee Salaries &amp; Fringes</t>
  </si>
  <si>
    <r>
      <t xml:space="preserve">Total Salaries </t>
    </r>
    <r>
      <rPr>
        <i/>
        <sz val="9"/>
        <rFont val="Arial"/>
        <family val="2"/>
      </rPr>
      <t>(Auto-filled from Personnel Tab)</t>
    </r>
  </si>
  <si>
    <r>
      <t xml:space="preserve">Total Fringe Benefits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</si>
  <si>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</si>
  <si>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</si>
  <si>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</si>
  <si>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project. 
For every line item where funding is requested, applicants must provide a narrative description in the "Budget Narrative" tab.</t>
  </si>
  <si>
    <t>Contractor 1 (define)</t>
  </si>
  <si>
    <r>
      <t xml:space="preserve">Staff who are not regular employees at your agency. This does not include staff that would be considered subcontractors through an MOU with another organization. 
</t>
    </r>
    <r>
      <rPr>
        <i/>
        <sz val="10"/>
        <rFont val="Arial"/>
        <family val="2"/>
      </rPr>
      <t xml:space="preserve">Example: Temporary workers and consultants. </t>
    </r>
  </si>
  <si>
    <t>Contractor 2 (define)</t>
  </si>
  <si>
    <t>Contractor 3 (define)</t>
  </si>
  <si>
    <t>Contractor 4 (define)</t>
  </si>
  <si>
    <t>Contractor 5 (define)</t>
  </si>
  <si>
    <t>Contractor 6 (define)</t>
  </si>
  <si>
    <t>FACILITY EXPENSES</t>
  </si>
  <si>
    <t>Rent</t>
  </si>
  <si>
    <t>Cost paid to use clinic space, office space, or program meeting space. This amount should be prorated if shared or allocated across multiple program funds.</t>
  </si>
  <si>
    <t>Rented Equipment</t>
  </si>
  <si>
    <t>Rental fee or leasing cost for use of equipment needed for project initiative (i.e., monthly rent for copier/office equipment or medical device)</t>
  </si>
  <si>
    <t>Utilities</t>
  </si>
  <si>
    <t>Gas/Electric/Water expenses allocated to grant.</t>
  </si>
  <si>
    <t>Telephone / Internet</t>
  </si>
  <si>
    <t>Phone/Internet/Wi-Fi expenses allocated to grant. (i.e., allocated monthly amount of telephone or internet bill)</t>
  </si>
  <si>
    <t>Security</t>
  </si>
  <si>
    <t>Security services in the form of personnel, such as a security guard retained by the Contractor. (Purchase of a security system belong under Other Operating Expenses – Other).</t>
  </si>
  <si>
    <t>Hide line item. Security in the form of Personnel should go under Professional Services and a security system should go under General Equipment</t>
  </si>
  <si>
    <t>Repair &amp; Maintenance</t>
  </si>
  <si>
    <t>Custodial services or basic repair/maintenance performed by non-organizational staff. (i.e., environmental cleaning, biohazard removal, elevator maintenance, plumbing, etc.)</t>
  </si>
  <si>
    <t>Other (define)</t>
  </si>
  <si>
    <t>Other facility expenses not identified above. Identify in Column A and describe on the Budget Narrative Tab.</t>
  </si>
  <si>
    <r>
      <rPr>
        <b/>
        <u/>
        <sz val="11"/>
        <rFont val="Arial"/>
        <family val="2"/>
      </rPr>
      <t>GENERAL SUPPLIES</t>
    </r>
    <r>
      <rPr>
        <b/>
        <sz val="8"/>
        <rFont val="Arial"/>
        <family val="2"/>
      </rPr>
      <t xml:space="preserve"> </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</si>
  <si>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</si>
  <si>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</si>
  <si>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</si>
  <si>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</si>
  <si>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 &amp; Incentives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</si>
  <si>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</si>
  <si>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</si>
  <si>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</si>
  <si>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general supply expenses not identified above. Identify in Column A and describe on the Budget Narrative Tab.</t>
  </si>
  <si>
    <t>OTHER OPERATING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</si>
  <si>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</si>
  <si>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</si>
  <si>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</si>
  <si>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</si>
  <si>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</si>
  <si>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</si>
  <si>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</si>
  <si>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</si>
  <si>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&amp; Subscriptions</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</si>
  <si>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</si>
  <si>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</si>
  <si>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</si>
  <si>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General Equipment</t>
  </si>
  <si>
    <r>
      <t xml:space="preserve">Non-medical, project related, equipment that is purchased outright – not rented or leased and costs </t>
    </r>
    <r>
      <rPr>
        <b/>
        <sz val="10"/>
        <rFont val="Arial"/>
        <family val="2"/>
      </rPr>
      <t>under $500 dollars</t>
    </r>
    <r>
      <rPr>
        <sz val="10"/>
        <rFont val="Arial"/>
        <family val="2"/>
      </rPr>
      <t>.</t>
    </r>
  </si>
  <si>
    <t>General Capital Equipment</t>
  </si>
  <si>
    <r>
      <t>Non-medical, project related, equipment that is</t>
    </r>
    <r>
      <rPr>
        <b/>
        <sz val="10"/>
        <rFont val="Arial"/>
        <family val="2"/>
      </rPr>
      <t xml:space="preserve"> over $500 dollars</t>
    </r>
    <r>
      <rPr>
        <sz val="10"/>
        <rFont val="Arial"/>
        <family val="2"/>
      </rPr>
      <t xml:space="preserve"> </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</si>
  <si>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</si>
  <si>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</si>
  <si>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t>Medical Capital Equipment</t>
  </si>
  <si>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</si>
  <si>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</si>
  <si>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</si>
  <si>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Operating EXPENSES</t>
  </si>
  <si>
    <t>N.C. Office Of Rural Health</t>
  </si>
  <si>
    <t>BUDGET NARRATIVE</t>
  </si>
  <si>
    <t>EMPLOYEE SALARIES</t>
  </si>
  <si>
    <r>
      <t xml:space="preserve">For each position, include position title, position duties relative to project activities, percent of time worked, and list only grant-funded staff members working on project activities.
</t>
    </r>
    <r>
      <rPr>
        <i/>
        <sz val="11"/>
        <color theme="1"/>
        <rFont val="Calibri"/>
        <family val="2"/>
        <scheme val="minor"/>
      </rPr>
      <t>Example: The Case Manager ensures patients attend follow-up visits and connects patients to community resources - Salary allocated to the grant $15,000</t>
    </r>
  </si>
  <si>
    <t>EMPLOYEE FRINGE BENEFITS</t>
  </si>
  <si>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</si>
  <si>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t>CONTRACTED STAFF</t>
  </si>
  <si>
    <r>
      <t xml:space="preserve">Document payments for staff who are not regular employees at your agency (i.e., temporary workers and consultants). This does not include staff that would be considered subcontractors through an MOU with another organization. For each contracted staff, state the position title, compensation rate, hours per month allocated to the grant, and describe the role in the project.
</t>
    </r>
    <r>
      <rPr>
        <i/>
        <sz val="11"/>
        <color theme="1"/>
        <rFont val="Calibri"/>
        <family val="2"/>
        <scheme val="minor"/>
      </rPr>
      <t>Example: Contracted staff include an MD at $100/hour who will work 10 hours/month seeing patients at our mobile clinic.</t>
    </r>
  </si>
  <si>
    <t>SUBCONTRACTORS</t>
  </si>
  <si>
    <r>
      <t xml:space="preserve">Vendor, business, agency, and other organization entering into a Memorandum of Understanding to perform work duties on behalf of your organization. A summary of the proposed project activities and a detailed budget is required in the Subcontractor Tab. If you have more than one subcontract, contact your Grant Monitor, or the Program Manager, to request an additional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</si>
  <si>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Describe how rent, utilities, telephone, internet costs are allocated to the project.  Describe any repair and  maintenances services budgeted including the type of service and cost for each service. 
</t>
    </r>
    <r>
      <rPr>
        <i/>
        <sz val="11"/>
        <color theme="1"/>
        <rFont val="Calibri"/>
        <family val="2"/>
        <scheme val="minor"/>
      </rPr>
      <t xml:space="preserve">Example: We allocate costs for telephone, rent, and internet expenses equally amongst our 5 projects so each project is allocated 20% of the total costs.  Utilities budgeted include gas, electric, and water and they are apportioned equally amongst the 5 projects at 20%. </t>
    </r>
  </si>
  <si>
    <t>GENERAL SUPPLIES</t>
  </si>
  <si>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</si>
  <si>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t xml:space="preserve">OTHER OPERATING EXPENSES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</si>
  <si>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</si>
  <si>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</si>
  <si>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</si>
  <si>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</si>
  <si>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  </t>
  </si>
  <si>
    <r>
      <t xml:space="preserve">Describe all equipment (rented, general, general capital, medical or medical capital) including cost and purpose of each of piece of equipment. </t>
    </r>
    <r>
      <rPr>
        <b/>
        <sz val="11"/>
        <rFont val="Calibri"/>
        <family val="2"/>
        <scheme val="minor"/>
      </rPr>
      <t>Capital equipment is any individual item that is $500 or more.</t>
    </r>
    <r>
      <rPr>
        <b/>
        <sz val="11"/>
        <color theme="1"/>
        <rFont val="Calibri"/>
        <family val="2"/>
        <scheme val="minor"/>
      </rPr>
      <t xml:space="preserve">   If purchasing a single item over $5,000.00, the organization must submit two vendor quotes with the application.
</t>
    </r>
    <r>
      <rPr>
        <i/>
        <sz val="11"/>
        <color theme="1"/>
        <rFont val="Calibri"/>
        <family val="2"/>
        <scheme val="minor"/>
      </rPr>
      <t>Example: We will purchase two practice exam tables at an estimated costs of $800/table. The tables will replace the current exam tables in the mobile clinic and will be used to support patient care activities.</t>
    </r>
  </si>
  <si>
    <t>**North Carolina Travel Requirements:</t>
  </si>
  <si>
    <t>Mileage Reimbursement (eff. 1/1/24):</t>
  </si>
  <si>
    <t>https://www.irs.gov/tax-professionals/standard-mileage-rates</t>
  </si>
  <si>
    <r>
      <t xml:space="preserve">All personal vehicle mileage will be reimbursed </t>
    </r>
    <r>
      <rPr>
        <b/>
        <sz val="11"/>
        <color rgb="FF000000"/>
        <rFont val="Arial"/>
        <family val="2"/>
      </rPr>
      <t>$0.67</t>
    </r>
    <r>
      <rPr>
        <sz val="11"/>
        <color rgb="FF000000"/>
        <rFont val="Arial"/>
        <family val="2"/>
      </rPr>
      <t xml:space="preserve"> per mile regardless of distance.</t>
    </r>
  </si>
  <si>
    <t>Per Diem Reimbursement (eff. 10/1/24):</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</si>
  <si>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</si>
  <si>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</si>
  <si>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</si>
  <si>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</si>
  <si>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</si>
  <si>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</si>
  <si>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</si>
  <si>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</si>
  <si>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</si>
  <si>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</si>
  <si>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</si>
  <si>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</si>
  <si>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</si>
  <si>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</si>
  <si>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</si>
  <si>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</si>
  <si>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Monthly Expense Report</t>
  </si>
  <si>
    <t>Contract #:</t>
  </si>
  <si>
    <t>ORH Monitor Initials/Date:</t>
  </si>
  <si>
    <t>Contractor:</t>
  </si>
  <si>
    <t>Contact Name:</t>
  </si>
  <si>
    <t>Organization Remittance Address:</t>
  </si>
  <si>
    <t>Contact Number and Email:</t>
  </si>
  <si>
    <t>Project Expenses</t>
  </si>
  <si>
    <t>Approved Budget</t>
  </si>
  <si>
    <t>July</t>
  </si>
  <si>
    <t>August</t>
  </si>
  <si>
    <t>September</t>
  </si>
  <si>
    <t>October</t>
  </si>
  <si>
    <t>November</t>
  </si>
  <si>
    <t>December</t>
  </si>
  <si>
    <t>January</t>
  </si>
  <si>
    <t>February</t>
  </si>
  <si>
    <t>March</t>
  </si>
  <si>
    <t>April</t>
  </si>
  <si>
    <t xml:space="preserve">May </t>
  </si>
  <si>
    <t>June</t>
  </si>
  <si>
    <t>Year-to-Date</t>
  </si>
  <si>
    <t>Funds Remaining</t>
  </si>
  <si>
    <t>Utilization Rate</t>
  </si>
  <si>
    <t>Staffing</t>
  </si>
  <si>
    <t>Employee Salaries/Wages</t>
  </si>
  <si>
    <t>Employee Fringe Benefits</t>
  </si>
  <si>
    <t>Other:  Temporary Staff/Contracted Staff</t>
  </si>
  <si>
    <t>Subcontracts</t>
  </si>
  <si>
    <t>Facility Expenses</t>
  </si>
  <si>
    <t>General Supplies (NOT capital items)</t>
  </si>
  <si>
    <t>Other Operating Expenses (NOT capital items)</t>
  </si>
  <si>
    <t xml:space="preserve"> </t>
  </si>
  <si>
    <t>Equipment</t>
  </si>
  <si>
    <t>Total Project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</si>
  <si>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</si>
  <si>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Amendments, Adjustments, Correction</t>
  </si>
  <si>
    <t>Date</t>
  </si>
  <si>
    <t>Amount</t>
  </si>
  <si>
    <t>Notes</t>
  </si>
  <si>
    <t>Prepared by (print):</t>
  </si>
  <si>
    <t>Authorized by (print):</t>
  </si>
  <si>
    <t>Authorized Signatory (sign):</t>
  </si>
  <si>
    <t>Date:</t>
  </si>
  <si>
    <t>Remittance Address:</t>
  </si>
  <si>
    <t>**No changes can be made once payment has been approved**
Please contact contract monitor for changes.</t>
  </si>
  <si>
    <t>Total Approved Budget</t>
  </si>
  <si>
    <r>
      <rPr>
        <b/>
        <sz val="11"/>
        <color theme="1"/>
        <rFont val="Calibri"/>
        <family val="2"/>
        <scheme val="minor"/>
      </rPr>
      <t>Notes</t>
    </r>
    <r>
      <rPr>
        <sz val="11"/>
        <color theme="1"/>
        <rFont val="Calibri"/>
        <family val="2"/>
        <scheme val="minor"/>
      </rPr>
      <t xml:space="preserve"> (i.e., 3 pay periods, need for adjustments)</t>
    </r>
  </si>
  <si>
    <t>July Total Expenses</t>
  </si>
  <si>
    <t xml:space="preserve">Year-To-Date </t>
  </si>
  <si>
    <t>Position Type</t>
  </si>
  <si>
    <t>ColumnD_Round (Hidden)</t>
  </si>
  <si>
    <r>
      <t xml:space="preserve">Adjustment </t>
    </r>
    <r>
      <rPr>
        <b/>
        <sz val="9"/>
        <color theme="0"/>
        <rFont val="Arial"/>
        <family val="2"/>
      </rPr>
      <t>(ORH Use Only)</t>
    </r>
  </si>
  <si>
    <t>Adjustments</t>
  </si>
  <si>
    <t>Total Salaries</t>
  </si>
  <si>
    <t>Fringe Benefits</t>
  </si>
  <si>
    <t>Other:  Subcontracted Staff</t>
  </si>
  <si>
    <t>Total Temporary/Contracted Salaries</t>
  </si>
  <si>
    <t>Total Operational Expenses</t>
  </si>
  <si>
    <t>Total Capital Expenses</t>
  </si>
  <si>
    <t>TOTAL BUDGET</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</si>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</sst>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85">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1"/>
      <name val="Calibri"/>
      <family val="2"/>
      <scheme val="minor"/>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
      <b/>
      <sz val="11"/>
      <color indexed="8"/>
      <name val="Calibri"/>
      <family val="2"/>
      <scheme val="minor"/>
    </font>
    <font>
      <b/>
      <sz val="11"/>
      <color rgb="FFFF0000"/>
      <name val="Calibri"/>
      <family val="2"/>
      <scheme val="minor"/>
    </font>
    <font>
      <sz val="18"/>
      <color theme="3"/>
      <name val="Calibri Light"/>
      <family val="2"/>
      <scheme val="major"/>
    </font>
    <font>
      <sz val="11"/>
      <color theme="0"/>
      <name val="Calibri"/>
      <family val="2"/>
      <scheme val="minor"/>
    </font>
    <font>
      <b/>
      <sz val="11"/>
      <name val="Calibri"/>
    </font>
    <font>
      <sz val="11"/>
      <color theme="1"/>
      <name val="Calibri"/>
    </font>
    <font>
      <sz val="11"/>
      <name val="Calibri"/>
    </font>
    <font>
      <sz val="11"/>
      <color rgb="FF000000"/>
      <name val="Calibri"/>
    </font>
    <font>
      <b/>
      <sz val="11"/>
      <color rgb="FF000000"/>
      <name val="Calibri"/>
    </font>
    <font>
      <b/>
      <sz val="11"/>
      <name val="Calibri"/>
      <family val="2"/>
    </font>
    <font>
      <b/>
      <sz val="11"/>
      <color rgb="FF000000"/>
      <name val="Calibri"/>
      <charset val="1"/>
    </font>
    <font>
      <i/>
      <sz val="11"/>
      <color rgb="FF000000"/>
      <name val="Calibri"/>
    </font>
    <font>
      <b/>
      <i/>
      <sz val="11"/>
      <color rgb="FF000000"/>
      <name val="Calibri"/>
    </font>
    <font>
      <sz val="14"/>
      <color rgb="FF000000"/>
      <name val="Calibri"/>
      <scheme val="minor"/>
    </font>
    <font>
      <sz val="14"/>
      <color rgb="FF000000"/>
      <name val="Calibri"/>
      <family val="2"/>
      <scheme val="minor"/>
    </font>
    <font>
      <b/>
      <sz val="14"/>
      <color rgb="FF4472C4"/>
      <name val="Calibri"/>
      <scheme val="minor"/>
    </font>
    <font>
      <b/>
      <i/>
      <sz val="14"/>
      <color rgb="FF000000"/>
      <name val="Calibri"/>
      <scheme val="minor"/>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0"/>
        <bgColor theme="0"/>
      </patternFill>
    </fill>
    <fill>
      <patternFill patternType="solid">
        <fgColor theme="4" tint="-0.499984740745262"/>
        <bgColor theme="0"/>
      </patternFill>
    </fill>
    <fill>
      <patternFill patternType="solid">
        <fgColor theme="1" tint="4.9989318521683403E-2"/>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3" tint="0.59999389629810485"/>
        <bgColor indexed="64"/>
      </patternFill>
    </fill>
  </fills>
  <borders count="8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5">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0"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70" fillId="0" borderId="0" applyNumberFormat="0" applyFill="0" applyBorder="0" applyAlignment="0" applyProtection="0"/>
    <xf numFmtId="0" fontId="71" fillId="23"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cellStyleXfs>
  <cellXfs count="664">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5" fillId="4" borderId="0" xfId="5" applyNumberFormat="1" applyFont="1" applyFill="1" applyBorder="1" applyAlignment="1" applyProtection="1">
      <alignment horizontal="center" wrapText="1"/>
    </xf>
    <xf numFmtId="164" fontId="15" fillId="4" borderId="7" xfId="5" applyNumberFormat="1" applyFont="1" applyFill="1" applyBorder="1" applyAlignment="1" applyProtection="1">
      <alignment horizontal="center" wrapText="1"/>
    </xf>
    <xf numFmtId="164" fontId="15" fillId="4" borderId="0" xfId="5" applyNumberFormat="1" applyFont="1" applyFill="1" applyBorder="1" applyAlignment="1" applyProtection="1">
      <alignment horizontal="center" wrapText="1"/>
    </xf>
    <xf numFmtId="166" fontId="7" fillId="4" borderId="10" xfId="2" applyNumberFormat="1" applyFont="1" applyFill="1" applyBorder="1"/>
    <xf numFmtId="166" fontId="11"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9" fillId="4" borderId="10" xfId="5" applyNumberFormat="1" applyFont="1" applyFill="1" applyBorder="1" applyAlignment="1" applyProtection="1">
      <alignment horizontal="right" wrapText="1"/>
    </xf>
    <xf numFmtId="164" fontId="9"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3" fillId="4" borderId="10" xfId="4" applyNumberFormat="1" applyFont="1" applyFill="1" applyBorder="1" applyAlignment="1">
      <alignment horizontal="right"/>
    </xf>
    <xf numFmtId="164" fontId="9"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7"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1"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1" fillId="4" borderId="10" xfId="5" applyNumberFormat="1" applyFont="1" applyFill="1" applyBorder="1" applyAlignment="1" applyProtection="1">
      <alignment horizontal="right"/>
    </xf>
    <xf numFmtId="164" fontId="11" fillId="6" borderId="12" xfId="5" applyNumberFormat="1" applyFont="1" applyFill="1" applyBorder="1" applyAlignment="1" applyProtection="1">
      <alignment horizontal="right"/>
    </xf>
    <xf numFmtId="0" fontId="12" fillId="0" borderId="0" xfId="0" applyFont="1"/>
    <xf numFmtId="164" fontId="12" fillId="0" borderId="10" xfId="0" applyNumberFormat="1" applyFont="1" applyBorder="1" applyAlignment="1">
      <alignment horizontal="right"/>
    </xf>
    <xf numFmtId="164" fontId="12" fillId="6" borderId="12" xfId="0" applyNumberFormat="1" applyFont="1" applyFill="1" applyBorder="1" applyAlignment="1">
      <alignment horizontal="right"/>
    </xf>
    <xf numFmtId="164" fontId="13"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1"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19" fillId="0" borderId="0" xfId="0" applyFont="1" applyAlignment="1">
      <alignment wrapText="1"/>
    </xf>
    <xf numFmtId="0" fontId="23" fillId="4" borderId="0" xfId="4" applyFont="1" applyFill="1"/>
    <xf numFmtId="0" fontId="23"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2" fillId="4" borderId="0" xfId="0" applyFont="1" applyFill="1"/>
    <xf numFmtId="0" fontId="0" fillId="4" borderId="0" xfId="0" applyFill="1"/>
    <xf numFmtId="0" fontId="13" fillId="4" borderId="0" xfId="0" applyFont="1" applyFill="1" applyAlignment="1">
      <alignment horizontal="center"/>
    </xf>
    <xf numFmtId="0" fontId="15" fillId="4" borderId="0" xfId="0" applyFont="1" applyFill="1"/>
    <xf numFmtId="0" fontId="14" fillId="8" borderId="10" xfId="2" applyFont="1" applyFill="1" applyBorder="1" applyAlignment="1">
      <alignment horizontal="center" wrapText="1"/>
    </xf>
    <xf numFmtId="165" fontId="14" fillId="8" borderId="10" xfId="5" applyNumberFormat="1" applyFont="1" applyFill="1" applyBorder="1" applyAlignment="1" applyProtection="1">
      <alignment horizontal="center" wrapText="1"/>
    </xf>
    <xf numFmtId="166" fontId="15" fillId="8" borderId="17" xfId="5" applyNumberFormat="1" applyFont="1" applyFill="1" applyBorder="1" applyAlignment="1" applyProtection="1"/>
    <xf numFmtId="0" fontId="26" fillId="8" borderId="15" xfId="4" applyFont="1" applyFill="1" applyBorder="1" applyAlignment="1">
      <alignment horizontal="left"/>
    </xf>
    <xf numFmtId="0" fontId="14"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1" fillId="9" borderId="10" xfId="5" applyNumberFormat="1" applyFont="1" applyFill="1" applyBorder="1" applyAlignment="1" applyProtection="1">
      <alignment horizontal="right"/>
      <protection locked="0"/>
    </xf>
    <xf numFmtId="164" fontId="11" fillId="9" borderId="11" xfId="5" applyNumberFormat="1" applyFont="1" applyFill="1" applyBorder="1" applyAlignment="1" applyProtection="1">
      <alignment horizontal="right"/>
      <protection locked="0"/>
    </xf>
    <xf numFmtId="164" fontId="11" fillId="9" borderId="14" xfId="5" applyNumberFormat="1" applyFont="1" applyFill="1" applyBorder="1" applyAlignment="1" applyProtection="1">
      <alignment horizontal="right"/>
      <protection locked="0"/>
    </xf>
    <xf numFmtId="0" fontId="16" fillId="0" borderId="0" xfId="10" applyFont="1" applyAlignment="1">
      <alignment horizontal="center" wrapText="1"/>
    </xf>
    <xf numFmtId="0" fontId="7" fillId="0" borderId="0" xfId="10" applyFont="1" applyAlignment="1" applyProtection="1">
      <alignment horizontal="left" vertical="top" wrapText="1"/>
      <protection locked="0"/>
    </xf>
    <xf numFmtId="0" fontId="26" fillId="8" borderId="15" xfId="4" applyFont="1" applyFill="1" applyBorder="1"/>
    <xf numFmtId="166" fontId="21" fillId="12" borderId="10" xfId="0" applyNumberFormat="1" applyFont="1" applyFill="1" applyBorder="1"/>
    <xf numFmtId="164" fontId="21" fillId="12" borderId="10" xfId="0" applyNumberFormat="1" applyFont="1" applyFill="1" applyBorder="1"/>
    <xf numFmtId="9" fontId="21"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3" fillId="4" borderId="20" xfId="4" applyFont="1" applyFill="1" applyBorder="1"/>
    <xf numFmtId="0" fontId="7" fillId="0" borderId="0" xfId="2" applyFont="1"/>
    <xf numFmtId="165" fontId="14" fillId="8" borderId="37" xfId="5" applyNumberFormat="1" applyFont="1" applyFill="1" applyBorder="1" applyAlignment="1" applyProtection="1">
      <alignment horizontal="center" wrapText="1"/>
    </xf>
    <xf numFmtId="9" fontId="12" fillId="0" borderId="37" xfId="1" applyFont="1" applyBorder="1" applyAlignment="1" applyProtection="1">
      <alignment horizontal="right"/>
    </xf>
    <xf numFmtId="9" fontId="12" fillId="6" borderId="38" xfId="1" applyFont="1" applyFill="1" applyBorder="1" applyProtection="1"/>
    <xf numFmtId="9" fontId="13" fillId="0" borderId="37" xfId="1" applyFont="1" applyBorder="1" applyProtection="1"/>
    <xf numFmtId="9" fontId="13" fillId="0" borderId="20" xfId="1" applyFont="1" applyBorder="1" applyProtection="1"/>
    <xf numFmtId="0" fontId="12" fillId="0" borderId="19" xfId="0" applyFont="1" applyBorder="1"/>
    <xf numFmtId="0" fontId="12" fillId="4" borderId="19" xfId="0" applyFont="1" applyFill="1" applyBorder="1"/>
    <xf numFmtId="10" fontId="12" fillId="6" borderId="37" xfId="0" applyNumberFormat="1" applyFont="1" applyFill="1" applyBorder="1" applyAlignment="1">
      <alignment horizontal="right"/>
    </xf>
    <xf numFmtId="9" fontId="13" fillId="0" borderId="39" xfId="1" applyFont="1" applyBorder="1" applyProtection="1"/>
    <xf numFmtId="9" fontId="12" fillId="0" borderId="40" xfId="0" applyNumberFormat="1" applyFont="1" applyBorder="1" applyAlignment="1">
      <alignment horizontal="right"/>
    </xf>
    <xf numFmtId="166" fontId="15" fillId="8" borderId="28" xfId="5" applyNumberFormat="1" applyFont="1" applyFill="1" applyBorder="1" applyAlignment="1" applyProtection="1"/>
    <xf numFmtId="9" fontId="12" fillId="0" borderId="39" xfId="0" applyNumberFormat="1" applyFont="1" applyBorder="1" applyAlignment="1">
      <alignment horizontal="right"/>
    </xf>
    <xf numFmtId="0" fontId="14" fillId="8" borderId="28" xfId="2" applyFont="1" applyFill="1" applyBorder="1" applyAlignment="1">
      <alignment horizontal="left" wrapText="1"/>
    </xf>
    <xf numFmtId="10" fontId="12" fillId="6" borderId="38" xfId="0" applyNumberFormat="1" applyFont="1" applyFill="1" applyBorder="1" applyAlignment="1">
      <alignment horizontal="right"/>
    </xf>
    <xf numFmtId="9" fontId="13" fillId="0" borderId="39" xfId="0" applyNumberFormat="1" applyFont="1" applyBorder="1" applyAlignment="1">
      <alignment horizontal="right"/>
    </xf>
    <xf numFmtId="0" fontId="15" fillId="4" borderId="19" xfId="0" applyFont="1" applyFill="1" applyBorder="1"/>
    <xf numFmtId="0" fontId="15" fillId="4" borderId="20" xfId="0" applyFont="1" applyFill="1" applyBorder="1"/>
    <xf numFmtId="10" fontId="12" fillId="0" borderId="37" xfId="0" applyNumberFormat="1" applyFont="1" applyBorder="1" applyAlignment="1">
      <alignment horizontal="right"/>
    </xf>
    <xf numFmtId="0" fontId="0" fillId="0" borderId="25" xfId="0" applyBorder="1"/>
    <xf numFmtId="166" fontId="20"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8" fillId="0" borderId="0" xfId="12" applyNumberFormat="1" applyFont="1" applyFill="1" applyAlignment="1">
      <alignment vertical="top" wrapText="1"/>
    </xf>
    <xf numFmtId="168" fontId="10" fillId="0" borderId="10" xfId="12" applyNumberFormat="1" applyFont="1" applyBorder="1" applyProtection="1"/>
    <xf numFmtId="0" fontId="7" fillId="0" borderId="0" xfId="2" applyFont="1" applyProtection="1">
      <protection locked="0"/>
    </xf>
    <xf numFmtId="0" fontId="12" fillId="0" borderId="0" xfId="4" applyFont="1"/>
    <xf numFmtId="0" fontId="9" fillId="0" borderId="0" xfId="4" applyFont="1"/>
    <xf numFmtId="0" fontId="9" fillId="0" borderId="7" xfId="4" applyFont="1" applyBorder="1" applyAlignment="1">
      <alignment horizontal="center" wrapText="1"/>
    </xf>
    <xf numFmtId="0" fontId="9" fillId="0" borderId="7" xfId="4" applyFont="1" applyBorder="1" applyAlignment="1">
      <alignment horizontal="center"/>
    </xf>
    <xf numFmtId="165" fontId="9" fillId="0" borderId="6" xfId="5" applyNumberFormat="1" applyFont="1" applyBorder="1" applyAlignment="1" applyProtection="1">
      <alignment horizontal="center" wrapText="1"/>
    </xf>
    <xf numFmtId="0" fontId="14" fillId="10" borderId="5" xfId="4" applyFont="1" applyFill="1" applyBorder="1" applyAlignment="1">
      <alignment horizontal="left" wrapText="1"/>
    </xf>
    <xf numFmtId="165" fontId="15" fillId="10" borderId="0" xfId="5" applyNumberFormat="1" applyFont="1" applyFill="1" applyBorder="1" applyAlignment="1" applyProtection="1">
      <alignment horizontal="center" wrapText="1"/>
    </xf>
    <xf numFmtId="165" fontId="15" fillId="10" borderId="4" xfId="5" applyNumberFormat="1" applyFont="1" applyFill="1" applyBorder="1" applyAlignment="1" applyProtection="1">
      <alignment horizontal="center" wrapText="1"/>
    </xf>
    <xf numFmtId="9" fontId="11"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0" fillId="0" borderId="5" xfId="4" applyFont="1" applyBorder="1" applyAlignment="1">
      <alignment horizontal="left" wrapText="1"/>
    </xf>
    <xf numFmtId="164" fontId="11" fillId="0" borderId="0" xfId="5" applyNumberFormat="1" applyFont="1" applyFill="1" applyBorder="1" applyAlignment="1" applyProtection="1">
      <alignment horizontal="center" wrapText="1"/>
    </xf>
    <xf numFmtId="9" fontId="11" fillId="0" borderId="4" xfId="3" applyFont="1" applyFill="1" applyBorder="1" applyAlignment="1" applyProtection="1">
      <alignment horizontal="center" wrapText="1"/>
    </xf>
    <xf numFmtId="0" fontId="12" fillId="0" borderId="5" xfId="4" applyFont="1" applyBorder="1" applyAlignment="1">
      <alignment horizontal="left" wrapText="1"/>
    </xf>
    <xf numFmtId="164" fontId="11" fillId="11" borderId="10" xfId="5" applyNumberFormat="1" applyFont="1" applyFill="1" applyBorder="1" applyAlignment="1" applyProtection="1">
      <alignment horizontal="center" wrapText="1"/>
    </xf>
    <xf numFmtId="0" fontId="9" fillId="4" borderId="5" xfId="4" applyFont="1" applyFill="1" applyBorder="1" applyAlignment="1">
      <alignment horizontal="right" wrapText="1"/>
    </xf>
    <xf numFmtId="164" fontId="11" fillId="4" borderId="0" xfId="5" applyNumberFormat="1" applyFont="1" applyFill="1" applyBorder="1" applyAlignment="1" applyProtection="1">
      <alignment horizontal="center" wrapText="1"/>
    </xf>
    <xf numFmtId="9" fontId="11" fillId="4" borderId="4" xfId="3" applyFont="1" applyFill="1" applyBorder="1" applyAlignment="1" applyProtection="1">
      <alignment horizontal="center" wrapText="1"/>
    </xf>
    <xf numFmtId="164" fontId="15" fillId="10" borderId="0" xfId="5" applyNumberFormat="1" applyFont="1" applyFill="1" applyBorder="1" applyAlignment="1" applyProtection="1">
      <alignment horizontal="center" wrapText="1"/>
    </xf>
    <xf numFmtId="9" fontId="15" fillId="10" borderId="4" xfId="3" applyFont="1" applyFill="1" applyBorder="1" applyAlignment="1" applyProtection="1">
      <alignment horizontal="center" wrapText="1"/>
    </xf>
    <xf numFmtId="164" fontId="12" fillId="4" borderId="0" xfId="4" applyNumberFormat="1" applyFont="1" applyFill="1" applyAlignment="1">
      <alignment horizontal="center"/>
    </xf>
    <xf numFmtId="9" fontId="12" fillId="4" borderId="4" xfId="3" applyFont="1" applyFill="1" applyBorder="1" applyAlignment="1" applyProtection="1">
      <alignment horizontal="center"/>
    </xf>
    <xf numFmtId="164" fontId="12" fillId="11" borderId="10" xfId="4" applyNumberFormat="1" applyFont="1" applyFill="1" applyBorder="1" applyAlignment="1">
      <alignment horizontal="center"/>
    </xf>
    <xf numFmtId="164" fontId="12" fillId="11" borderId="11" xfId="4" applyNumberFormat="1" applyFont="1" applyFill="1" applyBorder="1" applyAlignment="1">
      <alignment horizontal="center"/>
    </xf>
    <xf numFmtId="0" fontId="7" fillId="0" borderId="0" xfId="10" applyFont="1" applyAlignment="1">
      <alignment vertical="top"/>
    </xf>
    <xf numFmtId="0" fontId="12" fillId="0" borderId="12" xfId="4" applyFont="1" applyBorder="1" applyAlignment="1" applyProtection="1">
      <alignment vertical="top"/>
      <protection locked="0"/>
    </xf>
    <xf numFmtId="0" fontId="12" fillId="0" borderId="12" xfId="4" applyFont="1" applyBorder="1" applyAlignment="1" applyProtection="1">
      <alignment horizontal="left"/>
      <protection locked="0"/>
    </xf>
    <xf numFmtId="0" fontId="12" fillId="0" borderId="2" xfId="4" applyFont="1" applyBorder="1" applyAlignment="1" applyProtection="1">
      <alignment vertical="top"/>
      <protection locked="0"/>
    </xf>
    <xf numFmtId="0" fontId="12" fillId="0" borderId="2" xfId="4" applyFont="1" applyBorder="1" applyAlignment="1" applyProtection="1">
      <alignment horizontal="left"/>
      <protection locked="0"/>
    </xf>
    <xf numFmtId="0" fontId="7" fillId="0" borderId="0" xfId="2" applyFont="1" applyAlignment="1">
      <alignment vertical="top"/>
    </xf>
    <xf numFmtId="0" fontId="12"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1" fillId="0" borderId="0" xfId="5" applyNumberFormat="1" applyFont="1" applyFill="1" applyBorder="1" applyAlignment="1" applyProtection="1">
      <alignment horizontal="center"/>
    </xf>
    <xf numFmtId="169" fontId="11" fillId="0" borderId="0" xfId="5" applyNumberFormat="1" applyFont="1" applyBorder="1" applyAlignment="1" applyProtection="1">
      <alignment horizontal="center"/>
    </xf>
    <xf numFmtId="0" fontId="10" fillId="0" borderId="0" xfId="10" applyFont="1" applyAlignment="1">
      <alignment horizontal="center"/>
    </xf>
    <xf numFmtId="0" fontId="9" fillId="0" borderId="43" xfId="4" applyFont="1" applyBorder="1" applyAlignment="1">
      <alignment horizontal="center"/>
    </xf>
    <xf numFmtId="165" fontId="15" fillId="10" borderId="44" xfId="5" applyNumberFormat="1" applyFont="1" applyFill="1" applyBorder="1" applyAlignment="1" applyProtection="1">
      <alignment horizontal="center" wrapText="1"/>
    </xf>
    <xf numFmtId="169" fontId="11" fillId="0" borderId="44" xfId="5" applyNumberFormat="1" applyFont="1" applyFill="1" applyBorder="1" applyAlignment="1" applyProtection="1">
      <alignment horizontal="center"/>
    </xf>
    <xf numFmtId="169" fontId="11"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1"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1" fillId="0" borderId="44" xfId="5" applyNumberFormat="1" applyFont="1" applyFill="1" applyBorder="1" applyAlignment="1" applyProtection="1">
      <alignment horizontal="center" wrapText="1"/>
    </xf>
    <xf numFmtId="164" fontId="11" fillId="11" borderId="42" xfId="5" applyNumberFormat="1" applyFont="1" applyFill="1" applyBorder="1" applyAlignment="1" applyProtection="1">
      <alignment horizontal="center" wrapText="1"/>
    </xf>
    <xf numFmtId="164" fontId="11" fillId="4" borderId="44" xfId="5" applyNumberFormat="1" applyFont="1" applyFill="1" applyBorder="1" applyAlignment="1" applyProtection="1">
      <alignment horizontal="center" wrapText="1"/>
    </xf>
    <xf numFmtId="164" fontId="15" fillId="10" borderId="44" xfId="5" applyNumberFormat="1" applyFont="1" applyFill="1" applyBorder="1" applyAlignment="1" applyProtection="1">
      <alignment horizontal="center" wrapText="1"/>
    </xf>
    <xf numFmtId="164" fontId="12" fillId="4" borderId="44" xfId="4" applyNumberFormat="1" applyFont="1" applyFill="1" applyBorder="1" applyAlignment="1">
      <alignment horizontal="center"/>
    </xf>
    <xf numFmtId="164" fontId="12"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5"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9" fillId="11" borderId="13" xfId="4" applyFont="1" applyFill="1" applyBorder="1" applyAlignment="1">
      <alignment horizontal="right" wrapText="1"/>
    </xf>
    <xf numFmtId="164" fontId="12" fillId="11" borderId="9" xfId="4" applyNumberFormat="1" applyFont="1" applyFill="1" applyBorder="1" applyAlignment="1">
      <alignment horizontal="center"/>
    </xf>
    <xf numFmtId="165" fontId="11" fillId="11" borderId="48" xfId="5" applyNumberFormat="1" applyFont="1" applyFill="1" applyBorder="1" applyAlignment="1" applyProtection="1">
      <alignment horizontal="center" wrapText="1"/>
    </xf>
    <xf numFmtId="165" fontId="11" fillId="11" borderId="48" xfId="5" applyNumberFormat="1" applyFont="1" applyFill="1" applyBorder="1" applyAlignment="1" applyProtection="1">
      <alignment wrapText="1"/>
    </xf>
    <xf numFmtId="165" fontId="9" fillId="11" borderId="49" xfId="4" applyNumberFormat="1" applyFont="1" applyFill="1" applyBorder="1" applyAlignment="1">
      <alignment horizontal="left"/>
    </xf>
    <xf numFmtId="0" fontId="9" fillId="0" borderId="51" xfId="4" applyFont="1" applyBorder="1" applyAlignment="1">
      <alignment horizontal="center" wrapText="1"/>
    </xf>
    <xf numFmtId="169" fontId="11"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1" fillId="0" borderId="47" xfId="5" applyNumberFormat="1" applyFont="1" applyFill="1" applyBorder="1" applyAlignment="1" applyProtection="1">
      <alignment horizontal="center" wrapText="1"/>
    </xf>
    <xf numFmtId="164" fontId="11" fillId="11" borderId="48" xfId="5" applyNumberFormat="1" applyFont="1" applyFill="1" applyBorder="1" applyAlignment="1" applyProtection="1">
      <alignment horizontal="center" wrapText="1"/>
    </xf>
    <xf numFmtId="164" fontId="11" fillId="4" borderId="47" xfId="5" applyNumberFormat="1" applyFont="1" applyFill="1" applyBorder="1" applyAlignment="1" applyProtection="1">
      <alignment horizontal="center" wrapText="1"/>
    </xf>
    <xf numFmtId="164" fontId="15" fillId="10" borderId="47" xfId="5" applyNumberFormat="1" applyFont="1" applyFill="1" applyBorder="1" applyAlignment="1" applyProtection="1">
      <alignment horizontal="center" wrapText="1"/>
    </xf>
    <xf numFmtId="164" fontId="12" fillId="4" borderId="47" xfId="4" applyNumberFormat="1" applyFont="1" applyFill="1" applyBorder="1" applyAlignment="1">
      <alignment horizontal="center"/>
    </xf>
    <xf numFmtId="164" fontId="9"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1" fillId="11" borderId="9" xfId="3" applyFont="1" applyFill="1" applyBorder="1" applyAlignment="1" applyProtection="1">
      <alignment horizontal="center" wrapText="1"/>
    </xf>
    <xf numFmtId="9" fontId="9" fillId="11" borderId="6" xfId="3" applyFont="1" applyFill="1" applyBorder="1" applyAlignment="1" applyProtection="1">
      <alignment horizontal="center"/>
    </xf>
    <xf numFmtId="165" fontId="9" fillId="0" borderId="51" xfId="5" applyNumberFormat="1" applyFont="1" applyBorder="1" applyAlignment="1" applyProtection="1">
      <alignment horizontal="center" wrapText="1"/>
    </xf>
    <xf numFmtId="164" fontId="11" fillId="0" borderId="47" xfId="5" applyNumberFormat="1" applyFont="1" applyBorder="1" applyAlignment="1" applyProtection="1">
      <alignment horizontal="center"/>
    </xf>
    <xf numFmtId="0" fontId="9" fillId="0" borderId="46" xfId="4" applyFont="1" applyBorder="1" applyAlignment="1">
      <alignment horizontal="center" wrapText="1"/>
    </xf>
    <xf numFmtId="165" fontId="11" fillId="0" borderId="47" xfId="5" applyNumberFormat="1" applyFont="1" applyFill="1" applyBorder="1" applyAlignment="1" applyProtection="1">
      <alignment horizontal="left"/>
    </xf>
    <xf numFmtId="165" fontId="11" fillId="0" borderId="47" xfId="5" applyNumberFormat="1" applyFont="1" applyFill="1" applyBorder="1" applyAlignment="1" applyProtection="1">
      <alignment horizontal="center" wrapText="1"/>
    </xf>
    <xf numFmtId="0" fontId="12" fillId="0" borderId="47" xfId="4" applyFont="1" applyBorder="1" applyAlignment="1">
      <alignment horizontal="left"/>
    </xf>
    <xf numFmtId="0" fontId="14" fillId="8" borderId="9" xfId="4" applyFont="1" applyFill="1" applyBorder="1" applyAlignment="1">
      <alignment horizontal="center" wrapText="1"/>
    </xf>
    <xf numFmtId="164" fontId="11"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4" fillId="8" borderId="42" xfId="0" applyFont="1" applyFill="1" applyBorder="1" applyAlignment="1">
      <alignment horizontal="center" wrapText="1"/>
    </xf>
    <xf numFmtId="164" fontId="11" fillId="6" borderId="52" xfId="5" applyNumberFormat="1" applyFont="1" applyFill="1" applyBorder="1" applyAlignment="1" applyProtection="1">
      <alignment horizontal="right"/>
    </xf>
    <xf numFmtId="164" fontId="12"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3" fillId="0" borderId="1" xfId="0" applyNumberFormat="1" applyFont="1" applyBorder="1" applyAlignment="1">
      <alignment horizontal="right"/>
    </xf>
    <xf numFmtId="164" fontId="12" fillId="6" borderId="42" xfId="0" applyNumberFormat="1" applyFont="1" applyFill="1" applyBorder="1" applyAlignment="1">
      <alignment horizontal="right"/>
    </xf>
    <xf numFmtId="0" fontId="26" fillId="8" borderId="19" xfId="0" applyFont="1" applyFill="1" applyBorder="1"/>
    <xf numFmtId="166" fontId="15" fillId="8" borderId="14" xfId="5" applyNumberFormat="1" applyFont="1" applyFill="1" applyBorder="1" applyAlignment="1" applyProtection="1">
      <alignment horizontal="right"/>
    </xf>
    <xf numFmtId="164" fontId="15" fillId="8" borderId="10" xfId="5" applyNumberFormat="1" applyFont="1" applyFill="1" applyBorder="1" applyAlignment="1" applyProtection="1">
      <alignment horizontal="right"/>
      <protection locked="0"/>
    </xf>
    <xf numFmtId="164" fontId="15" fillId="8" borderId="1" xfId="0" applyNumberFormat="1" applyFont="1" applyFill="1" applyBorder="1" applyAlignment="1">
      <alignment horizontal="right"/>
    </xf>
    <xf numFmtId="164" fontId="15" fillId="8" borderId="14" xfId="0" applyNumberFormat="1" applyFont="1" applyFill="1" applyBorder="1" applyAlignment="1">
      <alignment horizontal="right"/>
    </xf>
    <xf numFmtId="9" fontId="15" fillId="8" borderId="37" xfId="0" applyNumberFormat="1" applyFont="1" applyFill="1" applyBorder="1" applyAlignment="1">
      <alignment horizontal="right"/>
    </xf>
    <xf numFmtId="0" fontId="12" fillId="0" borderId="0" xfId="4" applyFont="1" applyProtection="1">
      <protection locked="0"/>
    </xf>
    <xf numFmtId="0" fontId="9" fillId="0" borderId="8" xfId="4" applyFont="1" applyBorder="1" applyAlignment="1">
      <alignment horizontal="center" wrapText="1"/>
    </xf>
    <xf numFmtId="0" fontId="11" fillId="0" borderId="5" xfId="4" applyFont="1" applyBorder="1" applyAlignment="1">
      <alignment horizontal="left" wrapText="1"/>
    </xf>
    <xf numFmtId="0" fontId="11" fillId="0" borderId="0" xfId="5" applyNumberFormat="1" applyFont="1" applyFill="1" applyBorder="1" applyAlignment="1" applyProtection="1">
      <alignment horizontal="left" wrapText="1"/>
    </xf>
    <xf numFmtId="0" fontId="12" fillId="4" borderId="5" xfId="4" applyFont="1" applyFill="1" applyBorder="1" applyAlignment="1">
      <alignment horizontal="left" wrapText="1"/>
    </xf>
    <xf numFmtId="0" fontId="9"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22" fillId="0" borderId="0" xfId="0" applyFont="1"/>
    <xf numFmtId="0" fontId="43" fillId="0" borderId="0" xfId="0" applyFont="1"/>
    <xf numFmtId="0" fontId="7" fillId="0" borderId="0" xfId="2" applyFont="1" applyAlignment="1">
      <alignment horizontal="left"/>
    </xf>
    <xf numFmtId="0" fontId="8" fillId="0" borderId="0" xfId="2" applyFont="1"/>
    <xf numFmtId="8" fontId="43" fillId="4" borderId="2" xfId="0" applyNumberFormat="1" applyFont="1" applyFill="1" applyBorder="1"/>
    <xf numFmtId="0" fontId="0" fillId="4" borderId="5" xfId="0" applyFill="1" applyBorder="1"/>
    <xf numFmtId="0" fontId="0" fillId="4" borderId="4" xfId="0" applyFill="1" applyBorder="1"/>
    <xf numFmtId="0" fontId="43" fillId="4" borderId="5" xfId="0" applyFont="1" applyFill="1" applyBorder="1"/>
    <xf numFmtId="0" fontId="43" fillId="4" borderId="3" xfId="0" applyFont="1" applyFill="1" applyBorder="1"/>
    <xf numFmtId="0" fontId="44" fillId="4" borderId="5" xfId="0" applyFont="1" applyFill="1" applyBorder="1"/>
    <xf numFmtId="0" fontId="9" fillId="0" borderId="0" xfId="4" applyFont="1" applyAlignment="1" applyProtection="1">
      <alignment horizontal="right"/>
      <protection locked="0"/>
    </xf>
    <xf numFmtId="0" fontId="9" fillId="0" borderId="0" xfId="4"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4" fillId="8" borderId="10" xfId="2" applyNumberFormat="1" applyFont="1" applyFill="1" applyBorder="1" applyAlignment="1">
      <alignment horizontal="center" wrapText="1"/>
    </xf>
    <xf numFmtId="164" fontId="14" fillId="8" borderId="42" xfId="0" applyNumberFormat="1" applyFont="1" applyFill="1" applyBorder="1" applyAlignment="1">
      <alignment horizontal="center" wrapText="1"/>
    </xf>
    <xf numFmtId="164" fontId="14" fillId="8" borderId="9" xfId="4" applyNumberFormat="1" applyFont="1" applyFill="1" applyBorder="1" applyAlignment="1">
      <alignment horizontal="center" wrapText="1"/>
    </xf>
    <xf numFmtId="164" fontId="14"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2" fillId="0" borderId="42" xfId="0" applyNumberFormat="1" applyFont="1" applyBorder="1"/>
    <xf numFmtId="164" fontId="15" fillId="8" borderId="42" xfId="0" applyNumberFormat="1" applyFont="1" applyFill="1" applyBorder="1"/>
    <xf numFmtId="164" fontId="12" fillId="6" borderId="42" xfId="0" applyNumberFormat="1" applyFont="1" applyFill="1" applyBorder="1"/>
    <xf numFmtId="164" fontId="12" fillId="6" borderId="9" xfId="0" applyNumberFormat="1" applyFont="1" applyFill="1" applyBorder="1" applyAlignment="1">
      <alignment horizontal="right"/>
    </xf>
    <xf numFmtId="164" fontId="12" fillId="6" borderId="10" xfId="0" applyNumberFormat="1" applyFont="1" applyFill="1" applyBorder="1" applyAlignment="1">
      <alignment horizontal="right"/>
    </xf>
    <xf numFmtId="164" fontId="12" fillId="0" borderId="52" xfId="0" applyNumberFormat="1" applyFont="1" applyBorder="1"/>
    <xf numFmtId="164" fontId="15" fillId="8" borderId="18" xfId="5" applyNumberFormat="1" applyFont="1" applyFill="1" applyBorder="1" applyAlignment="1" applyProtection="1"/>
    <xf numFmtId="164" fontId="15" fillId="8" borderId="53" xfId="5" applyNumberFormat="1" applyFont="1" applyFill="1" applyBorder="1" applyAlignment="1" applyProtection="1"/>
    <xf numFmtId="164" fontId="12" fillId="0" borderId="54" xfId="0" applyNumberFormat="1" applyFont="1" applyBorder="1"/>
    <xf numFmtId="164" fontId="14" fillId="8" borderId="18" xfId="2" applyNumberFormat="1" applyFont="1" applyFill="1" applyBorder="1" applyAlignment="1">
      <alignment horizontal="left" wrapText="1"/>
    </xf>
    <xf numFmtId="164" fontId="14"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9" fillId="4" borderId="5" xfId="5" applyNumberFormat="1" applyFont="1" applyFill="1" applyBorder="1" applyAlignment="1" applyProtection="1">
      <alignment horizontal="right" wrapText="1"/>
    </xf>
    <xf numFmtId="164" fontId="13" fillId="4" borderId="5" xfId="4" applyNumberFormat="1" applyFont="1" applyFill="1" applyBorder="1" applyAlignment="1">
      <alignment horizontal="right"/>
    </xf>
    <xf numFmtId="164" fontId="13"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1"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1"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2"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1"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2" fillId="0" borderId="14" xfId="0" applyNumberFormat="1" applyFont="1" applyBorder="1" applyAlignment="1">
      <alignment horizontal="right"/>
    </xf>
    <xf numFmtId="0" fontId="9" fillId="4" borderId="4" xfId="4" applyFont="1" applyFill="1" applyBorder="1" applyAlignment="1">
      <alignment horizontal="right" wrapText="1"/>
    </xf>
    <xf numFmtId="0" fontId="14" fillId="4" borderId="0" xfId="4" applyFont="1" applyFill="1" applyAlignment="1">
      <alignment horizontal="right" wrapText="1"/>
    </xf>
    <xf numFmtId="9" fontId="12" fillId="0" borderId="37" xfId="0" applyNumberFormat="1" applyFont="1" applyBorder="1" applyAlignment="1">
      <alignment horizontal="right"/>
    </xf>
    <xf numFmtId="164" fontId="12" fillId="0" borderId="1" xfId="0" applyNumberFormat="1" applyFont="1" applyBorder="1" applyAlignment="1">
      <alignment horizontal="right"/>
    </xf>
    <xf numFmtId="0" fontId="12" fillId="0" borderId="10" xfId="4" applyFont="1" applyBorder="1" applyAlignment="1">
      <alignment horizontal="left" wrapText="1"/>
    </xf>
    <xf numFmtId="49" fontId="7" fillId="0" borderId="10" xfId="2" applyNumberFormat="1" applyFont="1" applyBorder="1" applyAlignment="1">
      <alignment wrapText="1"/>
    </xf>
    <xf numFmtId="0" fontId="11" fillId="0" borderId="14" xfId="5" applyNumberFormat="1" applyFont="1" applyFill="1" applyBorder="1" applyAlignment="1" applyProtection="1">
      <alignment horizontal="right" wrapText="1"/>
    </xf>
    <xf numFmtId="0" fontId="11" fillId="0" borderId="10" xfId="5" applyNumberFormat="1" applyFont="1" applyFill="1" applyBorder="1" applyAlignment="1" applyProtection="1">
      <alignment horizontal="right" wrapText="1"/>
    </xf>
    <xf numFmtId="0" fontId="12" fillId="0" borderId="11" xfId="4" applyFont="1" applyBorder="1" applyAlignment="1">
      <alignment horizontal="left" wrapText="1"/>
    </xf>
    <xf numFmtId="0" fontId="25"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5" fillId="8" borderId="10" xfId="4" applyFont="1" applyFill="1" applyBorder="1" applyAlignment="1">
      <alignment horizontal="left" wrapText="1"/>
    </xf>
    <xf numFmtId="0" fontId="13" fillId="4" borderId="6" xfId="4" applyFont="1" applyFill="1" applyBorder="1" applyAlignment="1">
      <alignment horizontal="right" wrapText="1"/>
    </xf>
    <xf numFmtId="0" fontId="12" fillId="0" borderId="14" xfId="4" applyFont="1" applyBorder="1" applyAlignment="1">
      <alignment horizontal="left" wrapText="1"/>
    </xf>
    <xf numFmtId="0" fontId="26" fillId="8" borderId="16" xfId="4" applyFont="1" applyFill="1" applyBorder="1" applyAlignment="1">
      <alignment wrapText="1"/>
    </xf>
    <xf numFmtId="0" fontId="26" fillId="8" borderId="16" xfId="4" applyFont="1" applyFill="1" applyBorder="1" applyAlignment="1">
      <alignment horizontal="left" wrapText="1"/>
    </xf>
    <xf numFmtId="0" fontId="13" fillId="0" borderId="6" xfId="4" applyFont="1" applyBorder="1" applyAlignment="1">
      <alignment horizontal="right" wrapText="1"/>
    </xf>
    <xf numFmtId="0" fontId="9" fillId="0" borderId="6" xfId="5" applyNumberFormat="1" applyFont="1" applyFill="1" applyBorder="1" applyAlignment="1" applyProtection="1">
      <alignment horizontal="right" wrapText="1"/>
    </xf>
    <xf numFmtId="0" fontId="0" fillId="0" borderId="0" xfId="0" applyAlignment="1">
      <alignment wrapText="1"/>
    </xf>
    <xf numFmtId="0" fontId="25" fillId="7" borderId="41" xfId="0" applyFont="1" applyFill="1" applyBorder="1" applyAlignment="1">
      <alignment horizontal="right" wrapText="1"/>
    </xf>
    <xf numFmtId="164" fontId="11" fillId="9" borderId="13" xfId="5" applyNumberFormat="1" applyFont="1" applyFill="1" applyBorder="1" applyAlignment="1" applyProtection="1">
      <alignment horizontal="right"/>
    </xf>
    <xf numFmtId="164" fontId="15" fillId="8" borderId="13" xfId="5" applyNumberFormat="1" applyFont="1" applyFill="1" applyBorder="1" applyAlignment="1" applyProtection="1">
      <alignment horizontal="right"/>
    </xf>
    <xf numFmtId="3" fontId="3" fillId="0" borderId="0" xfId="10" applyNumberFormat="1" applyProtection="1">
      <protection locked="0"/>
    </xf>
    <xf numFmtId="168" fontId="10" fillId="0" borderId="0" xfId="12" applyNumberFormat="1" applyFont="1" applyBorder="1" applyProtection="1"/>
    <xf numFmtId="49" fontId="3" fillId="4" borderId="0" xfId="10" applyNumberFormat="1" applyFill="1" applyAlignment="1">
      <alignment horizontal="left"/>
    </xf>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40" fillId="0" borderId="0" xfId="0" applyFont="1" applyAlignment="1">
      <alignment vertical="top"/>
    </xf>
    <xf numFmtId="0" fontId="0" fillId="0" borderId="0" xfId="0" applyAlignment="1">
      <alignment vertical="top"/>
    </xf>
    <xf numFmtId="0" fontId="41" fillId="0" borderId="0" xfId="0" applyFont="1" applyAlignment="1">
      <alignment vertical="top"/>
    </xf>
    <xf numFmtId="0" fontId="33" fillId="4" borderId="0" xfId="0" applyFont="1" applyFill="1"/>
    <xf numFmtId="8" fontId="43" fillId="4" borderId="0" xfId="0" applyNumberFormat="1" applyFont="1" applyFill="1"/>
    <xf numFmtId="8" fontId="43" fillId="4" borderId="0" xfId="0" applyNumberFormat="1" applyFont="1" applyFill="1" applyAlignment="1">
      <alignment wrapText="1"/>
    </xf>
    <xf numFmtId="8" fontId="44" fillId="4" borderId="0" xfId="0" applyNumberFormat="1" applyFont="1" applyFill="1"/>
    <xf numFmtId="2" fontId="3" fillId="0" borderId="10" xfId="10" applyNumberFormat="1" applyBorder="1" applyProtection="1">
      <protection locked="0"/>
    </xf>
    <xf numFmtId="0" fontId="10" fillId="0" borderId="0" xfId="10" applyFont="1"/>
    <xf numFmtId="2" fontId="7" fillId="0" borderId="0" xfId="2" applyNumberFormat="1" applyFont="1"/>
    <xf numFmtId="2" fontId="10" fillId="0" borderId="0" xfId="10" applyNumberFormat="1" applyFont="1"/>
    <xf numFmtId="0" fontId="3" fillId="0" borderId="5" xfId="10" applyBorder="1"/>
    <xf numFmtId="0" fontId="3" fillId="0" borderId="5" xfId="10" applyBorder="1" applyAlignment="1">
      <alignment wrapText="1"/>
    </xf>
    <xf numFmtId="164" fontId="11" fillId="15" borderId="13" xfId="5" applyNumberFormat="1" applyFont="1" applyFill="1" applyBorder="1" applyAlignment="1" applyProtection="1">
      <alignment horizontal="right"/>
    </xf>
    <xf numFmtId="164" fontId="11" fillId="15" borderId="3" xfId="5" applyNumberFormat="1" applyFont="1" applyFill="1" applyBorder="1" applyAlignment="1" applyProtection="1">
      <alignment horizontal="right"/>
    </xf>
    <xf numFmtId="164" fontId="7" fillId="15" borderId="13" xfId="2" applyNumberFormat="1" applyFont="1" applyFill="1" applyBorder="1" applyAlignment="1">
      <alignment horizontal="right" wrapText="1"/>
    </xf>
    <xf numFmtId="164" fontId="7" fillId="15" borderId="13" xfId="2" applyNumberFormat="1" applyFont="1" applyFill="1" applyBorder="1"/>
    <xf numFmtId="0" fontId="54" fillId="0" borderId="0" xfId="0" applyFont="1" applyProtection="1">
      <protection locked="0"/>
    </xf>
    <xf numFmtId="0" fontId="40" fillId="0" borderId="0" xfId="0" applyFont="1" applyAlignment="1" applyProtection="1">
      <alignment vertical="top"/>
      <protection locked="0"/>
    </xf>
    <xf numFmtId="0" fontId="54" fillId="0" borderId="0" xfId="0" applyFont="1" applyAlignment="1" applyProtection="1">
      <alignment vertical="top"/>
      <protection locked="0"/>
    </xf>
    <xf numFmtId="0" fontId="40" fillId="0" borderId="0" xfId="0" applyFont="1" applyProtection="1">
      <protection locked="0"/>
    </xf>
    <xf numFmtId="0" fontId="22" fillId="0" borderId="0" xfId="0" applyFont="1" applyProtection="1">
      <protection locked="0"/>
    </xf>
    <xf numFmtId="0" fontId="0" fillId="0" borderId="0" xfId="0" applyAlignment="1" applyProtection="1">
      <alignment vertical="top"/>
      <protection locked="0"/>
    </xf>
    <xf numFmtId="0" fontId="50" fillId="0" borderId="0" xfId="15" applyAlignment="1" applyProtection="1">
      <alignment horizontal="left"/>
      <protection locked="0"/>
    </xf>
    <xf numFmtId="0" fontId="34" fillId="0" borderId="0" xfId="0" applyFont="1" applyProtection="1">
      <protection locked="0"/>
    </xf>
    <xf numFmtId="0" fontId="41" fillId="0" borderId="0" xfId="0" applyFont="1" applyAlignment="1" applyProtection="1">
      <alignment vertical="top"/>
      <protection locked="0"/>
    </xf>
    <xf numFmtId="0" fontId="7" fillId="0" borderId="0" xfId="10" applyFont="1" applyAlignment="1" applyProtection="1">
      <alignment horizontal="left" wrapText="1"/>
      <protection locked="0"/>
    </xf>
    <xf numFmtId="2" fontId="57" fillId="0" borderId="0" xfId="2" applyNumberFormat="1" applyFont="1" applyAlignment="1">
      <alignment horizontal="center"/>
    </xf>
    <xf numFmtId="0" fontId="57" fillId="0" borderId="0" xfId="2" applyFont="1"/>
    <xf numFmtId="0" fontId="56" fillId="0" borderId="0" xfId="2" applyFont="1"/>
    <xf numFmtId="0" fontId="2" fillId="0" borderId="0" xfId="10" applyFont="1"/>
    <xf numFmtId="0" fontId="58" fillId="0" borderId="0" xfId="0" applyFont="1"/>
    <xf numFmtId="0" fontId="59" fillId="0" borderId="0" xfId="10" applyFont="1"/>
    <xf numFmtId="0" fontId="3" fillId="0" borderId="0" xfId="10" applyAlignment="1">
      <alignment wrapText="1"/>
    </xf>
    <xf numFmtId="168" fontId="2" fillId="0" borderId="10" xfId="12" applyNumberFormat="1" applyFont="1" applyBorder="1" applyAlignment="1" applyProtection="1">
      <alignment wrapText="1"/>
      <protection locked="0"/>
    </xf>
    <xf numFmtId="168" fontId="2" fillId="0" borderId="13" xfId="12" applyNumberFormat="1" applyFont="1" applyBorder="1" applyAlignment="1" applyProtection="1">
      <alignment wrapText="1"/>
    </xf>
    <xf numFmtId="0" fontId="60" fillId="0" borderId="0" xfId="2" applyFont="1"/>
    <xf numFmtId="49" fontId="7" fillId="4" borderId="10" xfId="10" applyNumberFormat="1" applyFont="1" applyFill="1" applyBorder="1" applyProtection="1">
      <protection locked="0"/>
    </xf>
    <xf numFmtId="0" fontId="7" fillId="16" borderId="55" xfId="10" applyFont="1" applyFill="1" applyBorder="1"/>
    <xf numFmtId="0" fontId="7" fillId="16" borderId="56" xfId="10" applyFont="1" applyFill="1" applyBorder="1"/>
    <xf numFmtId="49" fontId="7" fillId="16" borderId="10" xfId="10" applyNumberFormat="1" applyFont="1" applyFill="1" applyBorder="1" applyProtection="1">
      <protection locked="0"/>
    </xf>
    <xf numFmtId="170" fontId="7" fillId="16" borderId="10" xfId="10" applyNumberFormat="1" applyFont="1" applyFill="1" applyBorder="1" applyProtection="1">
      <protection locked="0"/>
    </xf>
    <xf numFmtId="2" fontId="7" fillId="16" borderId="10" xfId="10" applyNumberFormat="1" applyFont="1" applyFill="1" applyBorder="1" applyProtection="1">
      <protection locked="0"/>
    </xf>
    <xf numFmtId="0" fontId="7" fillId="16" borderId="56" xfId="10" applyFont="1" applyFill="1" applyBorder="1" applyAlignment="1">
      <alignment wrapText="1"/>
    </xf>
    <xf numFmtId="0" fontId="7" fillId="16" borderId="56" xfId="10" applyFont="1" applyFill="1" applyBorder="1" applyAlignment="1">
      <alignment horizontal="left" vertical="center" wrapText="1"/>
    </xf>
    <xf numFmtId="0" fontId="7" fillId="16" borderId="10" xfId="10" applyFont="1" applyFill="1" applyBorder="1" applyProtection="1">
      <protection locked="0"/>
    </xf>
    <xf numFmtId="0" fontId="7" fillId="16" borderId="56" xfId="2" applyFont="1" applyFill="1" applyBorder="1" applyAlignment="1">
      <alignment horizontal="left" wrapText="1"/>
    </xf>
    <xf numFmtId="0" fontId="7" fillId="16" borderId="60" xfId="10" applyFont="1" applyFill="1" applyBorder="1"/>
    <xf numFmtId="168" fontId="7" fillId="16" borderId="10" xfId="10" applyNumberFormat="1" applyFont="1" applyFill="1" applyBorder="1" applyProtection="1">
      <protection locked="0"/>
    </xf>
    <xf numFmtId="0" fontId="7" fillId="19"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0" fontId="7" fillId="4" borderId="9" xfId="10" applyFont="1" applyFill="1" applyBorder="1" applyAlignment="1" applyProtection="1">
      <alignment horizontal="right"/>
      <protection locked="0"/>
    </xf>
    <xf numFmtId="0" fontId="7" fillId="16"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9" fontId="7" fillId="4" borderId="61" xfId="1" applyFont="1" applyFill="1" applyBorder="1" applyAlignment="1" applyProtection="1">
      <alignment horizontal="right"/>
      <protection locked="0"/>
    </xf>
    <xf numFmtId="9" fontId="7" fillId="16"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0" fontId="7" fillId="16" borderId="70" xfId="10" applyFont="1" applyFill="1" applyBorder="1"/>
    <xf numFmtId="164" fontId="7" fillId="4" borderId="38" xfId="12" applyNumberFormat="1" applyFont="1" applyFill="1" applyBorder="1"/>
    <xf numFmtId="0" fontId="7" fillId="16" borderId="71" xfId="10" applyFont="1" applyFill="1" applyBorder="1"/>
    <xf numFmtId="168" fontId="7" fillId="4" borderId="72" xfId="10" applyNumberFormat="1" applyFont="1" applyFill="1" applyBorder="1" applyProtection="1">
      <protection locked="0"/>
    </xf>
    <xf numFmtId="168" fontId="7" fillId="16" borderId="41" xfId="10" applyNumberFormat="1" applyFont="1" applyFill="1" applyBorder="1" applyProtection="1">
      <protection locked="0"/>
    </xf>
    <xf numFmtId="168" fontId="7" fillId="4" borderId="41" xfId="10" applyNumberFormat="1" applyFont="1" applyFill="1" applyBorder="1" applyProtection="1">
      <protection locked="0"/>
    </xf>
    <xf numFmtId="164" fontId="8" fillId="4" borderId="73" xfId="12" applyNumberFormat="1" applyFont="1" applyFill="1" applyBorder="1"/>
    <xf numFmtId="0" fontId="7" fillId="4" borderId="14" xfId="10" applyFont="1" applyFill="1" applyBorder="1" applyProtection="1">
      <protection locked="0"/>
    </xf>
    <xf numFmtId="0" fontId="7" fillId="16" borderId="14" xfId="10" applyFont="1" applyFill="1" applyBorder="1" applyProtection="1">
      <protection locked="0"/>
    </xf>
    <xf numFmtId="0" fontId="7" fillId="4" borderId="75" xfId="10" applyFont="1" applyFill="1" applyBorder="1" applyAlignment="1">
      <alignment horizontal="center"/>
    </xf>
    <xf numFmtId="0" fontId="7" fillId="16" borderId="76" xfId="10" applyFont="1" applyFill="1" applyBorder="1" applyAlignment="1">
      <alignment horizontal="center"/>
    </xf>
    <xf numFmtId="0" fontId="7" fillId="0" borderId="76" xfId="10" applyFont="1" applyBorder="1" applyAlignment="1">
      <alignment horizontal="center"/>
    </xf>
    <xf numFmtId="0" fontId="7" fillId="0" borderId="77" xfId="10" applyFont="1" applyBorder="1" applyAlignment="1">
      <alignment horizontal="center"/>
    </xf>
    <xf numFmtId="0" fontId="7" fillId="19" borderId="67" xfId="10" applyFont="1" applyFill="1" applyBorder="1"/>
    <xf numFmtId="164" fontId="7" fillId="19" borderId="66" xfId="12" applyNumberFormat="1" applyFont="1" applyFill="1" applyBorder="1" applyProtection="1"/>
    <xf numFmtId="164" fontId="8" fillId="19" borderId="68" xfId="12" applyNumberFormat="1" applyFont="1" applyFill="1" applyBorder="1" applyProtection="1"/>
    <xf numFmtId="0" fontId="60" fillId="0" borderId="0" xfId="10" applyFont="1"/>
    <xf numFmtId="0" fontId="29" fillId="0" borderId="0" xfId="10" applyFont="1"/>
    <xf numFmtId="0" fontId="58" fillId="0" borderId="0" xfId="0" applyFont="1" applyProtection="1">
      <protection locked="0"/>
    </xf>
    <xf numFmtId="168" fontId="7" fillId="19" borderId="65" xfId="10" applyNumberFormat="1" applyFont="1" applyFill="1" applyBorder="1"/>
    <xf numFmtId="168" fontId="7" fillId="19" borderId="9" xfId="10" applyNumberFormat="1" applyFont="1" applyFill="1" applyBorder="1"/>
    <xf numFmtId="168" fontId="7" fillId="19" borderId="10" xfId="10" applyNumberFormat="1" applyFont="1" applyFill="1" applyBorder="1"/>
    <xf numFmtId="0" fontId="0" fillId="4" borderId="4" xfId="0" applyFill="1" applyBorder="1" applyProtection="1">
      <protection locked="0"/>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2" fillId="0" borderId="0" xfId="10" applyFont="1" applyAlignment="1">
      <alignment vertical="top" wrapText="1"/>
    </xf>
    <xf numFmtId="0" fontId="7" fillId="0" borderId="0" xfId="10" applyFont="1" applyAlignment="1">
      <alignment horizontal="left" vertical="top" wrapText="1"/>
    </xf>
    <xf numFmtId="0" fontId="32" fillId="0" borderId="0" xfId="10" applyFont="1" applyAlignment="1">
      <alignment wrapText="1"/>
    </xf>
    <xf numFmtId="0" fontId="7" fillId="0" borderId="0" xfId="10" applyFont="1" applyAlignment="1">
      <alignment wrapText="1"/>
    </xf>
    <xf numFmtId="0" fontId="7" fillId="0" borderId="0" xfId="10" applyFont="1" applyAlignment="1">
      <alignment horizontal="left" wrapText="1"/>
    </xf>
    <xf numFmtId="0" fontId="16" fillId="0" borderId="0" xfId="10" applyFont="1" applyAlignment="1">
      <alignment horizontal="center"/>
    </xf>
    <xf numFmtId="2" fontId="3" fillId="0" borderId="4" xfId="10" applyNumberFormat="1" applyBorder="1"/>
    <xf numFmtId="0" fontId="33" fillId="0" borderId="0" xfId="0" applyFont="1"/>
    <xf numFmtId="49" fontId="0" fillId="0" borderId="0" xfId="0" applyNumberFormat="1"/>
    <xf numFmtId="0" fontId="35" fillId="0" borderId="0" xfId="14" applyFont="1"/>
    <xf numFmtId="0" fontId="8" fillId="0" borderId="0" xfId="14" applyFont="1"/>
    <xf numFmtId="0" fontId="36" fillId="0" borderId="0" xfId="14" applyFont="1" applyAlignment="1">
      <alignment vertical="top"/>
    </xf>
    <xf numFmtId="0" fontId="37" fillId="0" borderId="0" xfId="0" applyFont="1"/>
    <xf numFmtId="0" fontId="40" fillId="0" borderId="0" xfId="0" applyFont="1"/>
    <xf numFmtId="0" fontId="37" fillId="4" borderId="5" xfId="0" applyFont="1" applyFill="1" applyBorder="1"/>
    <xf numFmtId="0" fontId="47" fillId="0" borderId="8" xfId="0" applyFont="1" applyBorder="1"/>
    <xf numFmtId="0" fontId="0" fillId="4" borderId="7" xfId="0" applyFill="1" applyBorder="1"/>
    <xf numFmtId="0" fontId="0" fillId="4" borderId="6" xfId="0" applyFill="1" applyBorder="1"/>
    <xf numFmtId="0" fontId="46" fillId="4" borderId="5" xfId="0" applyFont="1" applyFill="1" applyBorder="1"/>
    <xf numFmtId="0" fontId="50" fillId="4" borderId="0" xfId="15" applyFill="1" applyProtection="1"/>
    <xf numFmtId="0" fontId="42" fillId="4" borderId="5" xfId="0" applyFont="1" applyFill="1" applyBorder="1"/>
    <xf numFmtId="3" fontId="2" fillId="0" borderId="10" xfId="10" applyNumberFormat="1" applyFont="1" applyBorder="1" applyProtection="1">
      <protection locked="0"/>
    </xf>
    <xf numFmtId="0" fontId="7" fillId="0" borderId="0" xfId="0" applyFont="1" applyAlignment="1">
      <alignment wrapText="1"/>
    </xf>
    <xf numFmtId="0" fontId="3" fillId="0" borderId="0" xfId="10" applyAlignment="1">
      <alignment vertical="center" wrapText="1"/>
    </xf>
    <xf numFmtId="0" fontId="3" fillId="0" borderId="2" xfId="10" applyBorder="1" applyAlignment="1">
      <alignment vertical="center" wrapText="1"/>
    </xf>
    <xf numFmtId="44" fontId="7" fillId="0" borderId="0" xfId="12" applyFont="1"/>
    <xf numFmtId="0" fontId="7" fillId="4" borderId="10" xfId="2" applyFont="1" applyFill="1" applyBorder="1" applyAlignment="1" applyProtection="1">
      <alignment horizontal="center"/>
      <protection locked="0"/>
    </xf>
    <xf numFmtId="0" fontId="7" fillId="16" borderId="10" xfId="2" applyFont="1" applyFill="1" applyBorder="1" applyAlignment="1" applyProtection="1">
      <alignment horizontal="center"/>
      <protection locked="0"/>
    </xf>
    <xf numFmtId="49" fontId="12" fillId="0" borderId="0" xfId="4" applyNumberFormat="1" applyFont="1"/>
    <xf numFmtId="166" fontId="22" fillId="0" borderId="0" xfId="0" applyNumberFormat="1" applyFont="1"/>
    <xf numFmtId="166" fontId="68" fillId="0" borderId="0" xfId="0" applyNumberFormat="1" applyFont="1"/>
    <xf numFmtId="168" fontId="7" fillId="4" borderId="10" xfId="12" applyNumberFormat="1" applyFont="1" applyFill="1" applyBorder="1" applyAlignment="1" applyProtection="1">
      <protection locked="0"/>
    </xf>
    <xf numFmtId="168" fontId="7" fillId="16" borderId="10" xfId="12" applyNumberFormat="1" applyFont="1" applyFill="1" applyBorder="1" applyAlignment="1" applyProtection="1">
      <protection locked="0"/>
    </xf>
    <xf numFmtId="0" fontId="69" fillId="0" borderId="0" xfId="15" applyNumberFormat="1" applyFont="1" applyProtection="1">
      <protection locked="0"/>
    </xf>
    <xf numFmtId="0" fontId="7" fillId="16" borderId="59" xfId="10" applyFont="1" applyFill="1" applyBorder="1" applyAlignment="1">
      <alignment horizontal="left"/>
    </xf>
    <xf numFmtId="49" fontId="0" fillId="0" borderId="0" xfId="0" quotePrefix="1" applyNumberFormat="1" applyAlignment="1">
      <alignment wrapText="1"/>
    </xf>
    <xf numFmtId="9" fontId="7" fillId="4" borderId="10" xfId="1" applyFont="1" applyFill="1" applyBorder="1" applyProtection="1">
      <protection locked="0"/>
    </xf>
    <xf numFmtId="9" fontId="7" fillId="16" borderId="10" xfId="1" applyFont="1" applyFill="1" applyBorder="1" applyProtection="1">
      <protection locked="0"/>
    </xf>
    <xf numFmtId="0" fontId="7" fillId="22" borderId="74" xfId="10" applyFont="1" applyFill="1" applyBorder="1"/>
    <xf numFmtId="0" fontId="7" fillId="22" borderId="57" xfId="10" applyFont="1" applyFill="1" applyBorder="1"/>
    <xf numFmtId="2" fontId="7" fillId="22" borderId="57" xfId="10" applyNumberFormat="1" applyFont="1" applyFill="1" applyBorder="1"/>
    <xf numFmtId="2" fontId="7" fillId="22" borderId="58" xfId="10" applyNumberFormat="1" applyFont="1" applyFill="1" applyBorder="1"/>
    <xf numFmtId="0" fontId="7" fillId="22" borderId="58" xfId="2" applyFont="1" applyFill="1" applyBorder="1" applyProtection="1">
      <protection locked="0"/>
    </xf>
    <xf numFmtId="44" fontId="7" fillId="22" borderId="58" xfId="12" applyFont="1" applyFill="1" applyBorder="1"/>
    <xf numFmtId="2" fontId="7" fillId="22" borderId="58" xfId="10" applyNumberFormat="1" applyFont="1" applyFill="1" applyBorder="1" applyAlignment="1">
      <alignment horizontal="right"/>
    </xf>
    <xf numFmtId="2" fontId="7" fillId="22" borderId="63" xfId="10" applyNumberFormat="1" applyFont="1" applyFill="1" applyBorder="1" applyAlignment="1">
      <alignment horizontal="right"/>
    </xf>
    <xf numFmtId="0" fontId="12" fillId="0" borderId="12" xfId="4" applyFont="1" applyBorder="1" applyProtection="1">
      <protection locked="0"/>
    </xf>
    <xf numFmtId="168" fontId="2" fillId="0" borderId="0" xfId="12" applyNumberFormat="1" applyFont="1" applyProtection="1"/>
    <xf numFmtId="168" fontId="2" fillId="0" borderId="10" xfId="12" applyNumberFormat="1" applyFont="1" applyBorder="1" applyProtection="1"/>
    <xf numFmtId="168" fontId="2" fillId="0" borderId="0" xfId="12" applyNumberFormat="1" applyFont="1"/>
    <xf numFmtId="168" fontId="2" fillId="0" borderId="0" xfId="12" applyNumberFormat="1" applyFont="1" applyBorder="1" applyProtection="1"/>
    <xf numFmtId="168" fontId="2" fillId="0" borderId="11" xfId="12" applyNumberFormat="1" applyFont="1" applyBorder="1" applyProtection="1"/>
    <xf numFmtId="168" fontId="2" fillId="0" borderId="0" xfId="12" applyNumberFormat="1" applyFont="1" applyFill="1" applyBorder="1" applyAlignment="1" applyProtection="1">
      <protection locked="0"/>
    </xf>
    <xf numFmtId="0" fontId="32" fillId="0" borderId="0" xfId="10" applyFont="1" applyAlignment="1">
      <alignment horizontal="left" wrapText="1"/>
    </xf>
    <xf numFmtId="167" fontId="16" fillId="0" borderId="0" xfId="10" applyNumberFormat="1" applyFont="1" applyAlignment="1">
      <alignment horizontal="center" wrapText="1"/>
    </xf>
    <xf numFmtId="168" fontId="2" fillId="0" borderId="0" xfId="12" applyNumberFormat="1" applyFont="1" applyFill="1" applyBorder="1" applyAlignment="1" applyProtection="1"/>
    <xf numFmtId="0" fontId="3" fillId="0" borderId="0" xfId="10" applyAlignment="1">
      <alignment vertical="center"/>
    </xf>
    <xf numFmtId="168" fontId="2" fillId="0" borderId="0" xfId="12" applyNumberFormat="1" applyFont="1" applyFill="1" applyBorder="1" applyProtection="1"/>
    <xf numFmtId="0" fontId="7" fillId="0" borderId="2" xfId="10" applyFont="1" applyBorder="1" applyAlignment="1" applyProtection="1">
      <alignment horizontal="left" vertical="top" wrapText="1"/>
      <protection locked="0"/>
    </xf>
    <xf numFmtId="0" fontId="70" fillId="0" borderId="0" xfId="21"/>
    <xf numFmtId="0" fontId="72" fillId="11" borderId="15" xfId="22" applyFont="1" applyFill="1" applyBorder="1" applyAlignment="1">
      <alignment horizontal="center" vertical="top" wrapText="1"/>
    </xf>
    <xf numFmtId="0" fontId="72" fillId="11" borderId="79" xfId="22" applyFont="1" applyFill="1" applyBorder="1" applyAlignment="1">
      <alignment horizontal="center" vertical="top" wrapText="1"/>
    </xf>
    <xf numFmtId="0" fontId="72" fillId="12" borderId="80" xfId="23" applyFont="1" applyFill="1" applyBorder="1" applyAlignment="1">
      <alignment horizontal="left" vertical="top" wrapText="1"/>
    </xf>
    <xf numFmtId="0" fontId="74" fillId="0" borderId="75" xfId="0" applyFont="1" applyBorder="1" applyAlignment="1">
      <alignment vertical="top" wrapText="1"/>
    </xf>
    <xf numFmtId="0" fontId="74" fillId="0" borderId="76" xfId="0" applyFont="1" applyBorder="1" applyAlignment="1">
      <alignment vertical="top" wrapText="1"/>
    </xf>
    <xf numFmtId="0" fontId="75" fillId="0" borderId="76" xfId="0" applyFont="1" applyBorder="1" applyAlignment="1">
      <alignment vertical="top" wrapText="1"/>
    </xf>
    <xf numFmtId="0" fontId="74" fillId="0" borderId="81" xfId="0" applyFont="1" applyBorder="1" applyAlignment="1">
      <alignment vertical="top" wrapText="1"/>
    </xf>
    <xf numFmtId="0" fontId="74" fillId="0" borderId="11" xfId="0" applyFont="1" applyBorder="1" applyAlignment="1">
      <alignment vertical="top" wrapText="1"/>
    </xf>
    <xf numFmtId="0" fontId="75" fillId="0" borderId="11" xfId="0" applyFont="1" applyBorder="1" applyAlignment="1">
      <alignment vertical="top" wrapText="1"/>
    </xf>
    <xf numFmtId="0" fontId="75" fillId="0" borderId="10" xfId="0" applyFont="1" applyBorder="1" applyAlignment="1">
      <alignment vertical="top" wrapText="1"/>
    </xf>
    <xf numFmtId="0" fontId="72" fillId="11" borderId="80" xfId="24" applyFont="1" applyFill="1" applyBorder="1" applyAlignment="1">
      <alignment horizontal="center" vertical="top" wrapText="1"/>
    </xf>
    <xf numFmtId="0" fontId="72" fillId="11" borderId="80" xfId="22" applyFont="1" applyFill="1" applyBorder="1" applyAlignment="1">
      <alignment horizontal="center" vertical="top" wrapText="1"/>
    </xf>
    <xf numFmtId="0" fontId="76" fillId="11" borderId="80" xfId="22" applyFont="1" applyFill="1" applyBorder="1" applyAlignment="1">
      <alignment horizontal="center" vertical="top" wrapText="1"/>
    </xf>
    <xf numFmtId="0" fontId="73" fillId="0" borderId="14" xfId="0" applyFont="1" applyBorder="1" applyAlignment="1">
      <alignment vertical="top" wrapText="1"/>
    </xf>
    <xf numFmtId="0" fontId="75" fillId="0" borderId="14" xfId="0" applyFont="1" applyBorder="1" applyAlignment="1">
      <alignment vertical="top" wrapText="1"/>
    </xf>
    <xf numFmtId="0" fontId="73" fillId="0" borderId="10" xfId="0" applyFont="1" applyBorder="1" applyAlignment="1">
      <alignment vertical="top" wrapText="1"/>
    </xf>
    <xf numFmtId="0" fontId="76" fillId="11" borderId="79" xfId="22" applyFont="1" applyFill="1" applyBorder="1" applyAlignment="1">
      <alignment horizontal="center" vertical="top" wrapText="1"/>
    </xf>
    <xf numFmtId="0" fontId="72" fillId="0" borderId="10" xfId="22" applyFont="1" applyFill="1" applyBorder="1" applyAlignment="1">
      <alignment horizontal="center" vertical="top" wrapText="1"/>
    </xf>
    <xf numFmtId="0" fontId="76" fillId="0" borderId="10" xfId="22" applyFont="1" applyFill="1" applyBorder="1" applyAlignment="1">
      <alignment horizontal="center" vertical="top" wrapText="1"/>
    </xf>
    <xf numFmtId="0" fontId="5" fillId="20" borderId="0" xfId="0" applyFont="1" applyFill="1" applyAlignment="1">
      <alignment vertical="top" wrapText="1"/>
    </xf>
    <xf numFmtId="0" fontId="5" fillId="20" borderId="0" xfId="0" applyFont="1" applyFill="1" applyAlignment="1">
      <alignment vertical="top"/>
    </xf>
    <xf numFmtId="0" fontId="64" fillId="20" borderId="0" xfId="0" applyFont="1" applyFill="1" applyAlignment="1">
      <alignment horizontal="center" vertical="top" wrapText="1"/>
    </xf>
    <xf numFmtId="0" fontId="62" fillId="20" borderId="0" xfId="0" applyFont="1" applyFill="1" applyAlignment="1">
      <alignment horizontal="center" vertical="top" wrapText="1"/>
    </xf>
    <xf numFmtId="0" fontId="63" fillId="20" borderId="0" xfId="0" applyFont="1" applyFill="1" applyAlignment="1">
      <alignment vertical="top" wrapText="1"/>
    </xf>
    <xf numFmtId="0" fontId="5" fillId="20" borderId="0" xfId="0" applyFont="1" applyFill="1" applyAlignment="1">
      <alignment horizontal="left" vertical="top" wrapText="1"/>
    </xf>
    <xf numFmtId="0" fontId="65" fillId="21" borderId="0" xfId="0" applyFont="1" applyFill="1" applyAlignment="1">
      <alignment vertical="top" wrapText="1"/>
    </xf>
    <xf numFmtId="0" fontId="62" fillId="20" borderId="0" xfId="0" applyFont="1" applyFill="1" applyAlignment="1">
      <alignment vertical="top" wrapText="1"/>
    </xf>
    <xf numFmtId="0" fontId="66" fillId="20" borderId="0" xfId="0" applyFont="1" applyFill="1" applyAlignment="1">
      <alignment horizontal="left" vertical="top" wrapText="1"/>
    </xf>
    <xf numFmtId="0" fontId="63" fillId="20" borderId="0" xfId="0" applyFont="1" applyFill="1" applyAlignment="1">
      <alignment horizontal="left" vertical="top" wrapText="1"/>
    </xf>
    <xf numFmtId="0" fontId="5" fillId="20" borderId="0" xfId="0" applyFont="1" applyFill="1" applyAlignment="1">
      <alignment horizontal="left" vertical="top"/>
    </xf>
    <xf numFmtId="0" fontId="72" fillId="11" borderId="33" xfId="22" applyFont="1" applyFill="1" applyBorder="1" applyAlignment="1">
      <alignment horizontal="center" vertical="top" wrapText="1"/>
    </xf>
    <xf numFmtId="0" fontId="72" fillId="12" borderId="15" xfId="23" applyFont="1" applyFill="1" applyBorder="1" applyAlignment="1">
      <alignment horizontal="left" vertical="top" wrapText="1"/>
    </xf>
    <xf numFmtId="0" fontId="72" fillId="12" borderId="19" xfId="23" applyFont="1" applyFill="1" applyBorder="1" applyAlignment="1">
      <alignment horizontal="left" vertical="top" wrapText="1"/>
    </xf>
    <xf numFmtId="0" fontId="72" fillId="11" borderId="79" xfId="24" applyFont="1" applyFill="1" applyBorder="1" applyAlignment="1">
      <alignment horizontal="center" vertical="top" wrapText="1"/>
    </xf>
    <xf numFmtId="0" fontId="72" fillId="12" borderId="79" xfId="23" applyFont="1" applyFill="1" applyBorder="1" applyAlignment="1">
      <alignment horizontal="left" vertical="top" wrapText="1"/>
    </xf>
    <xf numFmtId="0" fontId="72" fillId="12" borderId="10" xfId="23" applyFont="1" applyFill="1" applyBorder="1" applyAlignment="1">
      <alignment horizontal="left" vertical="top" wrapText="1"/>
    </xf>
    <xf numFmtId="0" fontId="73" fillId="0" borderId="1" xfId="0" applyFont="1" applyBorder="1" applyAlignment="1">
      <alignment vertical="top" wrapText="1"/>
    </xf>
    <xf numFmtId="0" fontId="72" fillId="12" borderId="82" xfId="23" applyFont="1" applyFill="1" applyBorder="1" applyAlignment="1">
      <alignment horizontal="left" vertical="top" wrapText="1"/>
    </xf>
    <xf numFmtId="0" fontId="72" fillId="0" borderId="9" xfId="22" applyFont="1" applyFill="1" applyBorder="1" applyAlignment="1">
      <alignment horizontal="center" vertical="top" wrapText="1"/>
    </xf>
    <xf numFmtId="0" fontId="72" fillId="12" borderId="75" xfId="23" applyFont="1" applyFill="1" applyBorder="1" applyAlignment="1">
      <alignment horizontal="left" vertical="top" wrapText="1"/>
    </xf>
    <xf numFmtId="0" fontId="72" fillId="12" borderId="76" xfId="23" applyFont="1" applyFill="1" applyBorder="1" applyAlignment="1">
      <alignment horizontal="left" vertical="top" wrapText="1"/>
    </xf>
    <xf numFmtId="0" fontId="75" fillId="0" borderId="77" xfId="0" applyFont="1" applyBorder="1" applyAlignment="1">
      <alignment vertical="top" wrapText="1"/>
    </xf>
    <xf numFmtId="0" fontId="77" fillId="12" borderId="10" xfId="23" applyFont="1" applyFill="1" applyBorder="1" applyAlignment="1">
      <alignment horizontal="left" vertical="top" wrapText="1"/>
    </xf>
    <xf numFmtId="0" fontId="77" fillId="12" borderId="84" xfId="23" applyFont="1" applyFill="1" applyBorder="1" applyAlignment="1">
      <alignment horizontal="left" vertical="top" wrapText="1"/>
    </xf>
    <xf numFmtId="0" fontId="72" fillId="12" borderId="83" xfId="24" applyFont="1" applyFill="1" applyBorder="1" applyAlignment="1">
      <alignment horizontal="center" vertical="top" wrapText="1"/>
    </xf>
    <xf numFmtId="0" fontId="78" fillId="12" borderId="0" xfId="0" applyFont="1" applyFill="1"/>
    <xf numFmtId="0" fontId="73" fillId="0" borderId="81" xfId="0" applyFont="1" applyBorder="1" applyAlignment="1">
      <alignment vertical="top" wrapText="1"/>
    </xf>
    <xf numFmtId="0" fontId="73" fillId="0" borderId="11" xfId="0" applyFont="1" applyBorder="1" applyAlignment="1">
      <alignment vertical="top" wrapText="1"/>
    </xf>
    <xf numFmtId="0" fontId="78" fillId="12" borderId="83" xfId="0" applyFont="1" applyFill="1" applyBorder="1"/>
    <xf numFmtId="3" fontId="3" fillId="26" borderId="0" xfId="10" applyNumberFormat="1" applyFill="1"/>
    <xf numFmtId="3" fontId="3" fillId="13" borderId="10" xfId="10" applyNumberFormat="1" applyFill="1" applyBorder="1"/>
    <xf numFmtId="0" fontId="7" fillId="0" borderId="0" xfId="10" applyFont="1" applyBorder="1" applyAlignment="1">
      <alignment vertical="top" wrapText="1"/>
    </xf>
    <xf numFmtId="0" fontId="0" fillId="0" borderId="0" xfId="0" applyBorder="1" applyAlignment="1"/>
    <xf numFmtId="0" fontId="32" fillId="0" borderId="0" xfId="10" applyFont="1" applyBorder="1" applyAlignment="1">
      <alignment wrapText="1"/>
    </xf>
    <xf numFmtId="3" fontId="3" fillId="0" borderId="0" xfId="10" applyNumberFormat="1" applyFill="1" applyBorder="1"/>
    <xf numFmtId="3" fontId="3" fillId="2" borderId="10" xfId="10" applyNumberFormat="1" applyFill="1" applyBorder="1"/>
    <xf numFmtId="0" fontId="76" fillId="12" borderId="15" xfId="23" applyFont="1" applyFill="1" applyBorder="1" applyAlignment="1">
      <alignment horizontal="left" vertical="top" wrapText="1"/>
    </xf>
    <xf numFmtId="0" fontId="82" fillId="20" borderId="0" xfId="0" applyFont="1" applyFill="1" applyAlignment="1">
      <alignment vertical="top" wrapText="1"/>
    </xf>
    <xf numFmtId="0" fontId="8" fillId="0" borderId="0" xfId="2" applyFont="1" applyAlignment="1">
      <alignment horizontal="center"/>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0" borderId="0" xfId="10" applyFont="1" applyAlignment="1">
      <alignment horizontal="center"/>
    </xf>
    <xf numFmtId="0" fontId="12" fillId="4" borderId="5" xfId="0" applyFont="1" applyFill="1" applyBorder="1" applyAlignment="1">
      <alignment horizontal="left" wrapText="1"/>
    </xf>
    <xf numFmtId="0" fontId="12" fillId="4" borderId="0" xfId="0" applyFont="1" applyFill="1" applyAlignment="1">
      <alignment horizontal="left" wrapText="1"/>
    </xf>
    <xf numFmtId="0" fontId="12" fillId="4" borderId="4" xfId="0" applyFont="1" applyFill="1" applyBorder="1" applyAlignment="1">
      <alignment horizontal="left" wrapText="1"/>
    </xf>
    <xf numFmtId="0" fontId="22" fillId="0" borderId="0" xfId="0" applyFont="1" applyAlignment="1" applyProtection="1">
      <alignment horizontal="left" wrapText="1"/>
      <protection locked="0"/>
    </xf>
    <xf numFmtId="0" fontId="12" fillId="0" borderId="0" xfId="4" applyFont="1" applyAlignment="1">
      <alignment horizontal="left"/>
    </xf>
    <xf numFmtId="0" fontId="9" fillId="0" borderId="0" xfId="4" applyFont="1" applyAlignment="1" applyProtection="1">
      <alignment horizontal="center"/>
      <protection locked="0"/>
    </xf>
    <xf numFmtId="0" fontId="8" fillId="0" borderId="29" xfId="10" applyFont="1" applyBorder="1" applyAlignment="1">
      <alignment horizontal="left" vertical="top"/>
    </xf>
    <xf numFmtId="0" fontId="72" fillId="10" borderId="15" xfId="22" applyFont="1" applyFill="1" applyBorder="1" applyAlignment="1">
      <alignment horizontal="left" vertical="top" wrapText="1"/>
    </xf>
    <xf numFmtId="0" fontId="72" fillId="10" borderId="18" xfId="22" applyFont="1" applyFill="1" applyBorder="1" applyAlignment="1">
      <alignment horizontal="left" vertical="top" wrapText="1"/>
    </xf>
    <xf numFmtId="0" fontId="72" fillId="10" borderId="25" xfId="22" applyFont="1" applyFill="1" applyBorder="1" applyAlignment="1">
      <alignment horizontal="left" vertical="top" wrapText="1"/>
    </xf>
    <xf numFmtId="0" fontId="72" fillId="10" borderId="26" xfId="22" applyFont="1" applyFill="1" applyBorder="1" applyAlignment="1">
      <alignment horizontal="left" vertical="top" wrapText="1"/>
    </xf>
    <xf numFmtId="0" fontId="76" fillId="10" borderId="25" xfId="22" applyFont="1" applyFill="1" applyBorder="1" applyAlignment="1">
      <alignment horizontal="left" vertical="top" wrapText="1"/>
    </xf>
    <xf numFmtId="0" fontId="77" fillId="10" borderId="26" xfId="22" applyFont="1" applyFill="1" applyBorder="1" applyAlignment="1">
      <alignment horizontal="left" vertical="top" wrapText="1"/>
    </xf>
    <xf numFmtId="0" fontId="77" fillId="10" borderId="15" xfId="22" applyFont="1" applyFill="1" applyBorder="1" applyAlignment="1">
      <alignment horizontal="left" vertical="top" wrapText="1"/>
    </xf>
    <xf numFmtId="0" fontId="77" fillId="10" borderId="18" xfId="22" applyFont="1" applyFill="1" applyBorder="1" applyAlignment="1">
      <alignment horizontal="left" vertical="top" wrapText="1"/>
    </xf>
    <xf numFmtId="0" fontId="8" fillId="0" borderId="0" xfId="2" applyFont="1" applyAlignment="1">
      <alignment horizontal="center"/>
    </xf>
    <xf numFmtId="0" fontId="28" fillId="17" borderId="69" xfId="10" applyFont="1" applyFill="1" applyBorder="1" applyAlignment="1">
      <alignment horizontal="center"/>
    </xf>
    <xf numFmtId="0" fontId="28" fillId="17" borderId="78" xfId="10" applyFont="1" applyFill="1" applyBorder="1" applyAlignment="1">
      <alignment horizontal="center"/>
    </xf>
    <xf numFmtId="0" fontId="28" fillId="18" borderId="23" xfId="10" applyFont="1" applyFill="1" applyBorder="1" applyAlignment="1">
      <alignment horizontal="center"/>
    </xf>
    <xf numFmtId="0" fontId="28" fillId="18" borderId="2" xfId="10" applyFont="1" applyFill="1" applyBorder="1" applyAlignment="1">
      <alignment horizontal="center"/>
    </xf>
    <xf numFmtId="0" fontId="28" fillId="18"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29" fillId="2" borderId="8" xfId="2" applyFont="1" applyFill="1" applyBorder="1" applyAlignment="1">
      <alignment horizontal="left" vertical="top" wrapText="1"/>
    </xf>
    <xf numFmtId="0" fontId="29" fillId="2" borderId="7" xfId="2" applyFont="1" applyFill="1" applyBorder="1" applyAlignment="1">
      <alignment horizontal="left" vertical="top" wrapText="1"/>
    </xf>
    <xf numFmtId="0" fontId="29" fillId="2" borderId="6" xfId="2" applyFont="1" applyFill="1" applyBorder="1" applyAlignment="1">
      <alignment horizontal="left" vertical="top" wrapText="1"/>
    </xf>
    <xf numFmtId="0" fontId="29" fillId="2" borderId="5" xfId="2" applyFont="1" applyFill="1" applyBorder="1" applyAlignment="1">
      <alignment horizontal="left" vertical="top" wrapText="1"/>
    </xf>
    <xf numFmtId="0" fontId="29" fillId="2" borderId="0" xfId="2" applyFont="1" applyFill="1" applyAlignment="1">
      <alignment horizontal="left" vertical="top" wrapText="1"/>
    </xf>
    <xf numFmtId="0" fontId="29" fillId="2" borderId="4" xfId="2" applyFont="1" applyFill="1" applyBorder="1" applyAlignment="1">
      <alignment horizontal="left" vertical="top" wrapText="1"/>
    </xf>
    <xf numFmtId="0" fontId="29" fillId="2" borderId="3" xfId="2" applyFont="1" applyFill="1" applyBorder="1" applyAlignment="1">
      <alignment horizontal="left" vertical="top" wrapText="1"/>
    </xf>
    <xf numFmtId="0" fontId="29" fillId="2" borderId="2" xfId="2" applyFont="1" applyFill="1" applyBorder="1" applyAlignment="1">
      <alignment horizontal="left" vertical="top" wrapText="1"/>
    </xf>
    <xf numFmtId="0" fontId="29" fillId="2" borderId="1" xfId="2" applyFont="1" applyFill="1" applyBorder="1" applyAlignment="1">
      <alignment horizontal="left" vertical="top" wrapText="1"/>
    </xf>
    <xf numFmtId="0" fontId="8" fillId="0" borderId="5" xfId="2" applyFont="1" applyBorder="1" applyAlignment="1">
      <alignment horizontal="right"/>
    </xf>
    <xf numFmtId="0" fontId="8" fillId="0" borderId="0" xfId="2" applyFont="1" applyAlignment="1">
      <alignment horizontal="right"/>
    </xf>
    <xf numFmtId="0" fontId="8" fillId="13" borderId="10" xfId="2" applyFont="1" applyFill="1" applyBorder="1" applyAlignment="1" applyProtection="1">
      <alignment horizontal="left"/>
      <protection locked="0"/>
    </xf>
    <xf numFmtId="0" fontId="8" fillId="26" borderId="0" xfId="10" applyFont="1" applyFill="1" applyAlignment="1">
      <alignment vertical="top" wrapText="1"/>
    </xf>
    <xf numFmtId="0" fontId="22" fillId="26" borderId="0" xfId="0" applyFont="1" applyFill="1" applyAlignment="1"/>
    <xf numFmtId="0" fontId="7" fillId="0" borderId="10" xfId="10" applyFont="1" applyBorder="1" applyAlignment="1">
      <alignment vertical="top" wrapText="1"/>
    </xf>
    <xf numFmtId="0" fontId="0" fillId="0" borderId="10" xfId="0" applyBorder="1" applyAlignment="1">
      <alignment wrapText="1"/>
    </xf>
    <xf numFmtId="0" fontId="0" fillId="0" borderId="10" xfId="0" applyBorder="1" applyAlignment="1"/>
    <xf numFmtId="0" fontId="8" fillId="0" borderId="10" xfId="10" applyFont="1" applyBorder="1" applyAlignment="1">
      <alignment wrapText="1"/>
    </xf>
    <xf numFmtId="0" fontId="2" fillId="14" borderId="13" xfId="10" applyFont="1"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8" fillId="0" borderId="0" xfId="10" applyFont="1" applyAlignment="1">
      <alignment horizontal="center"/>
    </xf>
    <xf numFmtId="0" fontId="48" fillId="0" borderId="0" xfId="10" applyFont="1" applyAlignment="1">
      <alignment horizontal="center"/>
    </xf>
    <xf numFmtId="0" fontId="2" fillId="5" borderId="13" xfId="10" applyFont="1" applyFill="1" applyBorder="1" applyAlignment="1">
      <alignment horizontal="left"/>
    </xf>
    <xf numFmtId="0" fontId="3" fillId="5" borderId="9" xfId="10" applyFill="1" applyBorder="1" applyAlignment="1">
      <alignment horizontal="left"/>
    </xf>
    <xf numFmtId="0" fontId="2" fillId="0" borderId="0" xfId="10" applyFont="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38" fillId="0" borderId="0" xfId="0" applyFont="1" applyAlignment="1">
      <alignment horizontal="left" wrapText="1"/>
    </xf>
    <xf numFmtId="0" fontId="29" fillId="2" borderId="8" xfId="10" applyFont="1" applyFill="1" applyBorder="1" applyAlignment="1">
      <alignment horizontal="left" vertical="top" wrapText="1"/>
    </xf>
    <xf numFmtId="0" fontId="29" fillId="2" borderId="7" xfId="10" applyFont="1" applyFill="1" applyBorder="1" applyAlignment="1">
      <alignment horizontal="left" vertical="top" wrapText="1"/>
    </xf>
    <xf numFmtId="0" fontId="29" fillId="2" borderId="6" xfId="10" applyFont="1" applyFill="1" applyBorder="1" applyAlignment="1">
      <alignment horizontal="left" vertical="top" wrapText="1"/>
    </xf>
    <xf numFmtId="0" fontId="29" fillId="2" borderId="5" xfId="10" applyFont="1" applyFill="1" applyBorder="1" applyAlignment="1">
      <alignment horizontal="left" vertical="top" wrapText="1"/>
    </xf>
    <xf numFmtId="0" fontId="29" fillId="2" borderId="0" xfId="10" applyFont="1" applyFill="1" applyAlignment="1">
      <alignment horizontal="left" vertical="top" wrapText="1"/>
    </xf>
    <xf numFmtId="0" fontId="29" fillId="2" borderId="4" xfId="10" applyFont="1" applyFill="1" applyBorder="1" applyAlignment="1">
      <alignment horizontal="left" vertical="top" wrapText="1"/>
    </xf>
    <xf numFmtId="0" fontId="29" fillId="2" borderId="3" xfId="10" applyFont="1" applyFill="1" applyBorder="1" applyAlignment="1">
      <alignment horizontal="left" vertical="top" wrapText="1"/>
    </xf>
    <xf numFmtId="0" fontId="29" fillId="2" borderId="2" xfId="10" applyFont="1" applyFill="1" applyBorder="1" applyAlignment="1">
      <alignment horizontal="left" vertical="top" wrapText="1"/>
    </xf>
    <xf numFmtId="0" fontId="29" fillId="2" borderId="1" xfId="10" applyFont="1" applyFill="1" applyBorder="1" applyAlignment="1">
      <alignment horizontal="left" vertical="top" wrapText="1"/>
    </xf>
    <xf numFmtId="0" fontId="3" fillId="14" borderId="13" xfId="10" applyFill="1" applyBorder="1" applyAlignment="1">
      <alignment vertical="center" wrapText="1"/>
    </xf>
    <xf numFmtId="0" fontId="22" fillId="0" borderId="0" xfId="0" applyFont="1" applyAlignment="1">
      <alignment horizontal="left" wrapText="1"/>
    </xf>
    <xf numFmtId="0" fontId="22" fillId="0" borderId="5" xfId="0" applyFont="1" applyBorder="1" applyAlignment="1">
      <alignment horizontal="left" wrapText="1"/>
    </xf>
    <xf numFmtId="0" fontId="22" fillId="0" borderId="5" xfId="0" applyFont="1" applyBorder="1" applyAlignment="1">
      <alignment horizontal="left" vertical="top" wrapText="1"/>
    </xf>
    <xf numFmtId="0" fontId="22" fillId="0" borderId="0" xfId="0" applyFont="1" applyAlignment="1">
      <alignment horizontal="left" vertical="top" wrapText="1"/>
    </xf>
    <xf numFmtId="0" fontId="33" fillId="0" borderId="0" xfId="0" applyFont="1" applyAlignment="1">
      <alignment horizontal="center"/>
    </xf>
    <xf numFmtId="0" fontId="49"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12" fillId="4" borderId="5" xfId="0" applyFont="1" applyFill="1" applyBorder="1" applyAlignment="1">
      <alignment horizontal="left" wrapText="1"/>
    </xf>
    <xf numFmtId="0" fontId="12" fillId="4" borderId="0" xfId="0" applyFont="1" applyFill="1" applyAlignment="1">
      <alignment horizontal="left" wrapText="1"/>
    </xf>
    <xf numFmtId="0" fontId="12" fillId="4" borderId="4" xfId="0" applyFont="1" applyFill="1" applyBorder="1" applyAlignment="1">
      <alignment horizontal="left" wrapText="1"/>
    </xf>
    <xf numFmtId="0" fontId="43" fillId="4" borderId="0" xfId="0" applyFont="1" applyFill="1" applyAlignment="1">
      <alignment horizontal="left"/>
    </xf>
    <xf numFmtId="0" fontId="43" fillId="4" borderId="4" xfId="0" applyFont="1" applyFill="1" applyBorder="1" applyAlignment="1">
      <alignment horizontal="left"/>
    </xf>
    <xf numFmtId="0" fontId="43" fillId="4" borderId="0" xfId="0" applyFont="1" applyFill="1" applyAlignment="1">
      <alignment horizontal="left" wrapText="1"/>
    </xf>
    <xf numFmtId="0" fontId="43" fillId="4" borderId="4" xfId="0" applyFont="1" applyFill="1" applyBorder="1" applyAlignment="1">
      <alignment horizontal="left" wrapText="1"/>
    </xf>
    <xf numFmtId="0" fontId="43" fillId="4" borderId="2" xfId="0" applyFont="1" applyFill="1" applyBorder="1" applyAlignment="1">
      <alignment horizontal="left" wrapText="1"/>
    </xf>
    <xf numFmtId="0" fontId="43" fillId="4" borderId="1" xfId="0" applyFont="1" applyFill="1" applyBorder="1" applyAlignment="1">
      <alignment horizontal="left" wrapText="1"/>
    </xf>
    <xf numFmtId="0" fontId="22" fillId="0" borderId="0" xfId="0" applyFont="1" applyAlignment="1" applyProtection="1">
      <alignment horizontal="left" wrapText="1"/>
      <protection locked="0"/>
    </xf>
    <xf numFmtId="0" fontId="22" fillId="0" borderId="0" xfId="0" applyFont="1" applyAlignment="1" applyProtection="1">
      <alignment horizontal="left"/>
      <protection locked="0"/>
    </xf>
    <xf numFmtId="0" fontId="43" fillId="4" borderId="5" xfId="0" applyFont="1" applyFill="1" applyBorder="1" applyAlignment="1">
      <alignment horizontal="left" wrapText="1"/>
    </xf>
    <xf numFmtId="0" fontId="50" fillId="4" borderId="0" xfId="15" applyFill="1" applyAlignment="1" applyProtection="1">
      <alignment horizontal="left"/>
      <protection locked="0"/>
    </xf>
    <xf numFmtId="0" fontId="50" fillId="0" borderId="0" xfId="15" applyFill="1" applyAlignment="1" applyProtection="1">
      <alignment horizontal="left"/>
      <protection locked="0"/>
    </xf>
    <xf numFmtId="0" fontId="50" fillId="0" borderId="4" xfId="15" applyFill="1" applyBorder="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31"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3" fillId="0" borderId="0" xfId="4" applyFont="1" applyAlignment="1">
      <alignment horizontal="center" wrapText="1"/>
    </xf>
    <xf numFmtId="0" fontId="12" fillId="0" borderId="0" xfId="4" applyFont="1" applyAlignment="1">
      <alignment horizontal="center"/>
    </xf>
    <xf numFmtId="0" fontId="12"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2" fillId="0" borderId="0" xfId="4" applyFont="1" applyAlignment="1">
      <alignment horizontal="left"/>
    </xf>
    <xf numFmtId="0" fontId="9" fillId="0" borderId="0" xfId="4" applyFont="1" applyAlignment="1" applyProtection="1">
      <alignment horizontal="center"/>
      <protection locked="0"/>
    </xf>
    <xf numFmtId="0" fontId="9" fillId="0" borderId="0" xfId="4" applyFont="1" applyAlignment="1" applyProtection="1">
      <alignment horizontal="left"/>
      <protection locked="0"/>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28" fillId="8" borderId="36" xfId="4" applyFont="1" applyFill="1" applyBorder="1" applyAlignment="1">
      <alignment horizontal="left" wrapText="1"/>
    </xf>
    <xf numFmtId="0" fontId="28"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4" fillId="4" borderId="23" xfId="0" applyFont="1" applyFill="1" applyBorder="1" applyAlignment="1">
      <alignment horizontal="left"/>
    </xf>
    <xf numFmtId="0" fontId="24" fillId="4" borderId="2" xfId="0" applyFont="1" applyFill="1" applyBorder="1" applyAlignment="1">
      <alignment horizontal="left"/>
    </xf>
    <xf numFmtId="0" fontId="24" fillId="4" borderId="24" xfId="0" applyFont="1" applyFill="1" applyBorder="1" applyAlignment="1">
      <alignment horizontal="left"/>
    </xf>
    <xf numFmtId="0" fontId="26" fillId="8" borderId="23" xfId="4" applyFont="1" applyFill="1" applyBorder="1" applyAlignment="1">
      <alignment horizontal="left"/>
    </xf>
    <xf numFmtId="0" fontId="26" fillId="8" borderId="1" xfId="4" applyFont="1" applyFill="1" applyBorder="1" applyAlignment="1">
      <alignment horizontal="left"/>
    </xf>
    <xf numFmtId="0" fontId="26" fillId="8" borderId="36" xfId="2" applyFont="1" applyFill="1" applyBorder="1" applyAlignment="1">
      <alignment horizontal="left"/>
    </xf>
    <xf numFmtId="0" fontId="26" fillId="8" borderId="9" xfId="2"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19" fillId="0" borderId="19" xfId="0" applyFont="1" applyBorder="1" applyAlignment="1">
      <alignment horizontal="center" wrapText="1"/>
    </xf>
    <xf numFmtId="0" fontId="19" fillId="0" borderId="0" xfId="0" applyFont="1" applyAlignment="1">
      <alignment horizontal="center" wrapText="1"/>
    </xf>
    <xf numFmtId="0" fontId="19" fillId="0" borderId="20" xfId="0" applyFont="1" applyBorder="1" applyAlignment="1">
      <alignment horizontal="center" wrapText="1"/>
    </xf>
  </cellXfs>
  <cellStyles count="25">
    <cellStyle name="Accent1" xfId="22" builtinId="29"/>
    <cellStyle name="Accent3" xfId="23" builtinId="37"/>
    <cellStyle name="Accent4" xfId="24" builtinId="4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 name="Title" xfId="21" builtinId="15"/>
  </cellStyles>
  <dxfs count="2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top"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top"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top" textRotation="0" wrapText="1" indent="0" justifyLastLine="0" shrinkToFit="0" readingOrder="0"/>
      <border diagonalUp="0" diagonalDown="0" outline="0">
        <left style="thin">
          <color indexed="64"/>
        </left>
        <right style="thin">
          <color indexed="64"/>
        </right>
        <top/>
        <bottom/>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01"/>
    </tableStyle>
  </tableStyles>
  <colors>
    <mruColors>
      <color rgb="FFCCFFFF"/>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393700</xdr:colOff>
          <xdr:row>13</xdr:row>
          <xdr:rowOff>0</xdr:rowOff>
        </xdr:from>
        <xdr:to>
          <xdr:col>2</xdr:col>
          <xdr:colOff>0</xdr:colOff>
          <xdr:row>15</xdr:row>
          <xdr:rowOff>469900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469900</xdr:colOff>
          <xdr:row>15</xdr:row>
          <xdr:rowOff>19050</xdr:rowOff>
        </xdr:from>
        <xdr:to>
          <xdr:col>2</xdr:col>
          <xdr:colOff>1162050</xdr:colOff>
          <xdr:row>15</xdr:row>
          <xdr:rowOff>488950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450850</xdr:colOff>
          <xdr:row>15</xdr:row>
          <xdr:rowOff>19050</xdr:rowOff>
        </xdr:from>
        <xdr:to>
          <xdr:col>3</xdr:col>
          <xdr:colOff>1162050</xdr:colOff>
          <xdr:row>15</xdr:row>
          <xdr:rowOff>488950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450850</xdr:colOff>
          <xdr:row>15</xdr:row>
          <xdr:rowOff>19050</xdr:rowOff>
        </xdr:from>
        <xdr:to>
          <xdr:col>4</xdr:col>
          <xdr:colOff>1162050</xdr:colOff>
          <xdr:row>15</xdr:row>
          <xdr:rowOff>488950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488950</xdr:colOff>
          <xdr:row>15</xdr:row>
          <xdr:rowOff>19050</xdr:rowOff>
        </xdr:from>
        <xdr:to>
          <xdr:col>5</xdr:col>
          <xdr:colOff>1162050</xdr:colOff>
          <xdr:row>15</xdr:row>
          <xdr:rowOff>488950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450850</xdr:colOff>
          <xdr:row>15</xdr:row>
          <xdr:rowOff>19050</xdr:rowOff>
        </xdr:from>
        <xdr:to>
          <xdr:col>6</xdr:col>
          <xdr:colOff>1162050</xdr:colOff>
          <xdr:row>15</xdr:row>
          <xdr:rowOff>488950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15</xdr:row>
          <xdr:rowOff>19050</xdr:rowOff>
        </xdr:from>
        <xdr:to>
          <xdr:col>7</xdr:col>
          <xdr:colOff>1162050</xdr:colOff>
          <xdr:row>15</xdr:row>
          <xdr:rowOff>488950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469900</xdr:colOff>
          <xdr:row>15</xdr:row>
          <xdr:rowOff>19050</xdr:rowOff>
        </xdr:from>
        <xdr:to>
          <xdr:col>8</xdr:col>
          <xdr:colOff>1162050</xdr:colOff>
          <xdr:row>15</xdr:row>
          <xdr:rowOff>488950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412750</xdr:colOff>
          <xdr:row>15</xdr:row>
          <xdr:rowOff>19050</xdr:rowOff>
        </xdr:from>
        <xdr:to>
          <xdr:col>9</xdr:col>
          <xdr:colOff>1162050</xdr:colOff>
          <xdr:row>15</xdr:row>
          <xdr:rowOff>488950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488950</xdr:colOff>
          <xdr:row>15</xdr:row>
          <xdr:rowOff>19050</xdr:rowOff>
        </xdr:from>
        <xdr:to>
          <xdr:col>10</xdr:col>
          <xdr:colOff>1162050</xdr:colOff>
          <xdr:row>15</xdr:row>
          <xdr:rowOff>488950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105</xdr:row>
      <xdr:rowOff>76200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438934"/>
          <a:ext cx="8601075" cy="31161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12698</xdr:colOff>
      <xdr:row>193</xdr:row>
      <xdr:rowOff>57150</xdr:rowOff>
    </xdr:from>
    <xdr:to>
      <xdr:col>11</xdr:col>
      <xdr:colOff>1276349</xdr:colOff>
      <xdr:row>217</xdr:row>
      <xdr:rowOff>9525</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2698" y="42129075"/>
          <a:ext cx="8578851" cy="42957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225425</xdr:colOff>
      <xdr:row>0</xdr:row>
      <xdr:rowOff>45509</xdr:rowOff>
    </xdr:from>
    <xdr:ext cx="8063075" cy="436786"/>
    <xdr:sp macro="" textlink="">
      <xdr:nvSpPr>
        <xdr:cNvPr id="3" name="TextBox 2">
          <a:extLst>
            <a:ext uri="{FF2B5EF4-FFF2-40B4-BE49-F238E27FC236}">
              <a16:creationId xmlns:a16="http://schemas.microsoft.com/office/drawing/2014/main" id="{1A962A3C-A2BC-0AFA-A301-6F1842C7CC0D}"/>
            </a:ext>
          </a:extLst>
        </xdr:cNvPr>
        <xdr:cNvSpPr txBox="1"/>
      </xdr:nvSpPr>
      <xdr:spPr>
        <a:xfrm>
          <a:off x="13380508" y="45509"/>
          <a:ext cx="806307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 hereby attest that I have regularly reviewed the SOFL on a weekly basis, and I confirm that this contractor is in good standing. Additionally, I have examined and approved the Monthly Expense Report (MER), affirming that it is prepared for further processing.</a:t>
          </a:r>
        </a:p>
      </xdr:txBody>
    </xdr:sp>
    <xdr:clientData/>
  </xdr:oneCellAnchor>
</xdr:wsDr>
</file>

<file path=xl/persons/person.xml><?xml version="1.0" encoding="utf-8"?>
<personList xmlns="http://schemas.microsoft.com/office/spreadsheetml/2018/threadedcomments" xmlns:x="http://schemas.openxmlformats.org/spreadsheetml/2006/main">
  <person displayName="Owen, Allison" id="{7BD6D21A-9751-4487-B698-00014E2757A7}" userId="S::allison.owen@dhhs.nc.gov::1b58b192-3cee-4dc4-8b31-0acb67d6ab1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3" totalsRowShown="0" headerRowDxfId="200" dataDxfId="199">
  <tableColumns count="1">
    <tableColumn id="1" xr3:uid="{3199D5F6-BB5B-4D09-A439-E02E3D1F03EA}" name="Column1" dataDxfId="19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4-12-18T18:18:58.33" personId="{7BD6D21A-9751-4487-B698-00014E2757A7}" id="{E7FB794C-F117-4DB3-B397-E6D29DFF4309}">
    <text>SFY 2025 or SFY 2026?</text>
  </threadedComment>
  <threadedComment ref="A109" dT="2024-12-18T18:25:57.80" personId="{7BD6D21A-9751-4487-B698-00014E2757A7}" id="{70F6453E-4F9B-4090-BD99-40B83B3746B1}">
    <text>???? Subcontractors must adhere to the same rules/policies/restrictions as contractors.</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4-12-18T18:26:42.14" personId="{7BD6D21A-9751-4487-B698-00014E2757A7}" id="{18EF2631-136F-498D-897D-150A4F54AAA2}">
    <text>Not sure I understand this activity.</text>
  </threadedComment>
  <threadedComment ref="A9" dT="2024-12-18T18:27:10.99" personId="{7BD6D21A-9751-4487-B698-00014E2757A7}" id="{0C0FDE33-7F41-4466-8324-AEFB37DED701}">
    <text>I don’t understand this activity</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irs.gov/tax-professionals/standard-mileage-rate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9"/>
  <sheetViews>
    <sheetView showGridLines="0" topLeftCell="A33" workbookViewId="0">
      <selection activeCell="A8" sqref="A8"/>
    </sheetView>
  </sheetViews>
  <sheetFormatPr defaultColWidth="8.7109375" defaultRowHeight="18.600000000000001"/>
  <cols>
    <col min="1" max="1" width="190.28515625" style="457" customWidth="1"/>
    <col min="2" max="16384" width="8.7109375" style="458"/>
  </cols>
  <sheetData>
    <row r="1" spans="1:1" ht="15.6" hidden="1" customHeight="1">
      <c r="A1" s="457" t="s">
        <v>0</v>
      </c>
    </row>
    <row r="2" spans="1:1" ht="26.1">
      <c r="A2" s="459" t="s">
        <v>1</v>
      </c>
    </row>
    <row r="3" spans="1:1">
      <c r="A3" s="460"/>
    </row>
    <row r="4" spans="1:1" ht="21">
      <c r="A4" s="461" t="s">
        <v>2</v>
      </c>
    </row>
    <row r="5" spans="1:1">
      <c r="A5" s="462" t="s">
        <v>3</v>
      </c>
    </row>
    <row r="6" spans="1:1" ht="39" customHeight="1">
      <c r="A6" s="462" t="s">
        <v>4</v>
      </c>
    </row>
    <row r="7" spans="1:1" ht="23.45">
      <c r="A7" s="463" t="s">
        <v>5</v>
      </c>
    </row>
    <row r="8" spans="1:1" ht="113.25">
      <c r="A8" s="495" t="s">
        <v>6</v>
      </c>
    </row>
    <row r="9" spans="1:1" hidden="1">
      <c r="A9" s="464"/>
    </row>
    <row r="10" spans="1:1" ht="23.45">
      <c r="A10" s="463" t="s">
        <v>7</v>
      </c>
    </row>
    <row r="11" spans="1:1" ht="29.25" customHeight="1">
      <c r="A11" s="462" t="s">
        <v>8</v>
      </c>
    </row>
    <row r="12" spans="1:1" ht="30" customHeight="1">
      <c r="A12" s="465" t="s">
        <v>9</v>
      </c>
    </row>
    <row r="13" spans="1:1" ht="2.25" customHeight="1">
      <c r="A13" s="457" t="s">
        <v>10</v>
      </c>
    </row>
    <row r="14" spans="1:1" ht="23.45">
      <c r="A14" s="463" t="s">
        <v>11</v>
      </c>
    </row>
    <row r="15" spans="1:1">
      <c r="A15" s="464" t="s">
        <v>12</v>
      </c>
    </row>
    <row r="16" spans="1:1" ht="55.5">
      <c r="A16" s="462" t="s">
        <v>13</v>
      </c>
    </row>
    <row r="17" spans="1:1" ht="18.75">
      <c r="A17" s="462" t="s">
        <v>14</v>
      </c>
    </row>
    <row r="18" spans="1:1">
      <c r="A18" s="462" t="s">
        <v>15</v>
      </c>
    </row>
    <row r="19" spans="1:1">
      <c r="A19" s="462" t="s">
        <v>16</v>
      </c>
    </row>
    <row r="20" spans="1:1">
      <c r="A20" s="462" t="s">
        <v>17</v>
      </c>
    </row>
    <row r="21" spans="1:1" ht="17.25" customHeight="1">
      <c r="A21" s="462" t="s">
        <v>18</v>
      </c>
    </row>
    <row r="22" spans="1:1">
      <c r="A22" s="462"/>
    </row>
    <row r="23" spans="1:1">
      <c r="A23" s="462" t="s">
        <v>19</v>
      </c>
    </row>
    <row r="24" spans="1:1">
      <c r="A24" s="462" t="s">
        <v>20</v>
      </c>
    </row>
    <row r="25" spans="1:1">
      <c r="A25" s="462" t="s">
        <v>21</v>
      </c>
    </row>
    <row r="26" spans="1:1">
      <c r="A26" s="462" t="s">
        <v>22</v>
      </c>
    </row>
    <row r="27" spans="1:1" ht="17.25" customHeight="1">
      <c r="A27" s="462" t="s">
        <v>23</v>
      </c>
    </row>
    <row r="28" spans="1:1">
      <c r="A28" s="462"/>
    </row>
    <row r="29" spans="1:1" ht="30" customHeight="1">
      <c r="A29" s="462" t="s">
        <v>24</v>
      </c>
    </row>
    <row r="30" spans="1:1" ht="21" customHeight="1">
      <c r="A30" s="462" t="s">
        <v>25</v>
      </c>
    </row>
    <row r="31" spans="1:1">
      <c r="A31" s="462" t="s">
        <v>26</v>
      </c>
    </row>
    <row r="32" spans="1:1">
      <c r="A32" s="457" t="s">
        <v>27</v>
      </c>
    </row>
    <row r="33" spans="1:1" ht="21">
      <c r="A33" s="461" t="s">
        <v>28</v>
      </c>
    </row>
    <row r="34" spans="1:1" ht="11.45" customHeight="1">
      <c r="A34" s="462" t="s">
        <v>29</v>
      </c>
    </row>
    <row r="35" spans="1:1">
      <c r="A35" s="462"/>
    </row>
    <row r="36" spans="1:1" ht="21">
      <c r="A36" s="466" t="s">
        <v>30</v>
      </c>
    </row>
    <row r="37" spans="1:1" ht="15.75" customHeight="1">
      <c r="A37" s="462" t="s">
        <v>31</v>
      </c>
    </row>
    <row r="38" spans="1:1">
      <c r="A38" s="462" t="s">
        <v>27</v>
      </c>
    </row>
    <row r="39" spans="1:1" ht="16.5" customHeight="1">
      <c r="A39" s="462" t="s">
        <v>32</v>
      </c>
    </row>
    <row r="40" spans="1:1">
      <c r="A40" s="457" t="s">
        <v>10</v>
      </c>
    </row>
    <row r="41" spans="1:1" ht="36.950000000000003">
      <c r="A41" s="462" t="s">
        <v>33</v>
      </c>
    </row>
    <row r="42" spans="1:1" ht="16.5" customHeight="1">
      <c r="A42" s="462" t="s">
        <v>34</v>
      </c>
    </row>
    <row r="43" spans="1:1">
      <c r="A43" s="457" t="s">
        <v>10</v>
      </c>
    </row>
    <row r="44" spans="1:1" ht="20.100000000000001" customHeight="1">
      <c r="A44" s="462" t="s">
        <v>35</v>
      </c>
    </row>
    <row r="45" spans="1:1">
      <c r="A45" s="457" t="s">
        <v>27</v>
      </c>
    </row>
    <row r="46" spans="1:1" ht="21">
      <c r="A46" s="466" t="s">
        <v>36</v>
      </c>
    </row>
    <row r="47" spans="1:1" ht="17.25" customHeight="1">
      <c r="A47" s="462" t="s">
        <v>37</v>
      </c>
    </row>
    <row r="48" spans="1:1">
      <c r="A48" s="462" t="s">
        <v>10</v>
      </c>
    </row>
    <row r="49" spans="1:1" ht="18.75" customHeight="1">
      <c r="A49" s="462" t="s">
        <v>38</v>
      </c>
    </row>
    <row r="50" spans="1:1">
      <c r="A50" s="462" t="s">
        <v>10</v>
      </c>
    </row>
    <row r="51" spans="1:1">
      <c r="A51" s="462" t="s">
        <v>39</v>
      </c>
    </row>
    <row r="52" spans="1:1" ht="18" customHeight="1">
      <c r="A52" s="462" t="s">
        <v>40</v>
      </c>
    </row>
    <row r="53" spans="1:1">
      <c r="A53" s="462" t="s">
        <v>10</v>
      </c>
    </row>
    <row r="54" spans="1:1" ht="39" customHeight="1">
      <c r="A54" s="462" t="s">
        <v>41</v>
      </c>
    </row>
    <row r="55" spans="1:1">
      <c r="A55" s="457" t="s">
        <v>27</v>
      </c>
    </row>
    <row r="56" spans="1:1" ht="21">
      <c r="A56" s="466" t="s">
        <v>42</v>
      </c>
    </row>
    <row r="57" spans="1:1" ht="20.25" customHeight="1">
      <c r="A57" s="462" t="s">
        <v>43</v>
      </c>
    </row>
    <row r="58" spans="1:1">
      <c r="A58" s="462" t="s">
        <v>10</v>
      </c>
    </row>
    <row r="59" spans="1:1" ht="20.25" customHeight="1">
      <c r="A59" s="462" t="s">
        <v>44</v>
      </c>
    </row>
    <row r="60" spans="1:1">
      <c r="A60" s="462" t="s">
        <v>10</v>
      </c>
    </row>
    <row r="61" spans="1:1" ht="36.950000000000003">
      <c r="A61" s="462" t="s">
        <v>45</v>
      </c>
    </row>
    <row r="62" spans="1:1" ht="39.950000000000003" customHeight="1">
      <c r="A62" s="462" t="s">
        <v>46</v>
      </c>
    </row>
    <row r="63" spans="1:1" ht="36.75" customHeight="1">
      <c r="A63" s="462" t="s">
        <v>47</v>
      </c>
    </row>
    <row r="64" spans="1:1">
      <c r="A64" s="457" t="s">
        <v>10</v>
      </c>
    </row>
    <row r="65" spans="1:1" ht="20.100000000000001" customHeight="1">
      <c r="A65" s="462" t="s">
        <v>48</v>
      </c>
    </row>
    <row r="66" spans="1:1">
      <c r="A66" s="457" t="s">
        <v>10</v>
      </c>
    </row>
    <row r="67" spans="1:1" ht="21">
      <c r="A67" s="466" t="s">
        <v>49</v>
      </c>
    </row>
    <row r="68" spans="1:1" ht="64.5" customHeight="1">
      <c r="A68" s="462" t="s">
        <v>50</v>
      </c>
    </row>
    <row r="69" spans="1:1" ht="18.75">
      <c r="A69" s="462" t="s">
        <v>51</v>
      </c>
    </row>
    <row r="70" spans="1:1" ht="42.6" customHeight="1">
      <c r="A70" s="462" t="s">
        <v>52</v>
      </c>
    </row>
    <row r="71" spans="1:1" ht="36.950000000000003">
      <c r="A71" s="462" t="s">
        <v>53</v>
      </c>
    </row>
    <row r="72" spans="1:1">
      <c r="A72" s="457" t="s">
        <v>10</v>
      </c>
    </row>
    <row r="73" spans="1:1">
      <c r="A73" s="462" t="s">
        <v>54</v>
      </c>
    </row>
    <row r="74" spans="1:1" ht="36.950000000000003">
      <c r="A74" s="462" t="s">
        <v>55</v>
      </c>
    </row>
    <row r="75" spans="1:1" ht="22.5" customHeight="1">
      <c r="A75" s="465" t="s">
        <v>56</v>
      </c>
    </row>
    <row r="76" spans="1:1">
      <c r="A76" s="457" t="s">
        <v>10</v>
      </c>
    </row>
    <row r="77" spans="1:1" ht="37.5" customHeight="1">
      <c r="A77" s="462" t="s">
        <v>57</v>
      </c>
    </row>
    <row r="78" spans="1:1">
      <c r="A78" s="462" t="s">
        <v>10</v>
      </c>
    </row>
    <row r="79" spans="1:1">
      <c r="A79" s="462" t="s">
        <v>58</v>
      </c>
    </row>
    <row r="80" spans="1:1">
      <c r="A80" s="462" t="s">
        <v>59</v>
      </c>
    </row>
    <row r="81" spans="1:1">
      <c r="A81" s="462" t="s">
        <v>60</v>
      </c>
    </row>
    <row r="82" spans="1:1">
      <c r="A82" s="462" t="s">
        <v>61</v>
      </c>
    </row>
    <row r="83" spans="1:1">
      <c r="A83" s="462" t="s">
        <v>62</v>
      </c>
    </row>
    <row r="84" spans="1:1">
      <c r="A84" s="462" t="s">
        <v>63</v>
      </c>
    </row>
    <row r="85" spans="1:1">
      <c r="A85" s="462" t="s">
        <v>64</v>
      </c>
    </row>
    <row r="86" spans="1:1">
      <c r="A86" s="462" t="s">
        <v>65</v>
      </c>
    </row>
    <row r="87" spans="1:1" ht="16.5" customHeight="1">
      <c r="A87" s="462" t="s">
        <v>66</v>
      </c>
    </row>
    <row r="88" spans="1:1">
      <c r="A88" s="457" t="s">
        <v>10</v>
      </c>
    </row>
    <row r="89" spans="1:1" ht="18" customHeight="1">
      <c r="A89" s="462" t="s">
        <v>67</v>
      </c>
    </row>
    <row r="90" spans="1:1">
      <c r="A90" s="462" t="s">
        <v>10</v>
      </c>
    </row>
    <row r="91" spans="1:1" ht="36.75" customHeight="1">
      <c r="A91" s="462" t="s">
        <v>68</v>
      </c>
    </row>
    <row r="92" spans="1:1">
      <c r="A92" s="457" t="s">
        <v>10</v>
      </c>
    </row>
    <row r="93" spans="1:1" s="467" customFormat="1" ht="18.95" customHeight="1">
      <c r="A93" s="466" t="s">
        <v>69</v>
      </c>
    </row>
    <row r="94" spans="1:1" s="467" customFormat="1" ht="20.25" customHeight="1">
      <c r="A94" s="462" t="s">
        <v>70</v>
      </c>
    </row>
    <row r="95" spans="1:1" s="467" customFormat="1">
      <c r="A95" s="462" t="s">
        <v>10</v>
      </c>
    </row>
    <row r="96" spans="1:1" ht="27" customHeight="1">
      <c r="A96" s="462" t="s">
        <v>71</v>
      </c>
    </row>
    <row r="97" spans="1:1" ht="61.5" customHeight="1">
      <c r="A97" s="462" t="s">
        <v>72</v>
      </c>
    </row>
    <row r="98" spans="1:1" ht="58.5" customHeight="1">
      <c r="A98" s="462" t="s">
        <v>73</v>
      </c>
    </row>
    <row r="99" spans="1:1">
      <c r="A99" s="462" t="s">
        <v>10</v>
      </c>
    </row>
    <row r="100" spans="1:1" ht="18" customHeight="1">
      <c r="A100" s="462" t="s">
        <v>74</v>
      </c>
    </row>
    <row r="101" spans="1:1">
      <c r="A101" s="462" t="s">
        <v>10</v>
      </c>
    </row>
    <row r="102" spans="1:1" ht="30" customHeight="1">
      <c r="A102" s="462" t="s">
        <v>75</v>
      </c>
    </row>
    <row r="103" spans="1:1" ht="23.25">
      <c r="A103" s="463" t="s">
        <v>76</v>
      </c>
    </row>
    <row r="104" spans="1:1">
      <c r="A104" s="464" t="s">
        <v>77</v>
      </c>
    </row>
    <row r="105" spans="1:1" ht="22.5" customHeight="1">
      <c r="A105" s="462" t="s">
        <v>78</v>
      </c>
    </row>
    <row r="106" spans="1:1">
      <c r="A106" s="462"/>
    </row>
    <row r="107" spans="1:1">
      <c r="A107" s="465" t="s">
        <v>79</v>
      </c>
    </row>
    <row r="108" spans="1:1" ht="24" customHeight="1">
      <c r="A108" s="462" t="s">
        <v>80</v>
      </c>
    </row>
    <row r="109" spans="1:1" ht="30" customHeight="1">
      <c r="A109" s="462" t="s">
        <v>81</v>
      </c>
    </row>
    <row r="110" spans="1:1">
      <c r="A110" s="457" t="s">
        <v>27</v>
      </c>
    </row>
    <row r="111" spans="1:1" ht="23.45">
      <c r="A111" s="463" t="s">
        <v>82</v>
      </c>
    </row>
    <row r="112" spans="1:1">
      <c r="A112" s="464" t="s">
        <v>83</v>
      </c>
    </row>
    <row r="113" spans="1:1" ht="55.5">
      <c r="A113" s="462" t="s">
        <v>84</v>
      </c>
    </row>
    <row r="114" spans="1:1" ht="18.75"/>
    <row r="115" spans="1:1" ht="18.75"/>
    <row r="116" spans="1:1" ht="18.75"/>
    <row r="117" spans="1:1" ht="18.75"/>
    <row r="118" spans="1:1" ht="18.75"/>
    <row r="119" spans="1:1" ht="18.75"/>
  </sheetData>
  <sheetProtection selectLockedCells="1" selectUnlockedCells="1"/>
  <pageMargins left="0.7" right="0.7" top="0.75" bottom="0.75" header="0.3" footer="0.3"/>
  <pageSetup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318</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267</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September!G14+(E14+F14)</f>
        <v>0</v>
      </c>
      <c r="H14" s="212">
        <f>C14-G14</f>
        <v>0</v>
      </c>
      <c r="I14" s="74" t="e">
        <f>G14/C14</f>
        <v>#DIV/0!</v>
      </c>
    </row>
    <row r="15" spans="1:15">
      <c r="A15" s="70"/>
      <c r="B15" s="267">
        <f>Personnel!C13</f>
        <v>0</v>
      </c>
      <c r="C15" s="45">
        <f>Personnel!C24</f>
        <v>0</v>
      </c>
      <c r="D15" s="57"/>
      <c r="E15" s="306">
        <f t="shared" ref="E15:E23" si="0">ROUND(D15,2)</f>
        <v>0</v>
      </c>
      <c r="F15" s="211"/>
      <c r="G15" s="177">
        <f>September!G15+(E15+F15)</f>
        <v>0</v>
      </c>
      <c r="H15" s="212">
        <f t="shared" ref="H15:H23" si="1">C15-G15</f>
        <v>0</v>
      </c>
      <c r="I15" s="74" t="e">
        <f>G15/C15</f>
        <v>#DIV/0!</v>
      </c>
    </row>
    <row r="16" spans="1:15">
      <c r="A16" s="70"/>
      <c r="B16" s="267">
        <f>Personnel!D13</f>
        <v>0</v>
      </c>
      <c r="C16" s="45">
        <f>Personnel!D24</f>
        <v>0</v>
      </c>
      <c r="D16" s="57"/>
      <c r="E16" s="306">
        <f t="shared" si="0"/>
        <v>0</v>
      </c>
      <c r="F16" s="211"/>
      <c r="G16" s="177">
        <f>September!G16+(E16+F16)</f>
        <v>0</v>
      </c>
      <c r="H16" s="212">
        <f t="shared" si="1"/>
        <v>0</v>
      </c>
      <c r="I16" s="74" t="e">
        <f>G16/C16</f>
        <v>#DIV/0!</v>
      </c>
    </row>
    <row r="17" spans="1:9">
      <c r="A17" s="70"/>
      <c r="B17" s="267">
        <f>Personnel!E13</f>
        <v>0</v>
      </c>
      <c r="C17" s="45">
        <f>Personnel!E24</f>
        <v>0</v>
      </c>
      <c r="D17" s="57"/>
      <c r="E17" s="306">
        <f t="shared" si="0"/>
        <v>0</v>
      </c>
      <c r="F17" s="211"/>
      <c r="G17" s="177">
        <f>September!G17+(E17+F17)</f>
        <v>0</v>
      </c>
      <c r="H17" s="212">
        <f t="shared" si="1"/>
        <v>0</v>
      </c>
      <c r="I17" s="74" t="e">
        <f t="shared" ref="I17:I23" si="2">G17/C17</f>
        <v>#DIV/0!</v>
      </c>
    </row>
    <row r="18" spans="1:9">
      <c r="A18" s="70"/>
      <c r="B18" s="267">
        <f>Personnel!F13</f>
        <v>0</v>
      </c>
      <c r="C18" s="45">
        <f>Personnel!F24</f>
        <v>0</v>
      </c>
      <c r="D18" s="57"/>
      <c r="E18" s="306">
        <f t="shared" si="0"/>
        <v>0</v>
      </c>
      <c r="F18" s="211"/>
      <c r="G18" s="177">
        <f>September!G18+(E18+F18)</f>
        <v>0</v>
      </c>
      <c r="H18" s="212">
        <f t="shared" si="1"/>
        <v>0</v>
      </c>
      <c r="I18" s="74" t="e">
        <f t="shared" si="2"/>
        <v>#DIV/0!</v>
      </c>
    </row>
    <row r="19" spans="1:9">
      <c r="A19" s="70"/>
      <c r="B19" s="267">
        <f>Personnel!G13</f>
        <v>0</v>
      </c>
      <c r="C19" s="45">
        <f>Personnel!G24</f>
        <v>0</v>
      </c>
      <c r="D19" s="57"/>
      <c r="E19" s="306">
        <f t="shared" si="0"/>
        <v>0</v>
      </c>
      <c r="F19" s="211"/>
      <c r="G19" s="177">
        <f>September!G19+(E19+F19)</f>
        <v>0</v>
      </c>
      <c r="H19" s="212">
        <f t="shared" si="1"/>
        <v>0</v>
      </c>
      <c r="I19" s="74" t="e">
        <f t="shared" si="2"/>
        <v>#DIV/0!</v>
      </c>
    </row>
    <row r="20" spans="1:9">
      <c r="A20" s="70"/>
      <c r="B20" s="267">
        <f>Personnel!H13</f>
        <v>0</v>
      </c>
      <c r="C20" s="45">
        <f>Personnel!H24</f>
        <v>0</v>
      </c>
      <c r="D20" s="57"/>
      <c r="E20" s="306">
        <f t="shared" si="0"/>
        <v>0</v>
      </c>
      <c r="F20" s="211"/>
      <c r="G20" s="177">
        <f>September!G20+(E20+F20)</f>
        <v>0</v>
      </c>
      <c r="H20" s="212">
        <f t="shared" si="1"/>
        <v>0</v>
      </c>
      <c r="I20" s="74" t="e">
        <f t="shared" si="2"/>
        <v>#DIV/0!</v>
      </c>
    </row>
    <row r="21" spans="1:9">
      <c r="A21" s="70"/>
      <c r="B21" s="267">
        <f>Personnel!I13</f>
        <v>0</v>
      </c>
      <c r="C21" s="45">
        <f>Personnel!I24</f>
        <v>0</v>
      </c>
      <c r="D21" s="57"/>
      <c r="E21" s="306">
        <f t="shared" si="0"/>
        <v>0</v>
      </c>
      <c r="F21" s="211"/>
      <c r="G21" s="177">
        <f>September!G21+(E21+F21)</f>
        <v>0</v>
      </c>
      <c r="H21" s="212">
        <f t="shared" si="1"/>
        <v>0</v>
      </c>
      <c r="I21" s="74" t="e">
        <f t="shared" si="2"/>
        <v>#DIV/0!</v>
      </c>
    </row>
    <row r="22" spans="1:9">
      <c r="A22" s="70"/>
      <c r="B22" s="267">
        <f>Personnel!J13</f>
        <v>0</v>
      </c>
      <c r="C22" s="45">
        <f>Personnel!J24</f>
        <v>0</v>
      </c>
      <c r="D22" s="57"/>
      <c r="E22" s="306">
        <f t="shared" si="0"/>
        <v>0</v>
      </c>
      <c r="F22" s="211"/>
      <c r="G22" s="177">
        <f>September!G22+(E22+F22)</f>
        <v>0</v>
      </c>
      <c r="H22" s="212">
        <f t="shared" si="1"/>
        <v>0</v>
      </c>
      <c r="I22" s="74" t="e">
        <f t="shared" si="2"/>
        <v>#DIV/0!</v>
      </c>
    </row>
    <row r="23" spans="1:9">
      <c r="A23" s="70"/>
      <c r="B23" s="267">
        <f>Personnel!K13</f>
        <v>0</v>
      </c>
      <c r="C23" s="45">
        <f>Personnel!K24</f>
        <v>0</v>
      </c>
      <c r="D23" s="57"/>
      <c r="E23" s="306">
        <f t="shared" si="0"/>
        <v>0</v>
      </c>
      <c r="F23" s="211"/>
      <c r="G23" s="177">
        <f>September!G23+(E23+F23)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267</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September!G28+(E28+F28)</f>
        <v>0</v>
      </c>
      <c r="H28" s="220">
        <f>C28-G28</f>
        <v>0</v>
      </c>
      <c r="I28" s="74" t="e">
        <f>G28/C28</f>
        <v>#DIV/0!</v>
      </c>
    </row>
    <row r="29" spans="1:9">
      <c r="A29" s="70"/>
      <c r="B29" s="267">
        <f>Personnel!C13</f>
        <v>0</v>
      </c>
      <c r="C29" s="7">
        <f>Personnel!C27</f>
        <v>0</v>
      </c>
      <c r="D29" s="221"/>
      <c r="E29" s="307">
        <f t="shared" si="3"/>
        <v>0</v>
      </c>
      <c r="F29" s="211"/>
      <c r="G29" s="219">
        <f>September!G29+(E29+F29)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September!G30+(E30+F30)</f>
        <v>0</v>
      </c>
      <c r="H30" s="220">
        <f t="shared" si="4"/>
        <v>0</v>
      </c>
      <c r="I30" s="74" t="e">
        <f t="shared" si="5"/>
        <v>#DIV/0!</v>
      </c>
    </row>
    <row r="31" spans="1:9">
      <c r="A31" s="70"/>
      <c r="B31" s="267">
        <f>Personnel!E13</f>
        <v>0</v>
      </c>
      <c r="C31" s="7">
        <f>Personnel!E27</f>
        <v>0</v>
      </c>
      <c r="D31" s="221"/>
      <c r="E31" s="307">
        <f t="shared" si="3"/>
        <v>0</v>
      </c>
      <c r="F31" s="211"/>
      <c r="G31" s="219">
        <f>September!G31+(E31+F31)</f>
        <v>0</v>
      </c>
      <c r="H31" s="220">
        <f t="shared" si="4"/>
        <v>0</v>
      </c>
      <c r="I31" s="74" t="e">
        <f t="shared" si="5"/>
        <v>#DIV/0!</v>
      </c>
    </row>
    <row r="32" spans="1:9">
      <c r="A32" s="70"/>
      <c r="B32" s="267">
        <f>Personnel!F13</f>
        <v>0</v>
      </c>
      <c r="C32" s="7">
        <f>Personnel!F27</f>
        <v>0</v>
      </c>
      <c r="D32" s="218"/>
      <c r="E32" s="307">
        <f t="shared" si="3"/>
        <v>0</v>
      </c>
      <c r="F32" s="211"/>
      <c r="G32" s="219">
        <f>September!G32+(E32+F32)</f>
        <v>0</v>
      </c>
      <c r="H32" s="220">
        <f t="shared" si="4"/>
        <v>0</v>
      </c>
      <c r="I32" s="74" t="e">
        <f t="shared" si="5"/>
        <v>#DIV/0!</v>
      </c>
    </row>
    <row r="33" spans="1:9">
      <c r="A33" s="70"/>
      <c r="B33" s="267">
        <f>Personnel!G13</f>
        <v>0</v>
      </c>
      <c r="C33" s="7">
        <f>Personnel!G27</f>
        <v>0</v>
      </c>
      <c r="D33" s="221"/>
      <c r="E33" s="307">
        <f t="shared" si="3"/>
        <v>0</v>
      </c>
      <c r="F33" s="211"/>
      <c r="G33" s="219">
        <f>September!G33+(E33+F33)</f>
        <v>0</v>
      </c>
      <c r="H33" s="220">
        <f t="shared" si="4"/>
        <v>0</v>
      </c>
      <c r="I33" s="74" t="e">
        <f t="shared" si="5"/>
        <v>#DIV/0!</v>
      </c>
    </row>
    <row r="34" spans="1:9">
      <c r="A34" s="70"/>
      <c r="B34" s="267">
        <f>Personnel!H13</f>
        <v>0</v>
      </c>
      <c r="C34" s="7">
        <f>Personnel!H27</f>
        <v>0</v>
      </c>
      <c r="D34" s="218"/>
      <c r="E34" s="307">
        <f t="shared" si="3"/>
        <v>0</v>
      </c>
      <c r="F34" s="211"/>
      <c r="G34" s="219">
        <f>September!G34+(E34+F34)</f>
        <v>0</v>
      </c>
      <c r="H34" s="220">
        <f t="shared" si="4"/>
        <v>0</v>
      </c>
      <c r="I34" s="74" t="e">
        <f t="shared" si="5"/>
        <v>#DIV/0!</v>
      </c>
    </row>
    <row r="35" spans="1:9">
      <c r="A35" s="70"/>
      <c r="B35" s="267">
        <f>Personnel!I13</f>
        <v>0</v>
      </c>
      <c r="C35" s="7">
        <f>Personnel!I27</f>
        <v>0</v>
      </c>
      <c r="D35" s="218"/>
      <c r="E35" s="307">
        <f t="shared" si="3"/>
        <v>0</v>
      </c>
      <c r="F35" s="211"/>
      <c r="G35" s="219">
        <f>September!G35+(E35+F35)</f>
        <v>0</v>
      </c>
      <c r="H35" s="220">
        <f t="shared" si="4"/>
        <v>0</v>
      </c>
      <c r="I35" s="74" t="e">
        <f t="shared" si="5"/>
        <v>#DIV/0!</v>
      </c>
    </row>
    <row r="36" spans="1:9">
      <c r="A36" s="70"/>
      <c r="B36" s="267">
        <f>Personnel!J13</f>
        <v>0</v>
      </c>
      <c r="C36" s="14">
        <f>Personnel!J27</f>
        <v>0</v>
      </c>
      <c r="D36" s="218"/>
      <c r="E36" s="307">
        <f t="shared" si="3"/>
        <v>0</v>
      </c>
      <c r="F36" s="211"/>
      <c r="G36" s="219">
        <f>September!G36+(E36+F36)</f>
        <v>0</v>
      </c>
      <c r="H36" s="220">
        <f t="shared" si="4"/>
        <v>0</v>
      </c>
      <c r="I36" s="74" t="e">
        <f t="shared" si="5"/>
        <v>#DIV/0!</v>
      </c>
    </row>
    <row r="37" spans="1:9">
      <c r="A37" s="70"/>
      <c r="B37" s="267">
        <f>Personnel!K13</f>
        <v>0</v>
      </c>
      <c r="C37" s="7">
        <f>Personnel!K27</f>
        <v>0</v>
      </c>
      <c r="D37" s="221"/>
      <c r="E37" s="307">
        <f t="shared" si="3"/>
        <v>0</v>
      </c>
      <c r="F37" s="211"/>
      <c r="G37" s="219">
        <f>September!G37+(E37+F37)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267</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September!G42+(E42+F42)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September!G43+(E43+F43)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September!G44+(E44+F44)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September!G45+(E45+F45)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September!G46+(E46+F46)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September!G47+(E47+F47)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September!G49+(E49+F49)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September!G50+(E50+F50)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September!G51+(E51+F51)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September!G52+(E52+F52)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267</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September!G57+(E57+F57)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September!G58+(E58+F58)</f>
        <v>0</v>
      </c>
      <c r="H58" s="35">
        <f t="shared" ref="H58:H59" si="10">C58-G58</f>
        <v>0</v>
      </c>
      <c r="I58" s="264" t="e">
        <f>G58/C58</f>
        <v>#DIV/0!</v>
      </c>
    </row>
    <row r="59" spans="1:10" s="34" customFormat="1" ht="14.1">
      <c r="A59" s="78"/>
      <c r="B59" s="266" t="str">
        <f>'Line Item Budget'!A42</f>
        <v>Utilities</v>
      </c>
      <c r="C59" s="8">
        <f>'Line Item Budget'!D42</f>
        <v>0</v>
      </c>
      <c r="D59" s="58"/>
      <c r="E59" s="304">
        <f t="shared" si="9"/>
        <v>0</v>
      </c>
      <c r="F59" s="230"/>
      <c r="G59" s="181">
        <f>September!G59+(E59+F59)</f>
        <v>0</v>
      </c>
      <c r="H59" s="35">
        <f t="shared" si="10"/>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September!G60+(E60+F60)</f>
        <v>0</v>
      </c>
      <c r="H60" s="35">
        <f t="shared" ref="H60:H66" si="12">C60-G60</f>
        <v>0</v>
      </c>
      <c r="I60" s="264" t="e">
        <f t="shared" si="11"/>
        <v>#DIV/0!</v>
      </c>
    </row>
    <row r="61" spans="1:10" s="34" customFormat="1" ht="14.1">
      <c r="A61" s="78"/>
      <c r="B61" s="266" t="str">
        <f>'Line Item Budget'!A44</f>
        <v>Security</v>
      </c>
      <c r="C61" s="8">
        <f>'Line Item Budget'!D44</f>
        <v>0</v>
      </c>
      <c r="D61" s="58"/>
      <c r="E61" s="304">
        <f t="shared" si="9"/>
        <v>0</v>
      </c>
      <c r="F61" s="230"/>
      <c r="G61" s="181">
        <f>September!G61+(E61+F61)</f>
        <v>0</v>
      </c>
      <c r="H61" s="35">
        <f t="shared" si="12"/>
        <v>0</v>
      </c>
      <c r="I61" s="264" t="e">
        <f t="shared" si="11"/>
        <v>#DIV/0!</v>
      </c>
    </row>
    <row r="62" spans="1:10" s="34" customFormat="1" ht="14.1">
      <c r="A62" s="78"/>
      <c r="B62" s="266" t="str">
        <f>'Line Item Budget'!A45</f>
        <v>Repair &amp; Maintenance</v>
      </c>
      <c r="C62" s="8">
        <f>'Line Item Budget'!D45</f>
        <v>0</v>
      </c>
      <c r="D62" s="58"/>
      <c r="E62" s="304">
        <f t="shared" si="9"/>
        <v>0</v>
      </c>
      <c r="F62" s="230"/>
      <c r="G62" s="181">
        <f>September!G62+(E62+F62)</f>
        <v>0</v>
      </c>
      <c r="H62" s="35">
        <f t="shared" si="12"/>
        <v>0</v>
      </c>
      <c r="I62" s="264" t="e">
        <f t="shared" si="11"/>
        <v>#DIV/0!</v>
      </c>
    </row>
    <row r="63" spans="1:10" s="34" customFormat="1" ht="14.1">
      <c r="A63" s="78"/>
      <c r="B63" s="266" t="str">
        <f>'Line Item Budget'!A46</f>
        <v>Other (define)</v>
      </c>
      <c r="C63" s="8">
        <f>'Line Item Budget'!D46</f>
        <v>0</v>
      </c>
      <c r="D63" s="58"/>
      <c r="E63" s="304">
        <f t="shared" si="9"/>
        <v>0</v>
      </c>
      <c r="F63" s="230"/>
      <c r="G63" s="181">
        <f>September!G63+(E63+F63)</f>
        <v>0</v>
      </c>
      <c r="H63" s="35">
        <f t="shared" si="12"/>
        <v>0</v>
      </c>
      <c r="I63" s="264" t="e">
        <f t="shared" si="11"/>
        <v>#DIV/0!</v>
      </c>
    </row>
    <row r="64" spans="1:10" s="34" customFormat="1" ht="14.1">
      <c r="A64" s="78"/>
      <c r="B64" s="266" t="str">
        <f>'Line Item Budget'!A47</f>
        <v>Other (define)</v>
      </c>
      <c r="C64" s="8">
        <f>'Line Item Budget'!D47</f>
        <v>0</v>
      </c>
      <c r="D64" s="58"/>
      <c r="E64" s="304">
        <f t="shared" si="9"/>
        <v>0</v>
      </c>
      <c r="F64" s="230"/>
      <c r="G64" s="181">
        <f>September!G64+(E64+F64)</f>
        <v>0</v>
      </c>
      <c r="H64" s="35">
        <f t="shared" si="12"/>
        <v>0</v>
      </c>
      <c r="I64" s="264" t="e">
        <f t="shared" si="11"/>
        <v>#DIV/0!</v>
      </c>
    </row>
    <row r="65" spans="1:9" s="34" customFormat="1" ht="14.1">
      <c r="A65" s="78"/>
      <c r="B65" s="266" t="str">
        <f>'Line Item Budget'!A48</f>
        <v>Other (define)</v>
      </c>
      <c r="C65" s="8">
        <f>'Line Item Budget'!D48</f>
        <v>0</v>
      </c>
      <c r="D65" s="58"/>
      <c r="E65" s="304">
        <f t="shared" si="9"/>
        <v>0</v>
      </c>
      <c r="F65" s="230"/>
      <c r="G65" s="181">
        <f>September!G65+(E65+F65)</f>
        <v>0</v>
      </c>
      <c r="H65" s="35">
        <f t="shared" si="12"/>
        <v>0</v>
      </c>
      <c r="I65" s="264" t="e">
        <f t="shared" si="11"/>
        <v>#DIV/0!</v>
      </c>
    </row>
    <row r="66" spans="1:9" s="34" customFormat="1" thickBot="1">
      <c r="A66" s="78"/>
      <c r="B66" s="270" t="str">
        <f>'Line Item Budget'!A49</f>
        <v>Other (define)</v>
      </c>
      <c r="C66" s="8">
        <f>'Line Item Budget'!D49</f>
        <v>0</v>
      </c>
      <c r="D66" s="59"/>
      <c r="E66" s="304">
        <f t="shared" si="9"/>
        <v>0</v>
      </c>
      <c r="F66" s="235"/>
      <c r="G66" s="181">
        <f>September!G66+(E66+F66)</f>
        <v>0</v>
      </c>
      <c r="H66" s="35">
        <f t="shared" si="12"/>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September!G68+(E68+F68)</f>
        <v>0</v>
      </c>
      <c r="H68" s="261">
        <f>C68-G68</f>
        <v>0</v>
      </c>
      <c r="I68" s="84" t="e">
        <f t="shared" ref="I68:I75" si="13">G68/C68</f>
        <v>#DIV/0!</v>
      </c>
    </row>
    <row r="69" spans="1:9" s="34" customFormat="1" ht="14.1">
      <c r="A69" s="78"/>
      <c r="B69" s="266" t="str">
        <f>'Line Item Budget'!A53</f>
        <v>Office Supplies</v>
      </c>
      <c r="C69" s="258">
        <f>'Line Item Budget'!D53</f>
        <v>0</v>
      </c>
      <c r="D69" s="58"/>
      <c r="E69" s="305">
        <f t="shared" si="9"/>
        <v>0</v>
      </c>
      <c r="F69" s="230"/>
      <c r="G69" s="265">
        <f>September!G69+(E69+F69)</f>
        <v>0</v>
      </c>
      <c r="H69" s="261">
        <f t="shared" ref="H69:H75" si="14">C69-G69</f>
        <v>0</v>
      </c>
      <c r="I69" s="264" t="e">
        <f t="shared" si="13"/>
        <v>#DIV/0!</v>
      </c>
    </row>
    <row r="70" spans="1:9" s="34" customFormat="1" ht="14.1">
      <c r="A70" s="78"/>
      <c r="B70" s="266" t="str">
        <f>'Line Item Budget'!A54</f>
        <v>Patient Education Materials &amp; Incentives</v>
      </c>
      <c r="C70" s="258">
        <f>'Line Item Budget'!D54</f>
        <v>0</v>
      </c>
      <c r="D70" s="58"/>
      <c r="E70" s="305">
        <f t="shared" si="9"/>
        <v>0</v>
      </c>
      <c r="F70" s="230"/>
      <c r="G70" s="265">
        <f>September!G70+(E70+F70)</f>
        <v>0</v>
      </c>
      <c r="H70" s="261">
        <f t="shared" si="14"/>
        <v>0</v>
      </c>
      <c r="I70" s="264" t="e">
        <f t="shared" si="13"/>
        <v>#DIV/0!</v>
      </c>
    </row>
    <row r="71" spans="1:9" s="34" customFormat="1" ht="14.1">
      <c r="A71" s="78"/>
      <c r="B71" s="266" t="str">
        <f>'Line Item Budget'!A55</f>
        <v>Postage and Delivery</v>
      </c>
      <c r="C71" s="258">
        <f>'Line Item Budget'!D55</f>
        <v>0</v>
      </c>
      <c r="D71" s="58"/>
      <c r="E71" s="305">
        <f t="shared" si="9"/>
        <v>0</v>
      </c>
      <c r="F71" s="230"/>
      <c r="G71" s="265">
        <f>September!G71+(E71+F71)</f>
        <v>0</v>
      </c>
      <c r="H71" s="261">
        <f t="shared" si="14"/>
        <v>0</v>
      </c>
      <c r="I71" s="264" t="e">
        <f t="shared" si="13"/>
        <v>#DIV/0!</v>
      </c>
    </row>
    <row r="72" spans="1:9" s="34" customFormat="1" ht="14.1">
      <c r="A72" s="78"/>
      <c r="B72" s="270" t="str">
        <f>'Line Item Budget'!A56</f>
        <v>Other (define)</v>
      </c>
      <c r="C72" s="258">
        <f>'Line Item Budget'!D56</f>
        <v>0</v>
      </c>
      <c r="D72" s="59"/>
      <c r="E72" s="305">
        <f t="shared" si="9"/>
        <v>0</v>
      </c>
      <c r="F72" s="235"/>
      <c r="G72" s="265">
        <f>September!G72+(E72+F72)</f>
        <v>0</v>
      </c>
      <c r="H72" s="261">
        <f t="shared" si="14"/>
        <v>0</v>
      </c>
      <c r="I72" s="82" t="e">
        <f t="shared" si="13"/>
        <v>#DIV/0!</v>
      </c>
    </row>
    <row r="73" spans="1:9" s="34" customFormat="1" ht="14.1">
      <c r="A73" s="78"/>
      <c r="B73" s="270" t="str">
        <f>'Line Item Budget'!A57</f>
        <v>Other (define)</v>
      </c>
      <c r="C73" s="258">
        <f>'Line Item Budget'!D57</f>
        <v>0</v>
      </c>
      <c r="D73" s="59"/>
      <c r="E73" s="305">
        <f t="shared" si="9"/>
        <v>0</v>
      </c>
      <c r="F73" s="235"/>
      <c r="G73" s="265">
        <f>September!G73+(E73+F73)</f>
        <v>0</v>
      </c>
      <c r="H73" s="261">
        <f t="shared" si="14"/>
        <v>0</v>
      </c>
      <c r="I73" s="82" t="e">
        <f t="shared" si="13"/>
        <v>#DIV/0!</v>
      </c>
    </row>
    <row r="74" spans="1:9" s="34" customFormat="1" ht="14.1">
      <c r="A74" s="78"/>
      <c r="B74" s="270" t="str">
        <f>'Line Item Budget'!A58</f>
        <v>Other (define)</v>
      </c>
      <c r="C74" s="258">
        <f>'Line Item Budget'!D58</f>
        <v>0</v>
      </c>
      <c r="D74" s="59"/>
      <c r="E74" s="305">
        <f t="shared" si="9"/>
        <v>0</v>
      </c>
      <c r="F74" s="235"/>
      <c r="G74" s="265">
        <f>September!G74+(E74+F74)</f>
        <v>0</v>
      </c>
      <c r="H74" s="261">
        <f t="shared" si="14"/>
        <v>0</v>
      </c>
      <c r="I74" s="82" t="e">
        <f t="shared" si="13"/>
        <v>#DIV/0!</v>
      </c>
    </row>
    <row r="75" spans="1:9" s="34" customFormat="1" thickBot="1">
      <c r="A75" s="78"/>
      <c r="B75" s="270" t="str">
        <f>'Line Item Budget'!A59</f>
        <v>Other (define)</v>
      </c>
      <c r="C75" s="258">
        <f>'Line Item Budget'!D59</f>
        <v>0</v>
      </c>
      <c r="D75" s="59"/>
      <c r="E75" s="305">
        <f t="shared" si="9"/>
        <v>0</v>
      </c>
      <c r="F75" s="235"/>
      <c r="G75" s="265">
        <f>September!G75+(E75+F75)</f>
        <v>0</v>
      </c>
      <c r="H75" s="261">
        <f t="shared" si="14"/>
        <v>0</v>
      </c>
      <c r="I75" s="82" t="e">
        <f t="shared" si="13"/>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September!G77+(E77+F77)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September!G78+(E78+F78)</f>
        <v>0</v>
      </c>
      <c r="H78" s="261">
        <f t="shared" ref="H78:H84" si="15">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September!G79+(E79+F79)</f>
        <v>0</v>
      </c>
      <c r="H79" s="261">
        <f t="shared" si="15"/>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September!G80+(E80+F80)</f>
        <v>0</v>
      </c>
      <c r="H80" s="261">
        <f t="shared" si="15"/>
        <v>0</v>
      </c>
      <c r="I80" s="264" t="e">
        <f t="shared" si="11"/>
        <v>#DIV/0!</v>
      </c>
    </row>
    <row r="81" spans="1:10" s="34" customFormat="1" ht="14.1">
      <c r="A81" s="78"/>
      <c r="B81" s="266" t="str">
        <f>'Line Item Budget'!A66</f>
        <v>Dues &amp; Subscriptions</v>
      </c>
      <c r="C81" s="258">
        <f>'Line Item Budget'!D66</f>
        <v>0</v>
      </c>
      <c r="D81" s="58"/>
      <c r="E81" s="305">
        <f t="shared" si="9"/>
        <v>0</v>
      </c>
      <c r="F81" s="230"/>
      <c r="G81" s="265">
        <f>September!G81+(E81+F81)</f>
        <v>0</v>
      </c>
      <c r="H81" s="261">
        <f t="shared" si="15"/>
        <v>0</v>
      </c>
      <c r="I81" s="264" t="e">
        <f t="shared" si="11"/>
        <v>#DIV/0!</v>
      </c>
    </row>
    <row r="82" spans="1:10" s="34" customFormat="1" ht="14.1">
      <c r="A82" s="78"/>
      <c r="B82" s="266" t="str">
        <f>'Line Item Budget'!A67</f>
        <v>Other (define)</v>
      </c>
      <c r="C82" s="258">
        <f>'Line Item Budget'!D67</f>
        <v>0</v>
      </c>
      <c r="D82" s="58"/>
      <c r="E82" s="305">
        <f t="shared" si="9"/>
        <v>0</v>
      </c>
      <c r="F82" s="230"/>
      <c r="G82" s="265">
        <f>September!G82+(E82+F82)</f>
        <v>0</v>
      </c>
      <c r="H82" s="261">
        <f t="shared" si="15"/>
        <v>0</v>
      </c>
      <c r="I82" s="264" t="e">
        <f t="shared" si="11"/>
        <v>#DIV/0!</v>
      </c>
    </row>
    <row r="83" spans="1:10" s="34" customFormat="1" ht="14.1">
      <c r="A83" s="78"/>
      <c r="B83" s="266" t="str">
        <f>'Line Item Budget'!A68</f>
        <v>Other (define)</v>
      </c>
      <c r="C83" s="258">
        <f>'Line Item Budget'!D68</f>
        <v>0</v>
      </c>
      <c r="D83" s="58"/>
      <c r="E83" s="305">
        <f t="shared" si="9"/>
        <v>0</v>
      </c>
      <c r="F83" s="230"/>
      <c r="G83" s="265">
        <f>September!G83+(E83+F83)</f>
        <v>0</v>
      </c>
      <c r="H83" s="261">
        <f t="shared" si="15"/>
        <v>0</v>
      </c>
      <c r="I83" s="264" t="e">
        <f t="shared" si="11"/>
        <v>#DIV/0!</v>
      </c>
    </row>
    <row r="84" spans="1:10" s="34" customFormat="1" ht="14.1">
      <c r="A84" s="78"/>
      <c r="B84" s="266" t="str">
        <f>'Line Item Budget'!A69</f>
        <v>Other (define)</v>
      </c>
      <c r="C84" s="258">
        <f>'Line Item Budget'!D69</f>
        <v>0</v>
      </c>
      <c r="D84" s="58"/>
      <c r="E84" s="305">
        <f t="shared" si="9"/>
        <v>0</v>
      </c>
      <c r="F84" s="230"/>
      <c r="G84" s="265">
        <f>September!G84+(E84+F84)</f>
        <v>0</v>
      </c>
      <c r="H84" s="261">
        <f t="shared" si="15"/>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267</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284">
        <f t="shared" ref="E91:E96" si="16">ROUND(D91,2)</f>
        <v>0</v>
      </c>
      <c r="F91" s="230"/>
      <c r="G91" s="181">
        <f>September!G91+(E91+F91)</f>
        <v>0</v>
      </c>
      <c r="H91" s="35">
        <f t="shared" ref="H91:H96" si="17">C91-G91</f>
        <v>0</v>
      </c>
      <c r="I91" s="90" t="e">
        <f t="shared" ref="I91:I96" si="18">G91/C91</f>
        <v>#DIV/0!</v>
      </c>
    </row>
    <row r="92" spans="1:10" s="34" customFormat="1" ht="14.1">
      <c r="A92" s="78"/>
      <c r="B92" s="269" t="str">
        <f>'Line Item Budget'!A73</f>
        <v>General Equipment</v>
      </c>
      <c r="C92" s="8">
        <f>'Line Item Budget'!D73</f>
        <v>0</v>
      </c>
      <c r="D92" s="58"/>
      <c r="E92" s="284">
        <f t="shared" si="16"/>
        <v>0</v>
      </c>
      <c r="F92" s="230"/>
      <c r="G92" s="181">
        <f>September!G92+(E92+F92)</f>
        <v>0</v>
      </c>
      <c r="H92" s="35">
        <f t="shared" si="17"/>
        <v>0</v>
      </c>
      <c r="I92" s="90" t="e">
        <f t="shared" si="18"/>
        <v>#DIV/0!</v>
      </c>
    </row>
    <row r="93" spans="1:10" s="34" customFormat="1" ht="14.1">
      <c r="A93" s="78"/>
      <c r="B93" s="269" t="str">
        <f>'Line Item Budget'!A74</f>
        <v>General Capital Equipment</v>
      </c>
      <c r="C93" s="8">
        <f>'Line Item Budget'!D74</f>
        <v>0</v>
      </c>
      <c r="D93" s="58"/>
      <c r="E93" s="284">
        <f t="shared" si="16"/>
        <v>0</v>
      </c>
      <c r="F93" s="230"/>
      <c r="G93" s="181">
        <f>September!G93+(E93+F93)</f>
        <v>0</v>
      </c>
      <c r="H93" s="35">
        <f t="shared" si="17"/>
        <v>0</v>
      </c>
      <c r="I93" s="90" t="e">
        <f t="shared" si="18"/>
        <v>#DIV/0!</v>
      </c>
    </row>
    <row r="94" spans="1:10" s="34" customFormat="1" ht="14.1">
      <c r="A94" s="78"/>
      <c r="B94" s="269" t="str">
        <f>'Line Item Budget'!A75</f>
        <v>Medical Equipment</v>
      </c>
      <c r="C94" s="8">
        <f>'Line Item Budget'!D75</f>
        <v>0</v>
      </c>
      <c r="D94" s="58"/>
      <c r="E94" s="284">
        <f t="shared" si="16"/>
        <v>0</v>
      </c>
      <c r="F94" s="230"/>
      <c r="G94" s="181">
        <f>September!G94+(E94+F94)</f>
        <v>0</v>
      </c>
      <c r="H94" s="35">
        <f t="shared" si="17"/>
        <v>0</v>
      </c>
      <c r="I94" s="90" t="e">
        <f t="shared" si="18"/>
        <v>#DIV/0!</v>
      </c>
    </row>
    <row r="95" spans="1:10" s="34" customFormat="1" ht="14.1">
      <c r="A95" s="78"/>
      <c r="B95" s="269" t="str">
        <f>'Line Item Budget'!A76</f>
        <v>Medical Capital Equipment</v>
      </c>
      <c r="C95" s="8">
        <f>'Line Item Budget'!D76</f>
        <v>0</v>
      </c>
      <c r="D95" s="58"/>
      <c r="E95" s="284">
        <f t="shared" si="16"/>
        <v>0</v>
      </c>
      <c r="F95" s="230"/>
      <c r="G95" s="181">
        <f>September!G95+(E95+F95)</f>
        <v>0</v>
      </c>
      <c r="H95" s="35">
        <f t="shared" si="17"/>
        <v>0</v>
      </c>
      <c r="I95" s="90" t="e">
        <f t="shared" si="18"/>
        <v>#DIV/0!</v>
      </c>
    </row>
    <row r="96" spans="1:10" s="34" customFormat="1" ht="14.1">
      <c r="A96" s="78"/>
      <c r="B96" s="269" t="str">
        <f>'Line Item Budget'!A77</f>
        <v>Define -</v>
      </c>
      <c r="C96" s="8">
        <f>'Line Item Budget'!D77</f>
        <v>0</v>
      </c>
      <c r="D96" s="58"/>
      <c r="E96" s="284">
        <f t="shared" si="16"/>
        <v>0</v>
      </c>
      <c r="F96" s="230"/>
      <c r="G96" s="181">
        <f>September!G96+(E96+F96)</f>
        <v>0</v>
      </c>
      <c r="H96" s="35">
        <f t="shared" si="17"/>
        <v>0</v>
      </c>
      <c r="I96" s="90" t="e">
        <f t="shared" si="18"/>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319</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268</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October!G14+(E14+F14)</f>
        <v>0</v>
      </c>
      <c r="H14" s="212">
        <f>C14-G14</f>
        <v>0</v>
      </c>
      <c r="I14" s="74" t="e">
        <f>G14/C14</f>
        <v>#DIV/0!</v>
      </c>
    </row>
    <row r="15" spans="1:15">
      <c r="A15" s="70"/>
      <c r="B15" s="267">
        <f>Personnel!C13</f>
        <v>0</v>
      </c>
      <c r="C15" s="45">
        <f>Personnel!C24</f>
        <v>0</v>
      </c>
      <c r="D15" s="57"/>
      <c r="E15" s="306">
        <f t="shared" ref="E15:E23" si="0">ROUND(D15,2)</f>
        <v>0</v>
      </c>
      <c r="F15" s="211"/>
      <c r="G15" s="177">
        <f>October!G15+(E15+F15)</f>
        <v>0</v>
      </c>
      <c r="H15" s="212">
        <f t="shared" ref="H15:H23" si="1">C15-G15</f>
        <v>0</v>
      </c>
      <c r="I15" s="74" t="e">
        <f>G15/C15</f>
        <v>#DIV/0!</v>
      </c>
    </row>
    <row r="16" spans="1:15">
      <c r="A16" s="70"/>
      <c r="B16" s="267">
        <f>Personnel!D13</f>
        <v>0</v>
      </c>
      <c r="C16" s="45">
        <f>Personnel!D24</f>
        <v>0</v>
      </c>
      <c r="D16" s="57"/>
      <c r="E16" s="306">
        <f t="shared" si="0"/>
        <v>0</v>
      </c>
      <c r="F16" s="211"/>
      <c r="G16" s="177">
        <f>October!G16+(E16+F16)</f>
        <v>0</v>
      </c>
      <c r="H16" s="212">
        <f t="shared" si="1"/>
        <v>0</v>
      </c>
      <c r="I16" s="74" t="e">
        <f>G16/C16</f>
        <v>#DIV/0!</v>
      </c>
    </row>
    <row r="17" spans="1:9">
      <c r="A17" s="70"/>
      <c r="B17" s="267">
        <f>Personnel!E13</f>
        <v>0</v>
      </c>
      <c r="C17" s="45">
        <f>Personnel!E24</f>
        <v>0</v>
      </c>
      <c r="D17" s="57"/>
      <c r="E17" s="306">
        <f t="shared" si="0"/>
        <v>0</v>
      </c>
      <c r="F17" s="211"/>
      <c r="G17" s="177">
        <f>October!G17+(E17+F17)</f>
        <v>0</v>
      </c>
      <c r="H17" s="212">
        <f t="shared" si="1"/>
        <v>0</v>
      </c>
      <c r="I17" s="74" t="e">
        <f t="shared" ref="I17:I23" si="2">G17/C17</f>
        <v>#DIV/0!</v>
      </c>
    </row>
    <row r="18" spans="1:9">
      <c r="A18" s="70"/>
      <c r="B18" s="267">
        <f>Personnel!F13</f>
        <v>0</v>
      </c>
      <c r="C18" s="45">
        <f>Personnel!F24</f>
        <v>0</v>
      </c>
      <c r="D18" s="57"/>
      <c r="E18" s="306">
        <f t="shared" si="0"/>
        <v>0</v>
      </c>
      <c r="F18" s="211"/>
      <c r="G18" s="177">
        <f>October!G18+(E18+F18)</f>
        <v>0</v>
      </c>
      <c r="H18" s="212">
        <f t="shared" si="1"/>
        <v>0</v>
      </c>
      <c r="I18" s="74" t="e">
        <f t="shared" si="2"/>
        <v>#DIV/0!</v>
      </c>
    </row>
    <row r="19" spans="1:9">
      <c r="A19" s="70"/>
      <c r="B19" s="267">
        <f>Personnel!G13</f>
        <v>0</v>
      </c>
      <c r="C19" s="45">
        <f>Personnel!G24</f>
        <v>0</v>
      </c>
      <c r="D19" s="57"/>
      <c r="E19" s="306">
        <f t="shared" si="0"/>
        <v>0</v>
      </c>
      <c r="F19" s="211"/>
      <c r="G19" s="177">
        <f>October!G19+(E19+F19)</f>
        <v>0</v>
      </c>
      <c r="H19" s="212">
        <f t="shared" si="1"/>
        <v>0</v>
      </c>
      <c r="I19" s="74" t="e">
        <f t="shared" si="2"/>
        <v>#DIV/0!</v>
      </c>
    </row>
    <row r="20" spans="1:9">
      <c r="A20" s="70"/>
      <c r="B20" s="267">
        <f>Personnel!H13</f>
        <v>0</v>
      </c>
      <c r="C20" s="45">
        <f>Personnel!H24</f>
        <v>0</v>
      </c>
      <c r="D20" s="57"/>
      <c r="E20" s="306">
        <f t="shared" si="0"/>
        <v>0</v>
      </c>
      <c r="F20" s="211"/>
      <c r="G20" s="177">
        <f>October!G20+(E20+F20)</f>
        <v>0</v>
      </c>
      <c r="H20" s="212">
        <f t="shared" si="1"/>
        <v>0</v>
      </c>
      <c r="I20" s="74" t="e">
        <f t="shared" si="2"/>
        <v>#DIV/0!</v>
      </c>
    </row>
    <row r="21" spans="1:9">
      <c r="A21" s="70"/>
      <c r="B21" s="267">
        <f>Personnel!I13</f>
        <v>0</v>
      </c>
      <c r="C21" s="45">
        <f>Personnel!I24</f>
        <v>0</v>
      </c>
      <c r="D21" s="57"/>
      <c r="E21" s="306">
        <f t="shared" si="0"/>
        <v>0</v>
      </c>
      <c r="F21" s="211"/>
      <c r="G21" s="177">
        <f>October!G21+(E21+F21)</f>
        <v>0</v>
      </c>
      <c r="H21" s="212">
        <f t="shared" si="1"/>
        <v>0</v>
      </c>
      <c r="I21" s="74" t="e">
        <f t="shared" si="2"/>
        <v>#DIV/0!</v>
      </c>
    </row>
    <row r="22" spans="1:9">
      <c r="A22" s="70"/>
      <c r="B22" s="267">
        <f>Personnel!J13</f>
        <v>0</v>
      </c>
      <c r="C22" s="45">
        <f>Personnel!J24</f>
        <v>0</v>
      </c>
      <c r="D22" s="57"/>
      <c r="E22" s="306">
        <f t="shared" si="0"/>
        <v>0</v>
      </c>
      <c r="F22" s="211"/>
      <c r="G22" s="177">
        <f>October!G22+(E22+F22)</f>
        <v>0</v>
      </c>
      <c r="H22" s="212">
        <f t="shared" si="1"/>
        <v>0</v>
      </c>
      <c r="I22" s="74" t="e">
        <f t="shared" si="2"/>
        <v>#DIV/0!</v>
      </c>
    </row>
    <row r="23" spans="1:9">
      <c r="A23" s="70"/>
      <c r="B23" s="267">
        <f>Personnel!K13</f>
        <v>0</v>
      </c>
      <c r="C23" s="45">
        <f>Personnel!K24</f>
        <v>0</v>
      </c>
      <c r="D23" s="57"/>
      <c r="E23" s="306">
        <f t="shared" si="0"/>
        <v>0</v>
      </c>
      <c r="F23" s="211"/>
      <c r="G23" s="177">
        <f>October!G23+(E23+F23)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268</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October!G28+(E28+F28)</f>
        <v>0</v>
      </c>
      <c r="H28" s="220">
        <f>C28-G28</f>
        <v>0</v>
      </c>
      <c r="I28" s="74" t="e">
        <f>G28/C28</f>
        <v>#DIV/0!</v>
      </c>
    </row>
    <row r="29" spans="1:9">
      <c r="A29" s="70"/>
      <c r="B29" s="267">
        <f>Personnel!C13</f>
        <v>0</v>
      </c>
      <c r="C29" s="7">
        <f>Personnel!C27</f>
        <v>0</v>
      </c>
      <c r="D29" s="221"/>
      <c r="E29" s="307">
        <f t="shared" si="3"/>
        <v>0</v>
      </c>
      <c r="F29" s="211"/>
      <c r="G29" s="219">
        <f>October!G29+(E29+F29)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October!G30+(E30+F30)</f>
        <v>0</v>
      </c>
      <c r="H30" s="220">
        <f t="shared" si="4"/>
        <v>0</v>
      </c>
      <c r="I30" s="74" t="e">
        <f t="shared" si="5"/>
        <v>#DIV/0!</v>
      </c>
    </row>
    <row r="31" spans="1:9">
      <c r="A31" s="70"/>
      <c r="B31" s="267">
        <f>Personnel!E13</f>
        <v>0</v>
      </c>
      <c r="C31" s="7">
        <f>Personnel!E27</f>
        <v>0</v>
      </c>
      <c r="D31" s="221"/>
      <c r="E31" s="307">
        <f t="shared" si="3"/>
        <v>0</v>
      </c>
      <c r="F31" s="211"/>
      <c r="G31" s="219">
        <f>October!G31+(E31+F31)</f>
        <v>0</v>
      </c>
      <c r="H31" s="220">
        <f t="shared" si="4"/>
        <v>0</v>
      </c>
      <c r="I31" s="74" t="e">
        <f t="shared" si="5"/>
        <v>#DIV/0!</v>
      </c>
    </row>
    <row r="32" spans="1:9">
      <c r="A32" s="70"/>
      <c r="B32" s="267">
        <f>Personnel!F13</f>
        <v>0</v>
      </c>
      <c r="C32" s="7">
        <f>Personnel!F27</f>
        <v>0</v>
      </c>
      <c r="D32" s="218"/>
      <c r="E32" s="307">
        <f t="shared" si="3"/>
        <v>0</v>
      </c>
      <c r="F32" s="211"/>
      <c r="G32" s="219">
        <f>October!G32+(E32+F32)</f>
        <v>0</v>
      </c>
      <c r="H32" s="220">
        <f t="shared" si="4"/>
        <v>0</v>
      </c>
      <c r="I32" s="74" t="e">
        <f t="shared" si="5"/>
        <v>#DIV/0!</v>
      </c>
    </row>
    <row r="33" spans="1:9">
      <c r="A33" s="70"/>
      <c r="B33" s="267">
        <f>Personnel!G13</f>
        <v>0</v>
      </c>
      <c r="C33" s="7">
        <f>Personnel!G27</f>
        <v>0</v>
      </c>
      <c r="D33" s="221"/>
      <c r="E33" s="307">
        <f t="shared" si="3"/>
        <v>0</v>
      </c>
      <c r="F33" s="211"/>
      <c r="G33" s="219">
        <f>October!G33+(E33+F33)</f>
        <v>0</v>
      </c>
      <c r="H33" s="220">
        <f t="shared" si="4"/>
        <v>0</v>
      </c>
      <c r="I33" s="74" t="e">
        <f t="shared" si="5"/>
        <v>#DIV/0!</v>
      </c>
    </row>
    <row r="34" spans="1:9">
      <c r="A34" s="70"/>
      <c r="B34" s="267">
        <f>Personnel!H13</f>
        <v>0</v>
      </c>
      <c r="C34" s="7">
        <f>Personnel!H27</f>
        <v>0</v>
      </c>
      <c r="D34" s="218"/>
      <c r="E34" s="307">
        <f t="shared" si="3"/>
        <v>0</v>
      </c>
      <c r="F34" s="211"/>
      <c r="G34" s="219">
        <f>October!G34+(E34+F34)</f>
        <v>0</v>
      </c>
      <c r="H34" s="220">
        <f t="shared" si="4"/>
        <v>0</v>
      </c>
      <c r="I34" s="74" t="e">
        <f t="shared" si="5"/>
        <v>#DIV/0!</v>
      </c>
    </row>
    <row r="35" spans="1:9">
      <c r="A35" s="70"/>
      <c r="B35" s="267">
        <f>Personnel!I13</f>
        <v>0</v>
      </c>
      <c r="C35" s="7">
        <f>Personnel!I27</f>
        <v>0</v>
      </c>
      <c r="D35" s="218"/>
      <c r="E35" s="307">
        <f t="shared" si="3"/>
        <v>0</v>
      </c>
      <c r="F35" s="211"/>
      <c r="G35" s="219">
        <f>October!G35+(E35+F35)</f>
        <v>0</v>
      </c>
      <c r="H35" s="220">
        <f t="shared" si="4"/>
        <v>0</v>
      </c>
      <c r="I35" s="74" t="e">
        <f t="shared" si="5"/>
        <v>#DIV/0!</v>
      </c>
    </row>
    <row r="36" spans="1:9">
      <c r="A36" s="70"/>
      <c r="B36" s="267">
        <f>Personnel!J13</f>
        <v>0</v>
      </c>
      <c r="C36" s="14">
        <f>Personnel!J27</f>
        <v>0</v>
      </c>
      <c r="D36" s="218"/>
      <c r="E36" s="307">
        <f t="shared" si="3"/>
        <v>0</v>
      </c>
      <c r="F36" s="211"/>
      <c r="G36" s="219">
        <f>October!G36+(E36+F36)</f>
        <v>0</v>
      </c>
      <c r="H36" s="220">
        <f t="shared" si="4"/>
        <v>0</v>
      </c>
      <c r="I36" s="74" t="e">
        <f t="shared" si="5"/>
        <v>#DIV/0!</v>
      </c>
    </row>
    <row r="37" spans="1:9">
      <c r="A37" s="70"/>
      <c r="B37" s="267">
        <f>Personnel!K13</f>
        <v>0</v>
      </c>
      <c r="C37" s="7">
        <f>Personnel!K27</f>
        <v>0</v>
      </c>
      <c r="D37" s="221"/>
      <c r="E37" s="307">
        <f t="shared" si="3"/>
        <v>0</v>
      </c>
      <c r="F37" s="211"/>
      <c r="G37" s="219">
        <f>October!G37+(E37+F37)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268</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October!G42+(E42+F42)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October!G43+(E43+F43)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October!G44+(E44+F44)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October!G45+(E45+F45)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October!G46+(E46+F46)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October!G47+(E47+F47)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October!G49+(E49+F49)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October!G50+(E50+F50)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October!G51+(E51+F51)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October!G52+(E52+F52)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268</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October!G57+(E57+F57)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October!G58+(E58+F58)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October!G59+(E59+F59)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October!G60+(E60+F60)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October!G61+(E61+F61)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October!G62+(E62+F62)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October!G63+(E63+F63)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October!G64+(E64+F64)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October!G65+(E65+F65)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October!G66+(E66+F66)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October!G68+(E68+F68)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October!G69+(E69+F69)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October!G70+(E70+F70)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October!G71+(E71+F71)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October!G72+(E72+F72)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October!G73+(E73+F73)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October!G74+(E74+F74)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October!G75+(E75+F75)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October!G77+(E77+F77)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October!G78+(E78+F78)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October!G79+(E79+F79)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October!G80+(E80+F80)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October!G81+(E81+F81)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October!G82+(E82+F82)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October!G83+(E83+F83)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October!G84+(E84+F84)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268</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October!G91+(E91+F91)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October!G92+(E92+F92)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October!G93+(E93+F93)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October!G94+(E94+F94)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October!G95+(E95+F95)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October!G96+(E96+F96)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320</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269</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November!G14+(E14+F14)</f>
        <v>0</v>
      </c>
      <c r="H14" s="212">
        <f>C14-G14</f>
        <v>0</v>
      </c>
      <c r="I14" s="74" t="e">
        <f>G14/C14</f>
        <v>#DIV/0!</v>
      </c>
    </row>
    <row r="15" spans="1:15">
      <c r="A15" s="70"/>
      <c r="B15" s="267">
        <f>Personnel!C13</f>
        <v>0</v>
      </c>
      <c r="C15" s="45">
        <f>Personnel!C24</f>
        <v>0</v>
      </c>
      <c r="D15" s="57"/>
      <c r="E15" s="306">
        <f t="shared" ref="E15:E23" si="0">ROUND(D15,2)</f>
        <v>0</v>
      </c>
      <c r="F15" s="211"/>
      <c r="G15" s="177">
        <f>November!G15+(E15+F15)</f>
        <v>0</v>
      </c>
      <c r="H15" s="212">
        <f t="shared" ref="H15:H23" si="1">C15-G15</f>
        <v>0</v>
      </c>
      <c r="I15" s="74" t="e">
        <f>G15/C15</f>
        <v>#DIV/0!</v>
      </c>
    </row>
    <row r="16" spans="1:15">
      <c r="A16" s="70"/>
      <c r="B16" s="267">
        <f>Personnel!D13</f>
        <v>0</v>
      </c>
      <c r="C16" s="45">
        <f>Personnel!D24</f>
        <v>0</v>
      </c>
      <c r="D16" s="57"/>
      <c r="E16" s="306">
        <f t="shared" si="0"/>
        <v>0</v>
      </c>
      <c r="F16" s="211"/>
      <c r="G16" s="177">
        <f>November!G16+(E16+F16)</f>
        <v>0</v>
      </c>
      <c r="H16" s="212">
        <f t="shared" si="1"/>
        <v>0</v>
      </c>
      <c r="I16" s="74" t="e">
        <f>G16/C16</f>
        <v>#DIV/0!</v>
      </c>
    </row>
    <row r="17" spans="1:9">
      <c r="A17" s="70"/>
      <c r="B17" s="267">
        <f>Personnel!E13</f>
        <v>0</v>
      </c>
      <c r="C17" s="45">
        <f>Personnel!E24</f>
        <v>0</v>
      </c>
      <c r="D17" s="57"/>
      <c r="E17" s="306">
        <f t="shared" si="0"/>
        <v>0</v>
      </c>
      <c r="F17" s="211"/>
      <c r="G17" s="177">
        <f>November!G17+(E17+F17)</f>
        <v>0</v>
      </c>
      <c r="H17" s="212">
        <f t="shared" si="1"/>
        <v>0</v>
      </c>
      <c r="I17" s="74" t="e">
        <f t="shared" ref="I17:I23" si="2">G17/C17</f>
        <v>#DIV/0!</v>
      </c>
    </row>
    <row r="18" spans="1:9">
      <c r="A18" s="70"/>
      <c r="B18" s="267">
        <f>Personnel!F13</f>
        <v>0</v>
      </c>
      <c r="C18" s="45">
        <f>Personnel!F24</f>
        <v>0</v>
      </c>
      <c r="D18" s="57"/>
      <c r="E18" s="306">
        <f t="shared" si="0"/>
        <v>0</v>
      </c>
      <c r="F18" s="211"/>
      <c r="G18" s="177">
        <f>November!G18+(E18+F18)</f>
        <v>0</v>
      </c>
      <c r="H18" s="212">
        <f t="shared" si="1"/>
        <v>0</v>
      </c>
      <c r="I18" s="74" t="e">
        <f t="shared" si="2"/>
        <v>#DIV/0!</v>
      </c>
    </row>
    <row r="19" spans="1:9">
      <c r="A19" s="70"/>
      <c r="B19" s="267">
        <f>Personnel!G13</f>
        <v>0</v>
      </c>
      <c r="C19" s="45">
        <f>Personnel!G24</f>
        <v>0</v>
      </c>
      <c r="D19" s="57"/>
      <c r="E19" s="306">
        <f t="shared" si="0"/>
        <v>0</v>
      </c>
      <c r="F19" s="211"/>
      <c r="G19" s="177">
        <f>November!G19+(E19+F19)</f>
        <v>0</v>
      </c>
      <c r="H19" s="212">
        <f t="shared" si="1"/>
        <v>0</v>
      </c>
      <c r="I19" s="74" t="e">
        <f t="shared" si="2"/>
        <v>#DIV/0!</v>
      </c>
    </row>
    <row r="20" spans="1:9">
      <c r="A20" s="70"/>
      <c r="B20" s="267">
        <f>Personnel!H13</f>
        <v>0</v>
      </c>
      <c r="C20" s="45">
        <f>Personnel!H24</f>
        <v>0</v>
      </c>
      <c r="D20" s="57"/>
      <c r="E20" s="306">
        <f t="shared" si="0"/>
        <v>0</v>
      </c>
      <c r="F20" s="211"/>
      <c r="G20" s="177">
        <f>November!G20+(E20+F20)</f>
        <v>0</v>
      </c>
      <c r="H20" s="212">
        <f t="shared" si="1"/>
        <v>0</v>
      </c>
      <c r="I20" s="74" t="e">
        <f t="shared" si="2"/>
        <v>#DIV/0!</v>
      </c>
    </row>
    <row r="21" spans="1:9">
      <c r="A21" s="70"/>
      <c r="B21" s="267">
        <f>Personnel!I13</f>
        <v>0</v>
      </c>
      <c r="C21" s="45">
        <f>Personnel!I24</f>
        <v>0</v>
      </c>
      <c r="D21" s="57"/>
      <c r="E21" s="306">
        <f t="shared" si="0"/>
        <v>0</v>
      </c>
      <c r="F21" s="211"/>
      <c r="G21" s="177">
        <f>November!G21+(E21+F21)</f>
        <v>0</v>
      </c>
      <c r="H21" s="212">
        <f t="shared" si="1"/>
        <v>0</v>
      </c>
      <c r="I21" s="74" t="e">
        <f t="shared" si="2"/>
        <v>#DIV/0!</v>
      </c>
    </row>
    <row r="22" spans="1:9">
      <c r="A22" s="70"/>
      <c r="B22" s="267">
        <f>Personnel!J13</f>
        <v>0</v>
      </c>
      <c r="C22" s="45">
        <f>Personnel!J24</f>
        <v>0</v>
      </c>
      <c r="D22" s="57"/>
      <c r="E22" s="306">
        <f t="shared" si="0"/>
        <v>0</v>
      </c>
      <c r="F22" s="211"/>
      <c r="G22" s="177">
        <f>November!G22+(E22+F22)</f>
        <v>0</v>
      </c>
      <c r="H22" s="212">
        <f t="shared" si="1"/>
        <v>0</v>
      </c>
      <c r="I22" s="74" t="e">
        <f t="shared" si="2"/>
        <v>#DIV/0!</v>
      </c>
    </row>
    <row r="23" spans="1:9">
      <c r="A23" s="70"/>
      <c r="B23" s="267">
        <f>Personnel!K13</f>
        <v>0</v>
      </c>
      <c r="C23" s="45">
        <f>Personnel!K24</f>
        <v>0</v>
      </c>
      <c r="D23" s="57"/>
      <c r="E23" s="306">
        <f t="shared" si="0"/>
        <v>0</v>
      </c>
      <c r="F23" s="211"/>
      <c r="G23" s="177">
        <f>November!G23+(E23+F23)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269</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November!G28+(E28+F28)</f>
        <v>0</v>
      </c>
      <c r="H28" s="220">
        <f>C28-G28</f>
        <v>0</v>
      </c>
      <c r="I28" s="74" t="e">
        <f>G28/C28</f>
        <v>#DIV/0!</v>
      </c>
    </row>
    <row r="29" spans="1:9">
      <c r="A29" s="70"/>
      <c r="B29" s="267">
        <f>Personnel!C13</f>
        <v>0</v>
      </c>
      <c r="C29" s="7">
        <f>Personnel!C27</f>
        <v>0</v>
      </c>
      <c r="D29" s="221"/>
      <c r="E29" s="307">
        <f t="shared" si="3"/>
        <v>0</v>
      </c>
      <c r="F29" s="211"/>
      <c r="G29" s="219">
        <f>November!G29+(E29+F29)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November!G30+(E30+F30)</f>
        <v>0</v>
      </c>
      <c r="H30" s="220">
        <f t="shared" si="4"/>
        <v>0</v>
      </c>
      <c r="I30" s="74" t="e">
        <f t="shared" si="5"/>
        <v>#DIV/0!</v>
      </c>
    </row>
    <row r="31" spans="1:9">
      <c r="A31" s="70"/>
      <c r="B31" s="267">
        <f>Personnel!E13</f>
        <v>0</v>
      </c>
      <c r="C31" s="7">
        <f>Personnel!E27</f>
        <v>0</v>
      </c>
      <c r="D31" s="221"/>
      <c r="E31" s="307">
        <f t="shared" si="3"/>
        <v>0</v>
      </c>
      <c r="F31" s="211"/>
      <c r="G31" s="219">
        <f>November!G31+(E31+F31)</f>
        <v>0</v>
      </c>
      <c r="H31" s="220">
        <f t="shared" si="4"/>
        <v>0</v>
      </c>
      <c r="I31" s="74" t="e">
        <f t="shared" si="5"/>
        <v>#DIV/0!</v>
      </c>
    </row>
    <row r="32" spans="1:9">
      <c r="A32" s="70"/>
      <c r="B32" s="267">
        <f>Personnel!F13</f>
        <v>0</v>
      </c>
      <c r="C32" s="7">
        <f>Personnel!F27</f>
        <v>0</v>
      </c>
      <c r="D32" s="218"/>
      <c r="E32" s="307">
        <f t="shared" si="3"/>
        <v>0</v>
      </c>
      <c r="F32" s="211"/>
      <c r="G32" s="219">
        <f>November!G32+(E32+F32)</f>
        <v>0</v>
      </c>
      <c r="H32" s="220">
        <f t="shared" si="4"/>
        <v>0</v>
      </c>
      <c r="I32" s="74" t="e">
        <f t="shared" si="5"/>
        <v>#DIV/0!</v>
      </c>
    </row>
    <row r="33" spans="1:9">
      <c r="A33" s="70"/>
      <c r="B33" s="267">
        <f>Personnel!G13</f>
        <v>0</v>
      </c>
      <c r="C33" s="7">
        <f>Personnel!G27</f>
        <v>0</v>
      </c>
      <c r="D33" s="221"/>
      <c r="E33" s="307">
        <f t="shared" si="3"/>
        <v>0</v>
      </c>
      <c r="F33" s="211"/>
      <c r="G33" s="219">
        <f>November!G33+(E33+F33)</f>
        <v>0</v>
      </c>
      <c r="H33" s="220">
        <f t="shared" si="4"/>
        <v>0</v>
      </c>
      <c r="I33" s="74" t="e">
        <f t="shared" si="5"/>
        <v>#DIV/0!</v>
      </c>
    </row>
    <row r="34" spans="1:9">
      <c r="A34" s="70"/>
      <c r="B34" s="267">
        <f>Personnel!H13</f>
        <v>0</v>
      </c>
      <c r="C34" s="7">
        <f>Personnel!H27</f>
        <v>0</v>
      </c>
      <c r="D34" s="218"/>
      <c r="E34" s="307">
        <f t="shared" si="3"/>
        <v>0</v>
      </c>
      <c r="F34" s="211"/>
      <c r="G34" s="219">
        <f>November!G34+(E34+F34)</f>
        <v>0</v>
      </c>
      <c r="H34" s="220">
        <f t="shared" si="4"/>
        <v>0</v>
      </c>
      <c r="I34" s="74" t="e">
        <f t="shared" si="5"/>
        <v>#DIV/0!</v>
      </c>
    </row>
    <row r="35" spans="1:9">
      <c r="A35" s="70"/>
      <c r="B35" s="267">
        <f>Personnel!I13</f>
        <v>0</v>
      </c>
      <c r="C35" s="7">
        <f>Personnel!I27</f>
        <v>0</v>
      </c>
      <c r="D35" s="218"/>
      <c r="E35" s="307">
        <f t="shared" si="3"/>
        <v>0</v>
      </c>
      <c r="F35" s="211"/>
      <c r="G35" s="219">
        <f>November!G35+(E35+F35)</f>
        <v>0</v>
      </c>
      <c r="H35" s="220">
        <f t="shared" si="4"/>
        <v>0</v>
      </c>
      <c r="I35" s="74" t="e">
        <f t="shared" si="5"/>
        <v>#DIV/0!</v>
      </c>
    </row>
    <row r="36" spans="1:9">
      <c r="A36" s="70"/>
      <c r="B36" s="267">
        <f>Personnel!J13</f>
        <v>0</v>
      </c>
      <c r="C36" s="14">
        <f>Personnel!J27</f>
        <v>0</v>
      </c>
      <c r="D36" s="218"/>
      <c r="E36" s="307">
        <f t="shared" si="3"/>
        <v>0</v>
      </c>
      <c r="F36" s="211"/>
      <c r="G36" s="219">
        <f>November!G36+(E36+F36)</f>
        <v>0</v>
      </c>
      <c r="H36" s="220">
        <f t="shared" si="4"/>
        <v>0</v>
      </c>
      <c r="I36" s="74" t="e">
        <f t="shared" si="5"/>
        <v>#DIV/0!</v>
      </c>
    </row>
    <row r="37" spans="1:9">
      <c r="A37" s="70"/>
      <c r="B37" s="267">
        <f>Personnel!K13</f>
        <v>0</v>
      </c>
      <c r="C37" s="7">
        <f>Personnel!K27</f>
        <v>0</v>
      </c>
      <c r="D37" s="221"/>
      <c r="E37" s="307">
        <f t="shared" si="3"/>
        <v>0</v>
      </c>
      <c r="F37" s="211"/>
      <c r="G37" s="219">
        <f>November!G37+(E37+F37)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269</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November!G42+(E42+F42)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November!G43+(E43+F43)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November!G44+(E44+F44)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November!G45+(E45+F45)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November!G46+(E46+F46)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November!G47+(E47+F47)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November!G49+(E49+F49)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November!G50+(E50+F50)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November!G51+(E51+F51)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November!G52+(E52+F52)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269</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November!G57+(E57+F57)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November!G58+(E58+F58)</f>
        <v>0</v>
      </c>
      <c r="H58" s="35">
        <f t="shared" ref="H58:H59" si="10">C58-G58</f>
        <v>0</v>
      </c>
      <c r="I58" s="264" t="e">
        <f>G58/C58</f>
        <v>#DIV/0!</v>
      </c>
    </row>
    <row r="59" spans="1:10" s="34" customFormat="1" ht="14.1">
      <c r="A59" s="78"/>
      <c r="B59" s="266" t="str">
        <f>'Line Item Budget'!A42</f>
        <v>Utilities</v>
      </c>
      <c r="C59" s="8">
        <f>'Line Item Budget'!D42</f>
        <v>0</v>
      </c>
      <c r="D59" s="58"/>
      <c r="E59" s="304">
        <f t="shared" si="9"/>
        <v>0</v>
      </c>
      <c r="F59" s="230"/>
      <c r="G59" s="181">
        <f>November!G59+(E59+F59)</f>
        <v>0</v>
      </c>
      <c r="H59" s="35">
        <f t="shared" si="10"/>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November!G60+(E60+F60)</f>
        <v>0</v>
      </c>
      <c r="H60" s="35">
        <f t="shared" ref="H60:H66" si="12">C60-G60</f>
        <v>0</v>
      </c>
      <c r="I60" s="264" t="e">
        <f t="shared" si="11"/>
        <v>#DIV/0!</v>
      </c>
    </row>
    <row r="61" spans="1:10" s="34" customFormat="1" ht="14.1">
      <c r="A61" s="78"/>
      <c r="B61" s="266" t="str">
        <f>'Line Item Budget'!A44</f>
        <v>Security</v>
      </c>
      <c r="C61" s="8">
        <f>'Line Item Budget'!D44</f>
        <v>0</v>
      </c>
      <c r="D61" s="58"/>
      <c r="E61" s="304">
        <f t="shared" si="9"/>
        <v>0</v>
      </c>
      <c r="F61" s="230"/>
      <c r="G61" s="181">
        <f>November!G61+(E61+F61)</f>
        <v>0</v>
      </c>
      <c r="H61" s="35">
        <f t="shared" si="12"/>
        <v>0</v>
      </c>
      <c r="I61" s="264" t="e">
        <f t="shared" si="11"/>
        <v>#DIV/0!</v>
      </c>
    </row>
    <row r="62" spans="1:10" s="34" customFormat="1" ht="14.1">
      <c r="A62" s="78"/>
      <c r="B62" s="266" t="str">
        <f>'Line Item Budget'!A45</f>
        <v>Repair &amp; Maintenance</v>
      </c>
      <c r="C62" s="8">
        <f>'Line Item Budget'!D45</f>
        <v>0</v>
      </c>
      <c r="D62" s="58"/>
      <c r="E62" s="304">
        <f t="shared" si="9"/>
        <v>0</v>
      </c>
      <c r="F62" s="230"/>
      <c r="G62" s="181">
        <f>November!G62+(E62+F62)</f>
        <v>0</v>
      </c>
      <c r="H62" s="35">
        <f t="shared" si="12"/>
        <v>0</v>
      </c>
      <c r="I62" s="264" t="e">
        <f t="shared" si="11"/>
        <v>#DIV/0!</v>
      </c>
    </row>
    <row r="63" spans="1:10" s="34" customFormat="1" ht="14.1">
      <c r="A63" s="78"/>
      <c r="B63" s="266" t="str">
        <f>'Line Item Budget'!A46</f>
        <v>Other (define)</v>
      </c>
      <c r="C63" s="8">
        <f>'Line Item Budget'!D46</f>
        <v>0</v>
      </c>
      <c r="D63" s="58"/>
      <c r="E63" s="304">
        <f t="shared" si="9"/>
        <v>0</v>
      </c>
      <c r="F63" s="230"/>
      <c r="G63" s="181">
        <f>November!G63+(E63+F63)</f>
        <v>0</v>
      </c>
      <c r="H63" s="35">
        <f t="shared" si="12"/>
        <v>0</v>
      </c>
      <c r="I63" s="264" t="e">
        <f t="shared" si="11"/>
        <v>#DIV/0!</v>
      </c>
    </row>
    <row r="64" spans="1:10" s="34" customFormat="1" ht="14.1">
      <c r="A64" s="78"/>
      <c r="B64" s="266" t="str">
        <f>'Line Item Budget'!A47</f>
        <v>Other (define)</v>
      </c>
      <c r="C64" s="8">
        <f>'Line Item Budget'!D47</f>
        <v>0</v>
      </c>
      <c r="D64" s="58"/>
      <c r="E64" s="304">
        <f t="shared" si="9"/>
        <v>0</v>
      </c>
      <c r="F64" s="230"/>
      <c r="G64" s="181">
        <f>November!G64+(E64+F64)</f>
        <v>0</v>
      </c>
      <c r="H64" s="35">
        <f t="shared" si="12"/>
        <v>0</v>
      </c>
      <c r="I64" s="264" t="e">
        <f t="shared" si="11"/>
        <v>#DIV/0!</v>
      </c>
    </row>
    <row r="65" spans="1:9" s="34" customFormat="1" ht="14.1">
      <c r="A65" s="78"/>
      <c r="B65" s="266" t="str">
        <f>'Line Item Budget'!A48</f>
        <v>Other (define)</v>
      </c>
      <c r="C65" s="8">
        <f>'Line Item Budget'!D48</f>
        <v>0</v>
      </c>
      <c r="D65" s="58"/>
      <c r="E65" s="304">
        <f t="shared" si="9"/>
        <v>0</v>
      </c>
      <c r="F65" s="230"/>
      <c r="G65" s="181">
        <f>November!G65+(E65+F65)</f>
        <v>0</v>
      </c>
      <c r="H65" s="35">
        <f t="shared" si="12"/>
        <v>0</v>
      </c>
      <c r="I65" s="264" t="e">
        <f t="shared" si="11"/>
        <v>#DIV/0!</v>
      </c>
    </row>
    <row r="66" spans="1:9" s="34" customFormat="1" thickBot="1">
      <c r="A66" s="78"/>
      <c r="B66" s="270" t="str">
        <f>'Line Item Budget'!A49</f>
        <v>Other (define)</v>
      </c>
      <c r="C66" s="8">
        <f>'Line Item Budget'!D49</f>
        <v>0</v>
      </c>
      <c r="D66" s="59"/>
      <c r="E66" s="304">
        <f t="shared" si="9"/>
        <v>0</v>
      </c>
      <c r="F66" s="235"/>
      <c r="G66" s="181">
        <f>November!G66+(E66+F66)</f>
        <v>0</v>
      </c>
      <c r="H66" s="35">
        <f t="shared" si="12"/>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November!G68+(E68+F68)</f>
        <v>0</v>
      </c>
      <c r="H68" s="261">
        <f>C68-G68</f>
        <v>0</v>
      </c>
      <c r="I68" s="84" t="e">
        <f t="shared" ref="I68:I75" si="13">G68/C68</f>
        <v>#DIV/0!</v>
      </c>
    </row>
    <row r="69" spans="1:9" s="34" customFormat="1" ht="14.1">
      <c r="A69" s="78"/>
      <c r="B69" s="266" t="str">
        <f>'Line Item Budget'!A53</f>
        <v>Office Supplies</v>
      </c>
      <c r="C69" s="258">
        <f>'Line Item Budget'!D53</f>
        <v>0</v>
      </c>
      <c r="D69" s="58"/>
      <c r="E69" s="305">
        <f t="shared" si="9"/>
        <v>0</v>
      </c>
      <c r="F69" s="230"/>
      <c r="G69" s="265">
        <f>November!G69+(E69+F69)</f>
        <v>0</v>
      </c>
      <c r="H69" s="261">
        <f t="shared" ref="H69:H75" si="14">C69-G69</f>
        <v>0</v>
      </c>
      <c r="I69" s="264" t="e">
        <f t="shared" si="13"/>
        <v>#DIV/0!</v>
      </c>
    </row>
    <row r="70" spans="1:9" s="34" customFormat="1" ht="14.1">
      <c r="A70" s="78"/>
      <c r="B70" s="266" t="str">
        <f>'Line Item Budget'!A54</f>
        <v>Patient Education Materials &amp; Incentives</v>
      </c>
      <c r="C70" s="258">
        <f>'Line Item Budget'!D54</f>
        <v>0</v>
      </c>
      <c r="D70" s="58"/>
      <c r="E70" s="305">
        <f t="shared" si="9"/>
        <v>0</v>
      </c>
      <c r="F70" s="230"/>
      <c r="G70" s="265">
        <f>November!G70+(E70+F70)</f>
        <v>0</v>
      </c>
      <c r="H70" s="261">
        <f t="shared" si="14"/>
        <v>0</v>
      </c>
      <c r="I70" s="264" t="e">
        <f t="shared" si="13"/>
        <v>#DIV/0!</v>
      </c>
    </row>
    <row r="71" spans="1:9" s="34" customFormat="1" ht="14.1">
      <c r="A71" s="78"/>
      <c r="B71" s="266" t="str">
        <f>'Line Item Budget'!A55</f>
        <v>Postage and Delivery</v>
      </c>
      <c r="C71" s="258">
        <f>'Line Item Budget'!D55</f>
        <v>0</v>
      </c>
      <c r="D71" s="58"/>
      <c r="E71" s="305">
        <f t="shared" si="9"/>
        <v>0</v>
      </c>
      <c r="F71" s="230"/>
      <c r="G71" s="265">
        <f>November!G71+(E71+F71)</f>
        <v>0</v>
      </c>
      <c r="H71" s="261">
        <f t="shared" si="14"/>
        <v>0</v>
      </c>
      <c r="I71" s="264" t="e">
        <f t="shared" si="13"/>
        <v>#DIV/0!</v>
      </c>
    </row>
    <row r="72" spans="1:9" s="34" customFormat="1" ht="14.1">
      <c r="A72" s="78"/>
      <c r="B72" s="270" t="str">
        <f>'Line Item Budget'!A56</f>
        <v>Other (define)</v>
      </c>
      <c r="C72" s="258">
        <f>'Line Item Budget'!D56</f>
        <v>0</v>
      </c>
      <c r="D72" s="59"/>
      <c r="E72" s="305">
        <f t="shared" si="9"/>
        <v>0</v>
      </c>
      <c r="F72" s="235"/>
      <c r="G72" s="265">
        <f>November!G72+(E72+F72)</f>
        <v>0</v>
      </c>
      <c r="H72" s="261">
        <f t="shared" si="14"/>
        <v>0</v>
      </c>
      <c r="I72" s="82" t="e">
        <f t="shared" si="13"/>
        <v>#DIV/0!</v>
      </c>
    </row>
    <row r="73" spans="1:9" s="34" customFormat="1" ht="14.1">
      <c r="A73" s="78"/>
      <c r="B73" s="270" t="str">
        <f>'Line Item Budget'!A57</f>
        <v>Other (define)</v>
      </c>
      <c r="C73" s="258">
        <f>'Line Item Budget'!D57</f>
        <v>0</v>
      </c>
      <c r="D73" s="59"/>
      <c r="E73" s="305">
        <f t="shared" si="9"/>
        <v>0</v>
      </c>
      <c r="F73" s="235"/>
      <c r="G73" s="265">
        <f>November!G73+(E73+F73)</f>
        <v>0</v>
      </c>
      <c r="H73" s="261">
        <f t="shared" si="14"/>
        <v>0</v>
      </c>
      <c r="I73" s="82" t="e">
        <f t="shared" si="13"/>
        <v>#DIV/0!</v>
      </c>
    </row>
    <row r="74" spans="1:9" s="34" customFormat="1" ht="14.1">
      <c r="A74" s="78"/>
      <c r="B74" s="270" t="str">
        <f>'Line Item Budget'!A58</f>
        <v>Other (define)</v>
      </c>
      <c r="C74" s="258">
        <f>'Line Item Budget'!D58</f>
        <v>0</v>
      </c>
      <c r="D74" s="59"/>
      <c r="E74" s="305">
        <f t="shared" si="9"/>
        <v>0</v>
      </c>
      <c r="F74" s="235"/>
      <c r="G74" s="265">
        <f>November!G74+(E74+F74)</f>
        <v>0</v>
      </c>
      <c r="H74" s="261">
        <f t="shared" si="14"/>
        <v>0</v>
      </c>
      <c r="I74" s="82" t="e">
        <f t="shared" si="13"/>
        <v>#DIV/0!</v>
      </c>
    </row>
    <row r="75" spans="1:9" s="34" customFormat="1" thickBot="1">
      <c r="A75" s="78"/>
      <c r="B75" s="270" t="str">
        <f>'Line Item Budget'!A59</f>
        <v>Other (define)</v>
      </c>
      <c r="C75" s="258">
        <f>'Line Item Budget'!D59</f>
        <v>0</v>
      </c>
      <c r="D75" s="59"/>
      <c r="E75" s="305">
        <f t="shared" si="9"/>
        <v>0</v>
      </c>
      <c r="F75" s="235"/>
      <c r="G75" s="265">
        <f>November!G75+(E75+F75)</f>
        <v>0</v>
      </c>
      <c r="H75" s="261">
        <f t="shared" si="14"/>
        <v>0</v>
      </c>
      <c r="I75" s="82" t="e">
        <f t="shared" si="13"/>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November!G77+(E77+F77)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November!G78+(E78+F78)</f>
        <v>0</v>
      </c>
      <c r="H78" s="261">
        <f t="shared" ref="H78:H84" si="15">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November!G79+(E79+F79)</f>
        <v>0</v>
      </c>
      <c r="H79" s="261">
        <f t="shared" si="15"/>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November!G80+(E80+F80)</f>
        <v>0</v>
      </c>
      <c r="H80" s="261">
        <f t="shared" si="15"/>
        <v>0</v>
      </c>
      <c r="I80" s="264" t="e">
        <f t="shared" si="11"/>
        <v>#DIV/0!</v>
      </c>
    </row>
    <row r="81" spans="1:10" s="34" customFormat="1" ht="14.1">
      <c r="A81" s="78"/>
      <c r="B81" s="266" t="str">
        <f>'Line Item Budget'!A66</f>
        <v>Dues &amp; Subscriptions</v>
      </c>
      <c r="C81" s="258">
        <f>'Line Item Budget'!D66</f>
        <v>0</v>
      </c>
      <c r="D81" s="58"/>
      <c r="E81" s="305">
        <f t="shared" si="9"/>
        <v>0</v>
      </c>
      <c r="F81" s="230"/>
      <c r="G81" s="265">
        <f>November!G81+(E81+F81)</f>
        <v>0</v>
      </c>
      <c r="H81" s="261">
        <f t="shared" si="15"/>
        <v>0</v>
      </c>
      <c r="I81" s="264" t="e">
        <f t="shared" si="11"/>
        <v>#DIV/0!</v>
      </c>
    </row>
    <row r="82" spans="1:10" s="34" customFormat="1" ht="14.1">
      <c r="A82" s="78"/>
      <c r="B82" s="266" t="str">
        <f>'Line Item Budget'!A67</f>
        <v>Other (define)</v>
      </c>
      <c r="C82" s="258">
        <f>'Line Item Budget'!D67</f>
        <v>0</v>
      </c>
      <c r="D82" s="58"/>
      <c r="E82" s="305">
        <f t="shared" si="9"/>
        <v>0</v>
      </c>
      <c r="F82" s="230"/>
      <c r="G82" s="265">
        <f>November!G82+(E82+F82)</f>
        <v>0</v>
      </c>
      <c r="H82" s="261">
        <f t="shared" si="15"/>
        <v>0</v>
      </c>
      <c r="I82" s="264" t="e">
        <f t="shared" si="11"/>
        <v>#DIV/0!</v>
      </c>
    </row>
    <row r="83" spans="1:10" s="34" customFormat="1" ht="14.1">
      <c r="A83" s="78"/>
      <c r="B83" s="266" t="str">
        <f>'Line Item Budget'!A68</f>
        <v>Other (define)</v>
      </c>
      <c r="C83" s="258">
        <f>'Line Item Budget'!D68</f>
        <v>0</v>
      </c>
      <c r="D83" s="58"/>
      <c r="E83" s="305">
        <f t="shared" si="9"/>
        <v>0</v>
      </c>
      <c r="F83" s="230"/>
      <c r="G83" s="265">
        <f>November!G83+(E83+F83)</f>
        <v>0</v>
      </c>
      <c r="H83" s="261">
        <f t="shared" si="15"/>
        <v>0</v>
      </c>
      <c r="I83" s="264" t="e">
        <f t="shared" si="11"/>
        <v>#DIV/0!</v>
      </c>
    </row>
    <row r="84" spans="1:10" s="34" customFormat="1" ht="14.1">
      <c r="A84" s="78"/>
      <c r="B84" s="266" t="str">
        <f>'Line Item Budget'!A69</f>
        <v>Other (define)</v>
      </c>
      <c r="C84" s="258">
        <f>'Line Item Budget'!D69</f>
        <v>0</v>
      </c>
      <c r="D84" s="58"/>
      <c r="E84" s="305">
        <f t="shared" si="9"/>
        <v>0</v>
      </c>
      <c r="F84" s="230"/>
      <c r="G84" s="265">
        <f>November!G84+(E84+F84)</f>
        <v>0</v>
      </c>
      <c r="H84" s="261">
        <f t="shared" si="15"/>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269</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6">ROUND(D91,2)</f>
        <v>0</v>
      </c>
      <c r="F91" s="230"/>
      <c r="G91" s="181">
        <f>November!G91+(E91+F91)</f>
        <v>0</v>
      </c>
      <c r="H91" s="35">
        <f t="shared" ref="H91:H96" si="17">C91-G91</f>
        <v>0</v>
      </c>
      <c r="I91" s="90" t="e">
        <f t="shared" ref="I91:I96" si="18">G91/C91</f>
        <v>#DIV/0!</v>
      </c>
    </row>
    <row r="92" spans="1:10" s="34" customFormat="1" ht="14.1">
      <c r="A92" s="78"/>
      <c r="B92" s="269" t="str">
        <f>'Line Item Budget'!A73</f>
        <v>General Equipment</v>
      </c>
      <c r="C92" s="8">
        <f>'Line Item Budget'!D73</f>
        <v>0</v>
      </c>
      <c r="D92" s="58"/>
      <c r="E92" s="304">
        <f t="shared" si="16"/>
        <v>0</v>
      </c>
      <c r="F92" s="230"/>
      <c r="G92" s="181">
        <f>November!G92+(E92+F92)</f>
        <v>0</v>
      </c>
      <c r="H92" s="35">
        <f t="shared" si="17"/>
        <v>0</v>
      </c>
      <c r="I92" s="90" t="e">
        <f t="shared" si="18"/>
        <v>#DIV/0!</v>
      </c>
    </row>
    <row r="93" spans="1:10" s="34" customFormat="1" ht="14.1">
      <c r="A93" s="78"/>
      <c r="B93" s="269" t="str">
        <f>'Line Item Budget'!A74</f>
        <v>General Capital Equipment</v>
      </c>
      <c r="C93" s="8">
        <f>'Line Item Budget'!D74</f>
        <v>0</v>
      </c>
      <c r="D93" s="58"/>
      <c r="E93" s="304">
        <f t="shared" si="16"/>
        <v>0</v>
      </c>
      <c r="F93" s="230"/>
      <c r="G93" s="181">
        <f>November!G93+(E93+F93)</f>
        <v>0</v>
      </c>
      <c r="H93" s="35">
        <f t="shared" si="17"/>
        <v>0</v>
      </c>
      <c r="I93" s="90" t="e">
        <f t="shared" si="18"/>
        <v>#DIV/0!</v>
      </c>
    </row>
    <row r="94" spans="1:10" s="34" customFormat="1" ht="14.1">
      <c r="A94" s="78"/>
      <c r="B94" s="269" t="str">
        <f>'Line Item Budget'!A75</f>
        <v>Medical Equipment</v>
      </c>
      <c r="C94" s="8">
        <f>'Line Item Budget'!D75</f>
        <v>0</v>
      </c>
      <c r="D94" s="58"/>
      <c r="E94" s="304">
        <f t="shared" si="16"/>
        <v>0</v>
      </c>
      <c r="F94" s="230"/>
      <c r="G94" s="181">
        <f>November!G94+(E94+F94)</f>
        <v>0</v>
      </c>
      <c r="H94" s="35">
        <f t="shared" si="17"/>
        <v>0</v>
      </c>
      <c r="I94" s="90" t="e">
        <f t="shared" si="18"/>
        <v>#DIV/0!</v>
      </c>
    </row>
    <row r="95" spans="1:10" s="34" customFormat="1" ht="14.1">
      <c r="A95" s="78"/>
      <c r="B95" s="269" t="str">
        <f>'Line Item Budget'!A76</f>
        <v>Medical Capital Equipment</v>
      </c>
      <c r="C95" s="8">
        <f>'Line Item Budget'!D76</f>
        <v>0</v>
      </c>
      <c r="D95" s="58"/>
      <c r="E95" s="304">
        <f t="shared" si="16"/>
        <v>0</v>
      </c>
      <c r="F95" s="230"/>
      <c r="G95" s="181">
        <f>November!G95+(E95+F95)</f>
        <v>0</v>
      </c>
      <c r="H95" s="35">
        <f t="shared" si="17"/>
        <v>0</v>
      </c>
      <c r="I95" s="90" t="e">
        <f t="shared" si="18"/>
        <v>#DIV/0!</v>
      </c>
    </row>
    <row r="96" spans="1:10" s="34" customFormat="1" ht="14.1">
      <c r="A96" s="78"/>
      <c r="B96" s="269" t="str">
        <f>'Line Item Budget'!A77</f>
        <v>Define -</v>
      </c>
      <c r="C96" s="8">
        <f>'Line Item Budget'!D77</f>
        <v>0</v>
      </c>
      <c r="D96" s="58"/>
      <c r="E96" s="304">
        <f t="shared" si="16"/>
        <v>0</v>
      </c>
      <c r="F96" s="230"/>
      <c r="G96" s="181">
        <f>November!G96+(E96+F96)</f>
        <v>0</v>
      </c>
      <c r="H96" s="35">
        <f t="shared" si="17"/>
        <v>0</v>
      </c>
      <c r="I96" s="90" t="e">
        <f t="shared" si="18"/>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sheetProtection selectLockedCells="1"/>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321</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270</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December!G14+(E14+F14)</f>
        <v>0</v>
      </c>
      <c r="H14" s="212">
        <f>C14-G14</f>
        <v>0</v>
      </c>
      <c r="I14" s="74" t="e">
        <f>G14/C14</f>
        <v>#DIV/0!</v>
      </c>
    </row>
    <row r="15" spans="1:15">
      <c r="A15" s="70"/>
      <c r="B15" s="267">
        <f>Personnel!C13</f>
        <v>0</v>
      </c>
      <c r="C15" s="45">
        <f>Personnel!C24</f>
        <v>0</v>
      </c>
      <c r="D15" s="57"/>
      <c r="E15" s="306">
        <f t="shared" ref="E15:E23" si="0">ROUND(D15,2)</f>
        <v>0</v>
      </c>
      <c r="F15" s="211"/>
      <c r="G15" s="177">
        <f>December!G15+(E15+F15)</f>
        <v>0</v>
      </c>
      <c r="H15" s="212">
        <f t="shared" ref="H15:H23" si="1">C15-G15</f>
        <v>0</v>
      </c>
      <c r="I15" s="74" t="e">
        <f>G15/C15</f>
        <v>#DIV/0!</v>
      </c>
    </row>
    <row r="16" spans="1:15">
      <c r="A16" s="70"/>
      <c r="B16" s="267">
        <f>Personnel!D13</f>
        <v>0</v>
      </c>
      <c r="C16" s="45">
        <f>Personnel!D24</f>
        <v>0</v>
      </c>
      <c r="D16" s="57"/>
      <c r="E16" s="306">
        <f t="shared" si="0"/>
        <v>0</v>
      </c>
      <c r="F16" s="211"/>
      <c r="G16" s="177">
        <f>December!G16+(E16+F16)</f>
        <v>0</v>
      </c>
      <c r="H16" s="212">
        <f t="shared" si="1"/>
        <v>0</v>
      </c>
      <c r="I16" s="74" t="e">
        <f>G16/C16</f>
        <v>#DIV/0!</v>
      </c>
    </row>
    <row r="17" spans="1:9">
      <c r="A17" s="70"/>
      <c r="B17" s="267">
        <f>Personnel!E13</f>
        <v>0</v>
      </c>
      <c r="C17" s="45">
        <f>Personnel!E24</f>
        <v>0</v>
      </c>
      <c r="D17" s="57"/>
      <c r="E17" s="306">
        <f t="shared" si="0"/>
        <v>0</v>
      </c>
      <c r="F17" s="211"/>
      <c r="G17" s="177">
        <f>December!G17+(E17+F17)</f>
        <v>0</v>
      </c>
      <c r="H17" s="212">
        <f t="shared" si="1"/>
        <v>0</v>
      </c>
      <c r="I17" s="74" t="e">
        <f t="shared" ref="I17:I23" si="2">G17/C17</f>
        <v>#DIV/0!</v>
      </c>
    </row>
    <row r="18" spans="1:9">
      <c r="A18" s="70"/>
      <c r="B18" s="267">
        <f>Personnel!F13</f>
        <v>0</v>
      </c>
      <c r="C18" s="45">
        <f>Personnel!F24</f>
        <v>0</v>
      </c>
      <c r="D18" s="57"/>
      <c r="E18" s="306">
        <f t="shared" si="0"/>
        <v>0</v>
      </c>
      <c r="F18" s="211"/>
      <c r="G18" s="177">
        <f>December!G18+(E18+F18)</f>
        <v>0</v>
      </c>
      <c r="H18" s="212">
        <f t="shared" si="1"/>
        <v>0</v>
      </c>
      <c r="I18" s="74" t="e">
        <f t="shared" si="2"/>
        <v>#DIV/0!</v>
      </c>
    </row>
    <row r="19" spans="1:9">
      <c r="A19" s="70"/>
      <c r="B19" s="267">
        <f>Personnel!G13</f>
        <v>0</v>
      </c>
      <c r="C19" s="45">
        <f>Personnel!G24</f>
        <v>0</v>
      </c>
      <c r="D19" s="57"/>
      <c r="E19" s="306">
        <f t="shared" si="0"/>
        <v>0</v>
      </c>
      <c r="F19" s="211"/>
      <c r="G19" s="177">
        <f>December!G19+(E19+F19)</f>
        <v>0</v>
      </c>
      <c r="H19" s="212">
        <f t="shared" si="1"/>
        <v>0</v>
      </c>
      <c r="I19" s="74" t="e">
        <f t="shared" si="2"/>
        <v>#DIV/0!</v>
      </c>
    </row>
    <row r="20" spans="1:9">
      <c r="A20" s="70"/>
      <c r="B20" s="267">
        <f>Personnel!H13</f>
        <v>0</v>
      </c>
      <c r="C20" s="45">
        <f>Personnel!H24</f>
        <v>0</v>
      </c>
      <c r="D20" s="57"/>
      <c r="E20" s="306">
        <f t="shared" si="0"/>
        <v>0</v>
      </c>
      <c r="F20" s="211"/>
      <c r="G20" s="177">
        <f>December!G20+(E20+F20)</f>
        <v>0</v>
      </c>
      <c r="H20" s="212">
        <f t="shared" si="1"/>
        <v>0</v>
      </c>
      <c r="I20" s="74" t="e">
        <f t="shared" si="2"/>
        <v>#DIV/0!</v>
      </c>
    </row>
    <row r="21" spans="1:9">
      <c r="A21" s="70"/>
      <c r="B21" s="267">
        <f>Personnel!I13</f>
        <v>0</v>
      </c>
      <c r="C21" s="45">
        <f>Personnel!I24</f>
        <v>0</v>
      </c>
      <c r="D21" s="57"/>
      <c r="E21" s="306">
        <f t="shared" si="0"/>
        <v>0</v>
      </c>
      <c r="F21" s="211"/>
      <c r="G21" s="177">
        <f>December!G21+(E21+F21)</f>
        <v>0</v>
      </c>
      <c r="H21" s="212">
        <f t="shared" si="1"/>
        <v>0</v>
      </c>
      <c r="I21" s="74" t="e">
        <f t="shared" si="2"/>
        <v>#DIV/0!</v>
      </c>
    </row>
    <row r="22" spans="1:9">
      <c r="A22" s="70"/>
      <c r="B22" s="267">
        <f>Personnel!J13</f>
        <v>0</v>
      </c>
      <c r="C22" s="45">
        <f>Personnel!J24</f>
        <v>0</v>
      </c>
      <c r="D22" s="57"/>
      <c r="E22" s="306">
        <f t="shared" si="0"/>
        <v>0</v>
      </c>
      <c r="F22" s="211"/>
      <c r="G22" s="177">
        <f>December!G22+(E22+F22)</f>
        <v>0</v>
      </c>
      <c r="H22" s="212">
        <f t="shared" si="1"/>
        <v>0</v>
      </c>
      <c r="I22" s="74" t="e">
        <f t="shared" si="2"/>
        <v>#DIV/0!</v>
      </c>
    </row>
    <row r="23" spans="1:9">
      <c r="A23" s="70"/>
      <c r="B23" s="267">
        <f>Personnel!K13</f>
        <v>0</v>
      </c>
      <c r="C23" s="45">
        <f>Personnel!K24</f>
        <v>0</v>
      </c>
      <c r="D23" s="57"/>
      <c r="E23" s="306">
        <f t="shared" si="0"/>
        <v>0</v>
      </c>
      <c r="F23" s="211"/>
      <c r="G23" s="177">
        <f>December!G23+(E23+F23)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270</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December!G28+(E28+F28)</f>
        <v>0</v>
      </c>
      <c r="H28" s="220">
        <f>C28-G28</f>
        <v>0</v>
      </c>
      <c r="I28" s="74" t="e">
        <f>G28/C28</f>
        <v>#DIV/0!</v>
      </c>
    </row>
    <row r="29" spans="1:9">
      <c r="A29" s="70"/>
      <c r="B29" s="267">
        <f>Personnel!C13</f>
        <v>0</v>
      </c>
      <c r="C29" s="7">
        <f>Personnel!C27</f>
        <v>0</v>
      </c>
      <c r="D29" s="221"/>
      <c r="E29" s="307">
        <f t="shared" si="3"/>
        <v>0</v>
      </c>
      <c r="F29" s="211"/>
      <c r="G29" s="219">
        <f>December!G29+(E29+F29)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December!G30+(E30+F30)</f>
        <v>0</v>
      </c>
      <c r="H30" s="220">
        <f t="shared" si="4"/>
        <v>0</v>
      </c>
      <c r="I30" s="74" t="e">
        <f t="shared" si="5"/>
        <v>#DIV/0!</v>
      </c>
    </row>
    <row r="31" spans="1:9">
      <c r="A31" s="70"/>
      <c r="B31" s="267">
        <f>Personnel!E13</f>
        <v>0</v>
      </c>
      <c r="C31" s="7">
        <f>Personnel!E27</f>
        <v>0</v>
      </c>
      <c r="D31" s="221"/>
      <c r="E31" s="307">
        <f t="shared" si="3"/>
        <v>0</v>
      </c>
      <c r="F31" s="211"/>
      <c r="G31" s="219">
        <f>December!G31+(E31+F31)</f>
        <v>0</v>
      </c>
      <c r="H31" s="220">
        <f t="shared" si="4"/>
        <v>0</v>
      </c>
      <c r="I31" s="74" t="e">
        <f t="shared" si="5"/>
        <v>#DIV/0!</v>
      </c>
    </row>
    <row r="32" spans="1:9">
      <c r="A32" s="70"/>
      <c r="B32" s="267">
        <f>Personnel!F13</f>
        <v>0</v>
      </c>
      <c r="C32" s="7">
        <f>Personnel!F27</f>
        <v>0</v>
      </c>
      <c r="D32" s="218"/>
      <c r="E32" s="307">
        <f t="shared" si="3"/>
        <v>0</v>
      </c>
      <c r="F32" s="211"/>
      <c r="G32" s="219">
        <f>December!G32+(E32+F32)</f>
        <v>0</v>
      </c>
      <c r="H32" s="220">
        <f t="shared" si="4"/>
        <v>0</v>
      </c>
      <c r="I32" s="74" t="e">
        <f t="shared" si="5"/>
        <v>#DIV/0!</v>
      </c>
    </row>
    <row r="33" spans="1:9">
      <c r="A33" s="70"/>
      <c r="B33" s="267">
        <f>Personnel!G13</f>
        <v>0</v>
      </c>
      <c r="C33" s="7">
        <f>Personnel!G27</f>
        <v>0</v>
      </c>
      <c r="D33" s="221"/>
      <c r="E33" s="307">
        <f t="shared" si="3"/>
        <v>0</v>
      </c>
      <c r="F33" s="211"/>
      <c r="G33" s="219">
        <f>December!G33+(E33+F33)</f>
        <v>0</v>
      </c>
      <c r="H33" s="220">
        <f t="shared" si="4"/>
        <v>0</v>
      </c>
      <c r="I33" s="74" t="e">
        <f t="shared" si="5"/>
        <v>#DIV/0!</v>
      </c>
    </row>
    <row r="34" spans="1:9">
      <c r="A34" s="70"/>
      <c r="B34" s="267">
        <f>Personnel!H13</f>
        <v>0</v>
      </c>
      <c r="C34" s="7">
        <f>Personnel!H27</f>
        <v>0</v>
      </c>
      <c r="D34" s="218"/>
      <c r="E34" s="307">
        <f t="shared" si="3"/>
        <v>0</v>
      </c>
      <c r="F34" s="211"/>
      <c r="G34" s="219">
        <f>December!G34+(E34+F34)</f>
        <v>0</v>
      </c>
      <c r="H34" s="220">
        <f t="shared" si="4"/>
        <v>0</v>
      </c>
      <c r="I34" s="74" t="e">
        <f t="shared" si="5"/>
        <v>#DIV/0!</v>
      </c>
    </row>
    <row r="35" spans="1:9">
      <c r="A35" s="70"/>
      <c r="B35" s="267">
        <f>Personnel!I13</f>
        <v>0</v>
      </c>
      <c r="C35" s="7">
        <f>Personnel!I27</f>
        <v>0</v>
      </c>
      <c r="D35" s="218"/>
      <c r="E35" s="307">
        <f t="shared" si="3"/>
        <v>0</v>
      </c>
      <c r="F35" s="211"/>
      <c r="G35" s="219">
        <f>December!G35+(E35+F35)</f>
        <v>0</v>
      </c>
      <c r="H35" s="220">
        <f t="shared" si="4"/>
        <v>0</v>
      </c>
      <c r="I35" s="74" t="e">
        <f t="shared" si="5"/>
        <v>#DIV/0!</v>
      </c>
    </row>
    <row r="36" spans="1:9">
      <c r="A36" s="70"/>
      <c r="B36" s="267">
        <f>Personnel!J13</f>
        <v>0</v>
      </c>
      <c r="C36" s="14">
        <f>Personnel!J27</f>
        <v>0</v>
      </c>
      <c r="D36" s="218"/>
      <c r="E36" s="307">
        <f t="shared" si="3"/>
        <v>0</v>
      </c>
      <c r="F36" s="211"/>
      <c r="G36" s="219">
        <f>December!G36+(E36+F36)</f>
        <v>0</v>
      </c>
      <c r="H36" s="220">
        <f t="shared" si="4"/>
        <v>0</v>
      </c>
      <c r="I36" s="74" t="e">
        <f t="shared" si="5"/>
        <v>#DIV/0!</v>
      </c>
    </row>
    <row r="37" spans="1:9">
      <c r="A37" s="70"/>
      <c r="B37" s="267">
        <f>Personnel!K13</f>
        <v>0</v>
      </c>
      <c r="C37" s="7">
        <f>Personnel!K27</f>
        <v>0</v>
      </c>
      <c r="D37" s="221"/>
      <c r="E37" s="307">
        <f t="shared" si="3"/>
        <v>0</v>
      </c>
      <c r="F37" s="211"/>
      <c r="G37" s="219">
        <f>December!G37+(E37+F37)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270</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December!G42+(E42+F42)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December!G43+(E43+F43)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December!G44+(E44+F44)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December!G45+(E45+F45)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December!G46+(E46+F46)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December!G47+(E47+F47)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December!G49+(E49+F49)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December!G50+(E50+F50)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December!G51+(E51+F51)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December!G52+(E52+F52)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270</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December!G57+(E57+F57)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December!G58+(E58+F58)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December!G59+(E59+F59)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December!G60+(E60+F60)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December!G61+(E61+F61)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December!G62+(E62+F62)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December!G63+(E63+F63)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December!G64+(E64+F64)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December!G65+(E65+F65)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December!G66+(E66+F66)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December!G68+(E68+F68)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December!G69+(E69+F69)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December!G70+(E70+F70)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December!G71+(E71+F71)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December!G72+(E72+F72)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December!G73+(E73+F73)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December!G74+(E74+F74)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December!G75+(E75+F75)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December!G77+(E77+F77)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December!G78+(E78+F78)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December!G79+(E79+F79)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December!G80+(E80+F80)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December!G81+(E81+F81)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December!G82+(E82+F82)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December!G83+(E83+F83)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December!G84+(E84+F84)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270</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December!G91+(E91+F91)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December!G92+(E92+F92)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December!G93+(E93+F93)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December!G94+(E94+F94)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December!G95+(E95+F95)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December!G96+(E96+F96)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322</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271</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January!G14+(E14+F14)</f>
        <v>0</v>
      </c>
      <c r="H14" s="212">
        <f>C14-G14</f>
        <v>0</v>
      </c>
      <c r="I14" s="74" t="e">
        <f>G14/C14</f>
        <v>#DIV/0!</v>
      </c>
    </row>
    <row r="15" spans="1:15">
      <c r="A15" s="70"/>
      <c r="B15" s="267">
        <f>Personnel!C13</f>
        <v>0</v>
      </c>
      <c r="C15" s="45">
        <f>Personnel!C24</f>
        <v>0</v>
      </c>
      <c r="D15" s="57"/>
      <c r="E15" s="306">
        <f t="shared" ref="E15:E23" si="0">ROUND(D15,2)</f>
        <v>0</v>
      </c>
      <c r="F15" s="211"/>
      <c r="G15" s="177">
        <f>January!G15+(E15+F15)</f>
        <v>0</v>
      </c>
      <c r="H15" s="212">
        <f t="shared" ref="H15:H23" si="1">C15-G15</f>
        <v>0</v>
      </c>
      <c r="I15" s="74" t="e">
        <f>G15/C15</f>
        <v>#DIV/0!</v>
      </c>
    </row>
    <row r="16" spans="1:15">
      <c r="A16" s="70"/>
      <c r="B16" s="267">
        <f>Personnel!D13</f>
        <v>0</v>
      </c>
      <c r="C16" s="45">
        <f>Personnel!D24</f>
        <v>0</v>
      </c>
      <c r="D16" s="57"/>
      <c r="E16" s="306">
        <f t="shared" si="0"/>
        <v>0</v>
      </c>
      <c r="F16" s="211"/>
      <c r="G16" s="177">
        <f>January!G16+(E16+F16)</f>
        <v>0</v>
      </c>
      <c r="H16" s="212">
        <f t="shared" si="1"/>
        <v>0</v>
      </c>
      <c r="I16" s="74" t="e">
        <f>G16/C16</f>
        <v>#DIV/0!</v>
      </c>
    </row>
    <row r="17" spans="1:9">
      <c r="A17" s="70"/>
      <c r="B17" s="267">
        <f>Personnel!E13</f>
        <v>0</v>
      </c>
      <c r="C17" s="45">
        <f>Personnel!E24</f>
        <v>0</v>
      </c>
      <c r="D17" s="57"/>
      <c r="E17" s="306">
        <f t="shared" si="0"/>
        <v>0</v>
      </c>
      <c r="F17" s="211"/>
      <c r="G17" s="177">
        <f>January!G17+(E17+F17)</f>
        <v>0</v>
      </c>
      <c r="H17" s="212">
        <f t="shared" si="1"/>
        <v>0</v>
      </c>
      <c r="I17" s="74" t="e">
        <f t="shared" ref="I17:I23" si="2">G17/C17</f>
        <v>#DIV/0!</v>
      </c>
    </row>
    <row r="18" spans="1:9">
      <c r="A18" s="70"/>
      <c r="B18" s="267">
        <f>Personnel!F13</f>
        <v>0</v>
      </c>
      <c r="C18" s="45">
        <f>Personnel!F24</f>
        <v>0</v>
      </c>
      <c r="D18" s="57"/>
      <c r="E18" s="306">
        <f t="shared" si="0"/>
        <v>0</v>
      </c>
      <c r="F18" s="211"/>
      <c r="G18" s="177">
        <f>January!G18+(E18+F18)</f>
        <v>0</v>
      </c>
      <c r="H18" s="212">
        <f t="shared" si="1"/>
        <v>0</v>
      </c>
      <c r="I18" s="74" t="e">
        <f t="shared" si="2"/>
        <v>#DIV/0!</v>
      </c>
    </row>
    <row r="19" spans="1:9">
      <c r="A19" s="70"/>
      <c r="B19" s="267">
        <f>Personnel!G13</f>
        <v>0</v>
      </c>
      <c r="C19" s="45">
        <f>Personnel!G24</f>
        <v>0</v>
      </c>
      <c r="D19" s="57"/>
      <c r="E19" s="306">
        <f t="shared" si="0"/>
        <v>0</v>
      </c>
      <c r="F19" s="211"/>
      <c r="G19" s="177">
        <f>January!G19+(E19+F19)</f>
        <v>0</v>
      </c>
      <c r="H19" s="212">
        <f t="shared" si="1"/>
        <v>0</v>
      </c>
      <c r="I19" s="74" t="e">
        <f t="shared" si="2"/>
        <v>#DIV/0!</v>
      </c>
    </row>
    <row r="20" spans="1:9">
      <c r="A20" s="70"/>
      <c r="B20" s="267">
        <f>Personnel!H13</f>
        <v>0</v>
      </c>
      <c r="C20" s="45">
        <f>Personnel!H24</f>
        <v>0</v>
      </c>
      <c r="D20" s="57"/>
      <c r="E20" s="306">
        <f t="shared" si="0"/>
        <v>0</v>
      </c>
      <c r="F20" s="211"/>
      <c r="G20" s="177">
        <f>January!G20+(E20+F20)</f>
        <v>0</v>
      </c>
      <c r="H20" s="212">
        <f t="shared" si="1"/>
        <v>0</v>
      </c>
      <c r="I20" s="74" t="e">
        <f t="shared" si="2"/>
        <v>#DIV/0!</v>
      </c>
    </row>
    <row r="21" spans="1:9">
      <c r="A21" s="70"/>
      <c r="B21" s="267">
        <f>Personnel!I13</f>
        <v>0</v>
      </c>
      <c r="C21" s="45">
        <f>Personnel!I24</f>
        <v>0</v>
      </c>
      <c r="D21" s="57"/>
      <c r="E21" s="306">
        <f t="shared" si="0"/>
        <v>0</v>
      </c>
      <c r="F21" s="211"/>
      <c r="G21" s="177">
        <f>January!G21+(E21+F21)</f>
        <v>0</v>
      </c>
      <c r="H21" s="212">
        <f t="shared" si="1"/>
        <v>0</v>
      </c>
      <c r="I21" s="74" t="e">
        <f t="shared" si="2"/>
        <v>#DIV/0!</v>
      </c>
    </row>
    <row r="22" spans="1:9">
      <c r="A22" s="70"/>
      <c r="B22" s="267">
        <f>Personnel!J13</f>
        <v>0</v>
      </c>
      <c r="C22" s="45">
        <f>Personnel!J24</f>
        <v>0</v>
      </c>
      <c r="D22" s="57"/>
      <c r="E22" s="306">
        <f t="shared" si="0"/>
        <v>0</v>
      </c>
      <c r="F22" s="211"/>
      <c r="G22" s="177">
        <f>January!G22+(E22+F22)</f>
        <v>0</v>
      </c>
      <c r="H22" s="212">
        <f t="shared" si="1"/>
        <v>0</v>
      </c>
      <c r="I22" s="74" t="e">
        <f t="shared" si="2"/>
        <v>#DIV/0!</v>
      </c>
    </row>
    <row r="23" spans="1:9">
      <c r="A23" s="70"/>
      <c r="B23" s="267">
        <f>Personnel!K13</f>
        <v>0</v>
      </c>
      <c r="C23" s="45">
        <f>Personnel!K24</f>
        <v>0</v>
      </c>
      <c r="D23" s="57"/>
      <c r="E23" s="306">
        <f t="shared" si="0"/>
        <v>0</v>
      </c>
      <c r="F23" s="211"/>
      <c r="G23" s="177">
        <f>January!G23+(E23+F23)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271</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January!G28+(E28+F28)</f>
        <v>0</v>
      </c>
      <c r="H28" s="220">
        <f>C28-G28</f>
        <v>0</v>
      </c>
      <c r="I28" s="74" t="e">
        <f>G28/C28</f>
        <v>#DIV/0!</v>
      </c>
    </row>
    <row r="29" spans="1:9">
      <c r="A29" s="70"/>
      <c r="B29" s="267">
        <f>Personnel!C13</f>
        <v>0</v>
      </c>
      <c r="C29" s="7">
        <f>Personnel!C27</f>
        <v>0</v>
      </c>
      <c r="D29" s="221"/>
      <c r="E29" s="307">
        <f t="shared" si="3"/>
        <v>0</v>
      </c>
      <c r="F29" s="211"/>
      <c r="G29" s="219">
        <f>January!G29+(E29+F29)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January!G30+(E30+F30)</f>
        <v>0</v>
      </c>
      <c r="H30" s="220">
        <f t="shared" si="4"/>
        <v>0</v>
      </c>
      <c r="I30" s="74" t="e">
        <f t="shared" si="5"/>
        <v>#DIV/0!</v>
      </c>
    </row>
    <row r="31" spans="1:9">
      <c r="A31" s="70"/>
      <c r="B31" s="267">
        <f>Personnel!E13</f>
        <v>0</v>
      </c>
      <c r="C31" s="7">
        <f>Personnel!E27</f>
        <v>0</v>
      </c>
      <c r="D31" s="221"/>
      <c r="E31" s="307">
        <f t="shared" si="3"/>
        <v>0</v>
      </c>
      <c r="F31" s="211"/>
      <c r="G31" s="219">
        <f>January!G31+(E31+F31)</f>
        <v>0</v>
      </c>
      <c r="H31" s="220">
        <f t="shared" si="4"/>
        <v>0</v>
      </c>
      <c r="I31" s="74" t="e">
        <f t="shared" si="5"/>
        <v>#DIV/0!</v>
      </c>
    </row>
    <row r="32" spans="1:9">
      <c r="A32" s="70"/>
      <c r="B32" s="267">
        <f>Personnel!F13</f>
        <v>0</v>
      </c>
      <c r="C32" s="7">
        <f>Personnel!F27</f>
        <v>0</v>
      </c>
      <c r="D32" s="218"/>
      <c r="E32" s="307">
        <f t="shared" si="3"/>
        <v>0</v>
      </c>
      <c r="F32" s="211"/>
      <c r="G32" s="219">
        <f>January!G32+(E32+F32)</f>
        <v>0</v>
      </c>
      <c r="H32" s="220">
        <f t="shared" si="4"/>
        <v>0</v>
      </c>
      <c r="I32" s="74" t="e">
        <f t="shared" si="5"/>
        <v>#DIV/0!</v>
      </c>
    </row>
    <row r="33" spans="1:9">
      <c r="A33" s="70"/>
      <c r="B33" s="267">
        <f>Personnel!G13</f>
        <v>0</v>
      </c>
      <c r="C33" s="7">
        <f>Personnel!G27</f>
        <v>0</v>
      </c>
      <c r="D33" s="221"/>
      <c r="E33" s="307">
        <f t="shared" si="3"/>
        <v>0</v>
      </c>
      <c r="F33" s="211"/>
      <c r="G33" s="219">
        <f>January!G33+(E33+F33)</f>
        <v>0</v>
      </c>
      <c r="H33" s="220">
        <f t="shared" si="4"/>
        <v>0</v>
      </c>
      <c r="I33" s="74" t="e">
        <f t="shared" si="5"/>
        <v>#DIV/0!</v>
      </c>
    </row>
    <row r="34" spans="1:9">
      <c r="A34" s="70"/>
      <c r="B34" s="267">
        <f>Personnel!H13</f>
        <v>0</v>
      </c>
      <c r="C34" s="7">
        <f>Personnel!H27</f>
        <v>0</v>
      </c>
      <c r="D34" s="218"/>
      <c r="E34" s="307">
        <f t="shared" si="3"/>
        <v>0</v>
      </c>
      <c r="F34" s="211"/>
      <c r="G34" s="219">
        <f>January!G34+(E34+F34)</f>
        <v>0</v>
      </c>
      <c r="H34" s="220">
        <f t="shared" si="4"/>
        <v>0</v>
      </c>
      <c r="I34" s="74" t="e">
        <f t="shared" si="5"/>
        <v>#DIV/0!</v>
      </c>
    </row>
    <row r="35" spans="1:9">
      <c r="A35" s="70"/>
      <c r="B35" s="267">
        <f>Personnel!I13</f>
        <v>0</v>
      </c>
      <c r="C35" s="7">
        <f>Personnel!I27</f>
        <v>0</v>
      </c>
      <c r="D35" s="218"/>
      <c r="E35" s="307">
        <f t="shared" si="3"/>
        <v>0</v>
      </c>
      <c r="F35" s="211"/>
      <c r="G35" s="219">
        <f>January!G35+(E35+F35)</f>
        <v>0</v>
      </c>
      <c r="H35" s="220">
        <f t="shared" si="4"/>
        <v>0</v>
      </c>
      <c r="I35" s="74" t="e">
        <f t="shared" si="5"/>
        <v>#DIV/0!</v>
      </c>
    </row>
    <row r="36" spans="1:9">
      <c r="A36" s="70"/>
      <c r="B36" s="267">
        <f>Personnel!J13</f>
        <v>0</v>
      </c>
      <c r="C36" s="14">
        <f>Personnel!J27</f>
        <v>0</v>
      </c>
      <c r="D36" s="218"/>
      <c r="E36" s="307">
        <f t="shared" si="3"/>
        <v>0</v>
      </c>
      <c r="F36" s="211"/>
      <c r="G36" s="219">
        <f>January!G36+(E36+F36)</f>
        <v>0</v>
      </c>
      <c r="H36" s="220">
        <f t="shared" si="4"/>
        <v>0</v>
      </c>
      <c r="I36" s="74" t="e">
        <f t="shared" si="5"/>
        <v>#DIV/0!</v>
      </c>
    </row>
    <row r="37" spans="1:9">
      <c r="A37" s="70"/>
      <c r="B37" s="267">
        <f>Personnel!K13</f>
        <v>0</v>
      </c>
      <c r="C37" s="7">
        <f>Personnel!K27</f>
        <v>0</v>
      </c>
      <c r="D37" s="221"/>
      <c r="E37" s="307">
        <f t="shared" si="3"/>
        <v>0</v>
      </c>
      <c r="F37" s="211"/>
      <c r="G37" s="219">
        <f>January!G37+(E37+F37)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271</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January!G42+(E42+F42)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January!G43+(E43+F43)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January!G44+(E44+F44)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January!G45+(E45+F45)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January!G46+(E46+F46)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January!G47+(E47+F47)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January!G49+(E49+F49)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January!G50+(E50+F50)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January!G51+(E51+F51)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January!G52+(E52+F52)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271</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January!G57+(E57+F57)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January!G58+(E58+F58)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January!G59+(E59+F59)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January!G60+(E60+F60)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January!G61+(E61+F61)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January!G62+(E62+F62)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January!G63+(E63+F63)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January!G64+(E64+F64)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January!G65+(E65+F65)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January!G66+(E66+F66)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January!G68+(E68+F68)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January!G69+(E69+F69)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January!G70+(E70+F70)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January!G71+(E71+F71)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January!G72+(E72+F72)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January!G73+(E73+F73)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January!G74+(E74+F74)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January!G75+(E75+F75)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January!G77+(E77+F77)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January!G78+(E78+F78)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January!G79+(E79+F79)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January!G80+(E80+F80)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January!G81+(E81+F81)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January!G82+(E82+F82)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January!G83+(E83+F83)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January!G84+(E84+F84)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271</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January!G91+(E91+F91)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January!G92+(E92+F92)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January!G93+(E93+F93)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January!G94+(E94+F94)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January!G95+(E95+F95)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January!G96+(E96+F96)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323</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272</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February!G14+(E14+F14)</f>
        <v>0</v>
      </c>
      <c r="H14" s="212">
        <f>C14-G14</f>
        <v>0</v>
      </c>
      <c r="I14" s="74" t="e">
        <f>G14/C14</f>
        <v>#DIV/0!</v>
      </c>
    </row>
    <row r="15" spans="1:15">
      <c r="A15" s="70"/>
      <c r="B15" s="267">
        <f>Personnel!C13</f>
        <v>0</v>
      </c>
      <c r="C15" s="45">
        <f>Personnel!C24</f>
        <v>0</v>
      </c>
      <c r="D15" s="57"/>
      <c r="E15" s="306">
        <f t="shared" ref="E15:E23" si="0">ROUND(D15,2)</f>
        <v>0</v>
      </c>
      <c r="F15" s="211"/>
      <c r="G15" s="177">
        <f>February!G15+(E15+F15)</f>
        <v>0</v>
      </c>
      <c r="H15" s="212">
        <f t="shared" ref="H15:H23" si="1">C15-G15</f>
        <v>0</v>
      </c>
      <c r="I15" s="74" t="e">
        <f>G15/C15</f>
        <v>#DIV/0!</v>
      </c>
    </row>
    <row r="16" spans="1:15">
      <c r="A16" s="70"/>
      <c r="B16" s="267">
        <f>Personnel!D13</f>
        <v>0</v>
      </c>
      <c r="C16" s="45">
        <f>Personnel!D24</f>
        <v>0</v>
      </c>
      <c r="D16" s="57"/>
      <c r="E16" s="306">
        <f t="shared" si="0"/>
        <v>0</v>
      </c>
      <c r="F16" s="211"/>
      <c r="G16" s="177">
        <f>February!G16+(E16+F16)</f>
        <v>0</v>
      </c>
      <c r="H16" s="212">
        <f t="shared" si="1"/>
        <v>0</v>
      </c>
      <c r="I16" s="74" t="e">
        <f>G16/C16</f>
        <v>#DIV/0!</v>
      </c>
    </row>
    <row r="17" spans="1:9">
      <c r="A17" s="70"/>
      <c r="B17" s="267">
        <f>Personnel!E13</f>
        <v>0</v>
      </c>
      <c r="C17" s="45">
        <f>Personnel!E24</f>
        <v>0</v>
      </c>
      <c r="D17" s="57"/>
      <c r="E17" s="306">
        <f t="shared" si="0"/>
        <v>0</v>
      </c>
      <c r="F17" s="211"/>
      <c r="G17" s="177">
        <f>February!G17+(E17+F17)</f>
        <v>0</v>
      </c>
      <c r="H17" s="212">
        <f t="shared" si="1"/>
        <v>0</v>
      </c>
      <c r="I17" s="74" t="e">
        <f t="shared" ref="I17:I23" si="2">G17/C17</f>
        <v>#DIV/0!</v>
      </c>
    </row>
    <row r="18" spans="1:9">
      <c r="A18" s="70"/>
      <c r="B18" s="267">
        <f>Personnel!F13</f>
        <v>0</v>
      </c>
      <c r="C18" s="45">
        <f>Personnel!F24</f>
        <v>0</v>
      </c>
      <c r="D18" s="57"/>
      <c r="E18" s="306">
        <f t="shared" si="0"/>
        <v>0</v>
      </c>
      <c r="F18" s="211"/>
      <c r="G18" s="177">
        <f>February!G18+(E18+F18)</f>
        <v>0</v>
      </c>
      <c r="H18" s="212">
        <f t="shared" si="1"/>
        <v>0</v>
      </c>
      <c r="I18" s="74" t="e">
        <f t="shared" si="2"/>
        <v>#DIV/0!</v>
      </c>
    </row>
    <row r="19" spans="1:9">
      <c r="A19" s="70"/>
      <c r="B19" s="267">
        <f>Personnel!G13</f>
        <v>0</v>
      </c>
      <c r="C19" s="45">
        <f>Personnel!G24</f>
        <v>0</v>
      </c>
      <c r="D19" s="57"/>
      <c r="E19" s="306">
        <f t="shared" si="0"/>
        <v>0</v>
      </c>
      <c r="F19" s="211"/>
      <c r="G19" s="177">
        <f>February!G19+(E19+F19)</f>
        <v>0</v>
      </c>
      <c r="H19" s="212">
        <f t="shared" si="1"/>
        <v>0</v>
      </c>
      <c r="I19" s="74" t="e">
        <f t="shared" si="2"/>
        <v>#DIV/0!</v>
      </c>
    </row>
    <row r="20" spans="1:9">
      <c r="A20" s="70"/>
      <c r="B20" s="267">
        <f>Personnel!H13</f>
        <v>0</v>
      </c>
      <c r="C20" s="45">
        <f>Personnel!H24</f>
        <v>0</v>
      </c>
      <c r="D20" s="57"/>
      <c r="E20" s="306">
        <f t="shared" si="0"/>
        <v>0</v>
      </c>
      <c r="F20" s="211"/>
      <c r="G20" s="177">
        <f>February!G20+(E20+F20)</f>
        <v>0</v>
      </c>
      <c r="H20" s="212">
        <f t="shared" si="1"/>
        <v>0</v>
      </c>
      <c r="I20" s="74" t="e">
        <f t="shared" si="2"/>
        <v>#DIV/0!</v>
      </c>
    </row>
    <row r="21" spans="1:9">
      <c r="A21" s="70"/>
      <c r="B21" s="267">
        <f>Personnel!I13</f>
        <v>0</v>
      </c>
      <c r="C21" s="45">
        <f>Personnel!I24</f>
        <v>0</v>
      </c>
      <c r="D21" s="57"/>
      <c r="E21" s="306">
        <f t="shared" si="0"/>
        <v>0</v>
      </c>
      <c r="F21" s="211"/>
      <c r="G21" s="177">
        <f>February!G21+(E21+F21)</f>
        <v>0</v>
      </c>
      <c r="H21" s="212">
        <f t="shared" si="1"/>
        <v>0</v>
      </c>
      <c r="I21" s="74" t="e">
        <f t="shared" si="2"/>
        <v>#DIV/0!</v>
      </c>
    </row>
    <row r="22" spans="1:9">
      <c r="A22" s="70"/>
      <c r="B22" s="267">
        <f>Personnel!J13</f>
        <v>0</v>
      </c>
      <c r="C22" s="45">
        <f>Personnel!J24</f>
        <v>0</v>
      </c>
      <c r="D22" s="57"/>
      <c r="E22" s="306">
        <f t="shared" si="0"/>
        <v>0</v>
      </c>
      <c r="F22" s="211"/>
      <c r="G22" s="177">
        <f>February!G22+(E22+F22)</f>
        <v>0</v>
      </c>
      <c r="H22" s="212">
        <f t="shared" si="1"/>
        <v>0</v>
      </c>
      <c r="I22" s="74" t="e">
        <f t="shared" si="2"/>
        <v>#DIV/0!</v>
      </c>
    </row>
    <row r="23" spans="1:9">
      <c r="A23" s="70"/>
      <c r="B23" s="267">
        <f>Personnel!K13</f>
        <v>0</v>
      </c>
      <c r="C23" s="45">
        <f>Personnel!K24</f>
        <v>0</v>
      </c>
      <c r="D23" s="57"/>
      <c r="E23" s="306">
        <f t="shared" si="0"/>
        <v>0</v>
      </c>
      <c r="F23" s="211"/>
      <c r="G23" s="177">
        <f>February!G23+(E23+F23)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272</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February!G28+(E28+F28)</f>
        <v>0</v>
      </c>
      <c r="H28" s="220">
        <f>C28-G28</f>
        <v>0</v>
      </c>
      <c r="I28" s="74" t="e">
        <f>G28/C28</f>
        <v>#DIV/0!</v>
      </c>
    </row>
    <row r="29" spans="1:9">
      <c r="A29" s="70"/>
      <c r="B29" s="267">
        <f>Personnel!C13</f>
        <v>0</v>
      </c>
      <c r="C29" s="7">
        <f>Personnel!C27</f>
        <v>0</v>
      </c>
      <c r="D29" s="221"/>
      <c r="E29" s="307">
        <f t="shared" si="3"/>
        <v>0</v>
      </c>
      <c r="F29" s="211"/>
      <c r="G29" s="219">
        <f>February!G29+(E29+F29)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February!G30+(E30+F30)</f>
        <v>0</v>
      </c>
      <c r="H30" s="220">
        <f t="shared" si="4"/>
        <v>0</v>
      </c>
      <c r="I30" s="74" t="e">
        <f t="shared" si="5"/>
        <v>#DIV/0!</v>
      </c>
    </row>
    <row r="31" spans="1:9">
      <c r="A31" s="70"/>
      <c r="B31" s="267">
        <f>Personnel!E13</f>
        <v>0</v>
      </c>
      <c r="C31" s="7">
        <f>Personnel!E27</f>
        <v>0</v>
      </c>
      <c r="D31" s="221"/>
      <c r="E31" s="307">
        <f t="shared" si="3"/>
        <v>0</v>
      </c>
      <c r="F31" s="211"/>
      <c r="G31" s="219">
        <f>February!G31+(E31+F31)</f>
        <v>0</v>
      </c>
      <c r="H31" s="220">
        <f t="shared" si="4"/>
        <v>0</v>
      </c>
      <c r="I31" s="74" t="e">
        <f t="shared" si="5"/>
        <v>#DIV/0!</v>
      </c>
    </row>
    <row r="32" spans="1:9">
      <c r="A32" s="70"/>
      <c r="B32" s="267">
        <f>Personnel!F13</f>
        <v>0</v>
      </c>
      <c r="C32" s="7">
        <f>Personnel!F27</f>
        <v>0</v>
      </c>
      <c r="D32" s="218"/>
      <c r="E32" s="307">
        <f t="shared" si="3"/>
        <v>0</v>
      </c>
      <c r="F32" s="211"/>
      <c r="G32" s="219">
        <f>February!G32+(E32+F32)</f>
        <v>0</v>
      </c>
      <c r="H32" s="220">
        <f t="shared" si="4"/>
        <v>0</v>
      </c>
      <c r="I32" s="74" t="e">
        <f t="shared" si="5"/>
        <v>#DIV/0!</v>
      </c>
    </row>
    <row r="33" spans="1:9">
      <c r="A33" s="70"/>
      <c r="B33" s="267">
        <f>Personnel!G13</f>
        <v>0</v>
      </c>
      <c r="C33" s="7">
        <f>Personnel!G27</f>
        <v>0</v>
      </c>
      <c r="D33" s="221"/>
      <c r="E33" s="307">
        <f t="shared" si="3"/>
        <v>0</v>
      </c>
      <c r="F33" s="211"/>
      <c r="G33" s="219">
        <f>February!G33+(E33+F33)</f>
        <v>0</v>
      </c>
      <c r="H33" s="220">
        <f t="shared" si="4"/>
        <v>0</v>
      </c>
      <c r="I33" s="74" t="e">
        <f t="shared" si="5"/>
        <v>#DIV/0!</v>
      </c>
    </row>
    <row r="34" spans="1:9">
      <c r="A34" s="70"/>
      <c r="B34" s="267">
        <f>Personnel!H13</f>
        <v>0</v>
      </c>
      <c r="C34" s="7">
        <f>Personnel!H27</f>
        <v>0</v>
      </c>
      <c r="D34" s="218"/>
      <c r="E34" s="307">
        <f t="shared" si="3"/>
        <v>0</v>
      </c>
      <c r="F34" s="211"/>
      <c r="G34" s="219">
        <f>February!G34+(E34+F34)</f>
        <v>0</v>
      </c>
      <c r="H34" s="220">
        <f t="shared" si="4"/>
        <v>0</v>
      </c>
      <c r="I34" s="74" t="e">
        <f t="shared" si="5"/>
        <v>#DIV/0!</v>
      </c>
    </row>
    <row r="35" spans="1:9">
      <c r="A35" s="70"/>
      <c r="B35" s="267">
        <f>Personnel!I13</f>
        <v>0</v>
      </c>
      <c r="C35" s="7">
        <f>Personnel!I27</f>
        <v>0</v>
      </c>
      <c r="D35" s="218"/>
      <c r="E35" s="307">
        <f t="shared" si="3"/>
        <v>0</v>
      </c>
      <c r="F35" s="211"/>
      <c r="G35" s="219">
        <f>February!G35+(E35+F35)</f>
        <v>0</v>
      </c>
      <c r="H35" s="220">
        <f t="shared" si="4"/>
        <v>0</v>
      </c>
      <c r="I35" s="74" t="e">
        <f t="shared" si="5"/>
        <v>#DIV/0!</v>
      </c>
    </row>
    <row r="36" spans="1:9">
      <c r="A36" s="70"/>
      <c r="B36" s="267">
        <f>Personnel!J13</f>
        <v>0</v>
      </c>
      <c r="C36" s="14">
        <f>Personnel!J27</f>
        <v>0</v>
      </c>
      <c r="D36" s="218"/>
      <c r="E36" s="307">
        <f t="shared" si="3"/>
        <v>0</v>
      </c>
      <c r="F36" s="211"/>
      <c r="G36" s="219">
        <f>February!G36+(E36+F36)</f>
        <v>0</v>
      </c>
      <c r="H36" s="220">
        <f t="shared" si="4"/>
        <v>0</v>
      </c>
      <c r="I36" s="74" t="e">
        <f t="shared" si="5"/>
        <v>#DIV/0!</v>
      </c>
    </row>
    <row r="37" spans="1:9">
      <c r="A37" s="70"/>
      <c r="B37" s="267">
        <f>Personnel!K13</f>
        <v>0</v>
      </c>
      <c r="C37" s="7">
        <f>Personnel!K27</f>
        <v>0</v>
      </c>
      <c r="D37" s="221"/>
      <c r="E37" s="307">
        <f t="shared" si="3"/>
        <v>0</v>
      </c>
      <c r="F37" s="211"/>
      <c r="G37" s="219">
        <f>February!G37+(E37+F37)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272</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February!G42+(E42+F42)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February!G43+(E43+F43)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February!G44+(E44+F44)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February!G45+(E45+F45)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February!G46+(E46+F46)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February!G47+(E47+F47)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February!G49+(E49+F49)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February!G50+(E50+F50)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February!G51+(E51+F51)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February!G52+(E52+F52)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272</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February!G57+(E57+F57)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February!G58+(E58+F58)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February!G59+(E59+F59)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February!G60+(E60+F60)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February!G61+(E61+F61)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February!G62+(E62+F62)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February!G63+(E63+F63)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February!G64+(E64+F64)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February!G65+(E65+F65)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February!G66+(E66+F66)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February!G68+(E68+F68)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February!G69+(E69+F69)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February!G70+(E70+F70)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February!G71+(E71+F71)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February!G72+(E72+F72)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February!G73+(E73+F73)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February!G74+(E74+F74)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February!G75+(E75+F75)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February!G77+(E77+F77)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February!G78+(E78+F78)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February!G79+(E79+F79)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February!G80+(E80+F80)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February!G81+(E81+F81)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February!G82+(E82+F82)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February!G83+(E83+F83)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February!G84+(E84+F84)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272</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February!G91+(E91+F91)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February!G92+(E92+F92)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February!G93+(E93+F93)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February!G94+(E94+F94)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February!G95+(E95+F95)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February!G96+(E96+F96)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324</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273</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March!G14+(E14+F14)</f>
        <v>0</v>
      </c>
      <c r="H14" s="212">
        <f>C14-G14</f>
        <v>0</v>
      </c>
      <c r="I14" s="74" t="e">
        <f>G14/C14</f>
        <v>#DIV/0!</v>
      </c>
    </row>
    <row r="15" spans="1:15">
      <c r="A15" s="70"/>
      <c r="B15" s="267">
        <f>Personnel!C13</f>
        <v>0</v>
      </c>
      <c r="C15" s="45">
        <f>Personnel!C24</f>
        <v>0</v>
      </c>
      <c r="D15" s="57"/>
      <c r="E15" s="306">
        <f t="shared" ref="E15:E23" si="0">ROUND(D15,2)</f>
        <v>0</v>
      </c>
      <c r="F15" s="211"/>
      <c r="G15" s="177">
        <f>March!G15+(E15+F15)</f>
        <v>0</v>
      </c>
      <c r="H15" s="212">
        <f t="shared" ref="H15:H23" si="1">C15-G15</f>
        <v>0</v>
      </c>
      <c r="I15" s="74" t="e">
        <f>G15/C15</f>
        <v>#DIV/0!</v>
      </c>
    </row>
    <row r="16" spans="1:15">
      <c r="A16" s="70"/>
      <c r="B16" s="267">
        <f>Personnel!D13</f>
        <v>0</v>
      </c>
      <c r="C16" s="45">
        <f>Personnel!D24</f>
        <v>0</v>
      </c>
      <c r="D16" s="57"/>
      <c r="E16" s="306">
        <f t="shared" si="0"/>
        <v>0</v>
      </c>
      <c r="F16" s="211"/>
      <c r="G16" s="177">
        <f>March!G16+(E16+F16)</f>
        <v>0</v>
      </c>
      <c r="H16" s="212">
        <f t="shared" si="1"/>
        <v>0</v>
      </c>
      <c r="I16" s="74" t="e">
        <f>G16/C16</f>
        <v>#DIV/0!</v>
      </c>
    </row>
    <row r="17" spans="1:9">
      <c r="A17" s="70"/>
      <c r="B17" s="267">
        <f>Personnel!E13</f>
        <v>0</v>
      </c>
      <c r="C17" s="45">
        <f>Personnel!E24</f>
        <v>0</v>
      </c>
      <c r="D17" s="57"/>
      <c r="E17" s="306">
        <f t="shared" si="0"/>
        <v>0</v>
      </c>
      <c r="F17" s="211"/>
      <c r="G17" s="177">
        <f>March!G17+(E17+F17)</f>
        <v>0</v>
      </c>
      <c r="H17" s="212">
        <f t="shared" si="1"/>
        <v>0</v>
      </c>
      <c r="I17" s="74" t="e">
        <f t="shared" ref="I17:I23" si="2">G17/C17</f>
        <v>#DIV/0!</v>
      </c>
    </row>
    <row r="18" spans="1:9">
      <c r="A18" s="70"/>
      <c r="B18" s="267">
        <f>Personnel!F13</f>
        <v>0</v>
      </c>
      <c r="C18" s="45">
        <f>Personnel!F24</f>
        <v>0</v>
      </c>
      <c r="D18" s="57"/>
      <c r="E18" s="306">
        <f t="shared" si="0"/>
        <v>0</v>
      </c>
      <c r="F18" s="211"/>
      <c r="G18" s="177">
        <f>March!G18+(E18+F18)</f>
        <v>0</v>
      </c>
      <c r="H18" s="212">
        <f t="shared" si="1"/>
        <v>0</v>
      </c>
      <c r="I18" s="74" t="e">
        <f t="shared" si="2"/>
        <v>#DIV/0!</v>
      </c>
    </row>
    <row r="19" spans="1:9">
      <c r="A19" s="70"/>
      <c r="B19" s="267">
        <f>Personnel!G13</f>
        <v>0</v>
      </c>
      <c r="C19" s="45">
        <f>Personnel!G24</f>
        <v>0</v>
      </c>
      <c r="D19" s="57"/>
      <c r="E19" s="306">
        <f t="shared" si="0"/>
        <v>0</v>
      </c>
      <c r="F19" s="211"/>
      <c r="G19" s="177">
        <f>March!G19+(E19+F19)</f>
        <v>0</v>
      </c>
      <c r="H19" s="212">
        <f t="shared" si="1"/>
        <v>0</v>
      </c>
      <c r="I19" s="74" t="e">
        <f t="shared" si="2"/>
        <v>#DIV/0!</v>
      </c>
    </row>
    <row r="20" spans="1:9">
      <c r="A20" s="70"/>
      <c r="B20" s="267">
        <f>Personnel!H13</f>
        <v>0</v>
      </c>
      <c r="C20" s="45">
        <f>Personnel!H24</f>
        <v>0</v>
      </c>
      <c r="D20" s="57"/>
      <c r="E20" s="306">
        <f t="shared" si="0"/>
        <v>0</v>
      </c>
      <c r="F20" s="211"/>
      <c r="G20" s="177">
        <f>March!G20+(E20+F20)</f>
        <v>0</v>
      </c>
      <c r="H20" s="212">
        <f t="shared" si="1"/>
        <v>0</v>
      </c>
      <c r="I20" s="74" t="e">
        <f t="shared" si="2"/>
        <v>#DIV/0!</v>
      </c>
    </row>
    <row r="21" spans="1:9">
      <c r="A21" s="70"/>
      <c r="B21" s="267">
        <f>Personnel!I13</f>
        <v>0</v>
      </c>
      <c r="C21" s="45">
        <f>Personnel!I24</f>
        <v>0</v>
      </c>
      <c r="D21" s="57"/>
      <c r="E21" s="306">
        <f t="shared" si="0"/>
        <v>0</v>
      </c>
      <c r="F21" s="211"/>
      <c r="G21" s="177">
        <f>March!G21+(E21+F21)</f>
        <v>0</v>
      </c>
      <c r="H21" s="212">
        <f t="shared" si="1"/>
        <v>0</v>
      </c>
      <c r="I21" s="74" t="e">
        <f t="shared" si="2"/>
        <v>#DIV/0!</v>
      </c>
    </row>
    <row r="22" spans="1:9">
      <c r="A22" s="70"/>
      <c r="B22" s="267">
        <f>Personnel!J13</f>
        <v>0</v>
      </c>
      <c r="C22" s="45">
        <f>Personnel!J24</f>
        <v>0</v>
      </c>
      <c r="D22" s="57"/>
      <c r="E22" s="306">
        <f t="shared" si="0"/>
        <v>0</v>
      </c>
      <c r="F22" s="211"/>
      <c r="G22" s="177">
        <f>March!G22+(E22+F22)</f>
        <v>0</v>
      </c>
      <c r="H22" s="212">
        <f t="shared" si="1"/>
        <v>0</v>
      </c>
      <c r="I22" s="74" t="e">
        <f t="shared" si="2"/>
        <v>#DIV/0!</v>
      </c>
    </row>
    <row r="23" spans="1:9">
      <c r="A23" s="70"/>
      <c r="B23" s="267">
        <f>Personnel!K13</f>
        <v>0</v>
      </c>
      <c r="C23" s="45">
        <f>Personnel!K24</f>
        <v>0</v>
      </c>
      <c r="D23" s="57"/>
      <c r="E23" s="306">
        <f t="shared" si="0"/>
        <v>0</v>
      </c>
      <c r="F23" s="211"/>
      <c r="G23" s="177">
        <f>March!G23+(E23+F23)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273</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March!G28+(E28+F28)</f>
        <v>0</v>
      </c>
      <c r="H28" s="220">
        <f>C28-G28</f>
        <v>0</v>
      </c>
      <c r="I28" s="74" t="e">
        <f>G28/C28</f>
        <v>#DIV/0!</v>
      </c>
    </row>
    <row r="29" spans="1:9">
      <c r="A29" s="70"/>
      <c r="B29" s="267">
        <f>Personnel!C13</f>
        <v>0</v>
      </c>
      <c r="C29" s="7">
        <f>Personnel!C27</f>
        <v>0</v>
      </c>
      <c r="D29" s="221"/>
      <c r="E29" s="307">
        <f t="shared" si="3"/>
        <v>0</v>
      </c>
      <c r="F29" s="211"/>
      <c r="G29" s="219">
        <f>March!G29+(E29+F29)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March!G30+(E30+F30)</f>
        <v>0</v>
      </c>
      <c r="H30" s="220">
        <f t="shared" si="4"/>
        <v>0</v>
      </c>
      <c r="I30" s="74" t="e">
        <f t="shared" si="5"/>
        <v>#DIV/0!</v>
      </c>
    </row>
    <row r="31" spans="1:9">
      <c r="A31" s="70"/>
      <c r="B31" s="267">
        <f>Personnel!E13</f>
        <v>0</v>
      </c>
      <c r="C31" s="7">
        <f>Personnel!E27</f>
        <v>0</v>
      </c>
      <c r="D31" s="221"/>
      <c r="E31" s="307">
        <f t="shared" si="3"/>
        <v>0</v>
      </c>
      <c r="F31" s="211"/>
      <c r="G31" s="219">
        <f>March!G31+(E31+F31)</f>
        <v>0</v>
      </c>
      <c r="H31" s="220">
        <f t="shared" si="4"/>
        <v>0</v>
      </c>
      <c r="I31" s="74" t="e">
        <f t="shared" si="5"/>
        <v>#DIV/0!</v>
      </c>
    </row>
    <row r="32" spans="1:9">
      <c r="A32" s="70"/>
      <c r="B32" s="267">
        <f>Personnel!F13</f>
        <v>0</v>
      </c>
      <c r="C32" s="7">
        <f>Personnel!F27</f>
        <v>0</v>
      </c>
      <c r="D32" s="218"/>
      <c r="E32" s="307">
        <f t="shared" si="3"/>
        <v>0</v>
      </c>
      <c r="F32" s="211"/>
      <c r="G32" s="219">
        <f>March!G32+(E32+F32)</f>
        <v>0</v>
      </c>
      <c r="H32" s="220">
        <f t="shared" si="4"/>
        <v>0</v>
      </c>
      <c r="I32" s="74" t="e">
        <f t="shared" si="5"/>
        <v>#DIV/0!</v>
      </c>
    </row>
    <row r="33" spans="1:9">
      <c r="A33" s="70"/>
      <c r="B33" s="267">
        <f>Personnel!G13</f>
        <v>0</v>
      </c>
      <c r="C33" s="7">
        <f>Personnel!G27</f>
        <v>0</v>
      </c>
      <c r="D33" s="221"/>
      <c r="E33" s="307">
        <f t="shared" si="3"/>
        <v>0</v>
      </c>
      <c r="F33" s="211"/>
      <c r="G33" s="219">
        <f>March!G33+(E33+F33)</f>
        <v>0</v>
      </c>
      <c r="H33" s="220">
        <f t="shared" si="4"/>
        <v>0</v>
      </c>
      <c r="I33" s="74" t="e">
        <f t="shared" si="5"/>
        <v>#DIV/0!</v>
      </c>
    </row>
    <row r="34" spans="1:9">
      <c r="A34" s="70"/>
      <c r="B34" s="267">
        <f>Personnel!H13</f>
        <v>0</v>
      </c>
      <c r="C34" s="7">
        <f>Personnel!H27</f>
        <v>0</v>
      </c>
      <c r="D34" s="218"/>
      <c r="E34" s="307">
        <f t="shared" si="3"/>
        <v>0</v>
      </c>
      <c r="F34" s="211"/>
      <c r="G34" s="219">
        <f>March!G34+(E34+F34)</f>
        <v>0</v>
      </c>
      <c r="H34" s="220">
        <f t="shared" si="4"/>
        <v>0</v>
      </c>
      <c r="I34" s="74" t="e">
        <f t="shared" si="5"/>
        <v>#DIV/0!</v>
      </c>
    </row>
    <row r="35" spans="1:9">
      <c r="A35" s="70"/>
      <c r="B35" s="267">
        <f>Personnel!I13</f>
        <v>0</v>
      </c>
      <c r="C35" s="7">
        <f>Personnel!I27</f>
        <v>0</v>
      </c>
      <c r="D35" s="218"/>
      <c r="E35" s="307">
        <f t="shared" si="3"/>
        <v>0</v>
      </c>
      <c r="F35" s="211"/>
      <c r="G35" s="219">
        <f>March!G35+(E35+F35)</f>
        <v>0</v>
      </c>
      <c r="H35" s="220">
        <f t="shared" si="4"/>
        <v>0</v>
      </c>
      <c r="I35" s="74" t="e">
        <f t="shared" si="5"/>
        <v>#DIV/0!</v>
      </c>
    </row>
    <row r="36" spans="1:9">
      <c r="A36" s="70"/>
      <c r="B36" s="267">
        <f>Personnel!J13</f>
        <v>0</v>
      </c>
      <c r="C36" s="14">
        <f>Personnel!J27</f>
        <v>0</v>
      </c>
      <c r="D36" s="218"/>
      <c r="E36" s="307">
        <f t="shared" si="3"/>
        <v>0</v>
      </c>
      <c r="F36" s="211"/>
      <c r="G36" s="219">
        <f>March!G36+(E36+F36)</f>
        <v>0</v>
      </c>
      <c r="H36" s="220">
        <f t="shared" si="4"/>
        <v>0</v>
      </c>
      <c r="I36" s="74" t="e">
        <f t="shared" si="5"/>
        <v>#DIV/0!</v>
      </c>
    </row>
    <row r="37" spans="1:9">
      <c r="A37" s="70"/>
      <c r="B37" s="267">
        <f>Personnel!K13</f>
        <v>0</v>
      </c>
      <c r="C37" s="7">
        <f>Personnel!K27</f>
        <v>0</v>
      </c>
      <c r="D37" s="221"/>
      <c r="E37" s="307">
        <f t="shared" si="3"/>
        <v>0</v>
      </c>
      <c r="F37" s="211"/>
      <c r="G37" s="219">
        <f>March!G37+(E37+F37)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273</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March!G42+(E42+F42)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March!G43+(E43+F43)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March!G44+(E44+F44)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March!G45+(E45+F45)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March!G46+(E46+F46)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March!G47+(E47+F47)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March!G49+(E49+F49)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March!G50+(E50+F50)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March!G51+(E51+F51)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March!G52+(E52+F52)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273</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March!G57+(E57+F57)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March!G58+(E58+F58)</f>
        <v>0</v>
      </c>
      <c r="H58" s="35">
        <f>C58-G58</f>
        <v>0</v>
      </c>
      <c r="I58" s="264"/>
    </row>
    <row r="59" spans="1:10" s="34" customFormat="1" ht="14.1">
      <c r="A59" s="78"/>
      <c r="B59" s="266" t="str">
        <f>'Line Item Budget'!A42</f>
        <v>Utilities</v>
      </c>
      <c r="C59" s="8">
        <f>'Line Item Budget'!D42</f>
        <v>0</v>
      </c>
      <c r="D59" s="58"/>
      <c r="E59" s="304">
        <f t="shared" si="9"/>
        <v>0</v>
      </c>
      <c r="F59" s="230"/>
      <c r="G59" s="181">
        <f>March!G59+(E59+F59)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March!G60+(E60+F60)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March!G61+(E61+F61)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March!G62+(E62+F62)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March!G63+(E63+F63)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March!G64+(E64+F64)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March!G65+(E65+F65)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March!G66+(E66+F66)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March!G68+(E68+F68)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March!G69+(E69+F69)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March!G70+(E70+F70)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March!G71+(E71+F71)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March!G72+(E72+F72)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March!G73+(E73+F73)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March!G74+(E74+F74)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March!G75+(E75+F75)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March!G77+(E77+F77)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March!G78+(E78+F78)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March!G79+(E79+F79)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March!G80+(E80+F80)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March!G81+(E81+F81)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March!G82+(E82+F82)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March!G83+(E83+F83)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March!G84+(E84+F84)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273</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March!G91+(E91+F91)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March!G92+(E92+F92)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March!G93+(E93+F93)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March!G94+(E94+F94)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March!G95+(E95+F95)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March!G96+(E96+F96)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325</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326</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April!G14+(E14+F14)</f>
        <v>0</v>
      </c>
      <c r="H14" s="212">
        <f>C14-G14</f>
        <v>0</v>
      </c>
      <c r="I14" s="74" t="e">
        <f>G14/C14</f>
        <v>#DIV/0!</v>
      </c>
    </row>
    <row r="15" spans="1:15">
      <c r="A15" s="70"/>
      <c r="B15" s="267">
        <f>Personnel!C13</f>
        <v>0</v>
      </c>
      <c r="C15" s="45">
        <f>Personnel!C24</f>
        <v>0</v>
      </c>
      <c r="D15" s="57"/>
      <c r="E15" s="306">
        <f t="shared" ref="E15:E23" si="0">ROUND(D15,2)</f>
        <v>0</v>
      </c>
      <c r="F15" s="211"/>
      <c r="G15" s="177">
        <f>April!G15+(E15+F15)</f>
        <v>0</v>
      </c>
      <c r="H15" s="212">
        <f t="shared" ref="H15:H23" si="1">C15-G15</f>
        <v>0</v>
      </c>
      <c r="I15" s="74" t="e">
        <f>G15/C15</f>
        <v>#DIV/0!</v>
      </c>
    </row>
    <row r="16" spans="1:15">
      <c r="A16" s="70"/>
      <c r="B16" s="267">
        <f>Personnel!D13</f>
        <v>0</v>
      </c>
      <c r="C16" s="45">
        <f>Personnel!D24</f>
        <v>0</v>
      </c>
      <c r="D16" s="57"/>
      <c r="E16" s="306">
        <f t="shared" si="0"/>
        <v>0</v>
      </c>
      <c r="F16" s="211"/>
      <c r="G16" s="177">
        <f>April!G16+(E16+F16)</f>
        <v>0</v>
      </c>
      <c r="H16" s="212">
        <f t="shared" si="1"/>
        <v>0</v>
      </c>
      <c r="I16" s="74" t="e">
        <f>G16/C16</f>
        <v>#DIV/0!</v>
      </c>
    </row>
    <row r="17" spans="1:9">
      <c r="A17" s="70"/>
      <c r="B17" s="267">
        <f>Personnel!E13</f>
        <v>0</v>
      </c>
      <c r="C17" s="45">
        <f>Personnel!E24</f>
        <v>0</v>
      </c>
      <c r="D17" s="57"/>
      <c r="E17" s="306">
        <f t="shared" si="0"/>
        <v>0</v>
      </c>
      <c r="F17" s="211"/>
      <c r="G17" s="177">
        <f>April!G17+(E17+F17)</f>
        <v>0</v>
      </c>
      <c r="H17" s="212">
        <f t="shared" si="1"/>
        <v>0</v>
      </c>
      <c r="I17" s="74" t="e">
        <f t="shared" ref="I17:I23" si="2">G17/C17</f>
        <v>#DIV/0!</v>
      </c>
    </row>
    <row r="18" spans="1:9">
      <c r="A18" s="70"/>
      <c r="B18" s="267">
        <f>Personnel!F13</f>
        <v>0</v>
      </c>
      <c r="C18" s="45">
        <f>Personnel!F24</f>
        <v>0</v>
      </c>
      <c r="D18" s="57"/>
      <c r="E18" s="306">
        <f t="shared" si="0"/>
        <v>0</v>
      </c>
      <c r="F18" s="211"/>
      <c r="G18" s="177">
        <f>April!G18+(E18+F18)</f>
        <v>0</v>
      </c>
      <c r="H18" s="212">
        <f t="shared" si="1"/>
        <v>0</v>
      </c>
      <c r="I18" s="74" t="e">
        <f t="shared" si="2"/>
        <v>#DIV/0!</v>
      </c>
    </row>
    <row r="19" spans="1:9">
      <c r="A19" s="70"/>
      <c r="B19" s="267">
        <f>Personnel!G13</f>
        <v>0</v>
      </c>
      <c r="C19" s="45">
        <f>Personnel!G24</f>
        <v>0</v>
      </c>
      <c r="D19" s="57"/>
      <c r="E19" s="306">
        <f t="shared" si="0"/>
        <v>0</v>
      </c>
      <c r="F19" s="211"/>
      <c r="G19" s="177">
        <f>April!G19+(E19+F19)</f>
        <v>0</v>
      </c>
      <c r="H19" s="212">
        <f t="shared" si="1"/>
        <v>0</v>
      </c>
      <c r="I19" s="74" t="e">
        <f t="shared" si="2"/>
        <v>#DIV/0!</v>
      </c>
    </row>
    <row r="20" spans="1:9">
      <c r="A20" s="70"/>
      <c r="B20" s="267">
        <f>Personnel!H13</f>
        <v>0</v>
      </c>
      <c r="C20" s="45">
        <f>Personnel!H24</f>
        <v>0</v>
      </c>
      <c r="D20" s="57"/>
      <c r="E20" s="306">
        <f t="shared" si="0"/>
        <v>0</v>
      </c>
      <c r="F20" s="211"/>
      <c r="G20" s="177">
        <f>April!G20+(E20+F20)</f>
        <v>0</v>
      </c>
      <c r="H20" s="212">
        <f t="shared" si="1"/>
        <v>0</v>
      </c>
      <c r="I20" s="74" t="e">
        <f t="shared" si="2"/>
        <v>#DIV/0!</v>
      </c>
    </row>
    <row r="21" spans="1:9">
      <c r="A21" s="70"/>
      <c r="B21" s="267">
        <f>Personnel!I13</f>
        <v>0</v>
      </c>
      <c r="C21" s="45">
        <f>Personnel!I24</f>
        <v>0</v>
      </c>
      <c r="D21" s="57"/>
      <c r="E21" s="306">
        <f t="shared" si="0"/>
        <v>0</v>
      </c>
      <c r="F21" s="211"/>
      <c r="G21" s="177">
        <f>April!G21+(E21+F21)</f>
        <v>0</v>
      </c>
      <c r="H21" s="212">
        <f t="shared" si="1"/>
        <v>0</v>
      </c>
      <c r="I21" s="74" t="e">
        <f t="shared" si="2"/>
        <v>#DIV/0!</v>
      </c>
    </row>
    <row r="22" spans="1:9">
      <c r="A22" s="70"/>
      <c r="B22" s="267">
        <f>Personnel!J13</f>
        <v>0</v>
      </c>
      <c r="C22" s="45">
        <f>Personnel!J24</f>
        <v>0</v>
      </c>
      <c r="D22" s="57"/>
      <c r="E22" s="306">
        <f t="shared" si="0"/>
        <v>0</v>
      </c>
      <c r="F22" s="211"/>
      <c r="G22" s="177">
        <f>April!G22+(E22+F22)</f>
        <v>0</v>
      </c>
      <c r="H22" s="212">
        <f t="shared" si="1"/>
        <v>0</v>
      </c>
      <c r="I22" s="74" t="e">
        <f t="shared" si="2"/>
        <v>#DIV/0!</v>
      </c>
    </row>
    <row r="23" spans="1:9">
      <c r="A23" s="70"/>
      <c r="B23" s="267">
        <f>Personnel!K13</f>
        <v>0</v>
      </c>
      <c r="C23" s="45">
        <f>Personnel!K24</f>
        <v>0</v>
      </c>
      <c r="D23" s="57"/>
      <c r="E23" s="306">
        <f t="shared" si="0"/>
        <v>0</v>
      </c>
      <c r="F23" s="211"/>
      <c r="G23" s="177">
        <f>April!G23+(E23+F23)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326</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April!G28+(E28+F28)</f>
        <v>0</v>
      </c>
      <c r="H28" s="220">
        <f>C28-G28</f>
        <v>0</v>
      </c>
      <c r="I28" s="74" t="e">
        <f>G28/C28</f>
        <v>#DIV/0!</v>
      </c>
    </row>
    <row r="29" spans="1:9">
      <c r="A29" s="70"/>
      <c r="B29" s="267">
        <f>Personnel!C13</f>
        <v>0</v>
      </c>
      <c r="C29" s="7">
        <f>Personnel!C27</f>
        <v>0</v>
      </c>
      <c r="D29" s="221"/>
      <c r="E29" s="307">
        <f t="shared" si="3"/>
        <v>0</v>
      </c>
      <c r="F29" s="211"/>
      <c r="G29" s="219">
        <f>April!G29+(E29+F29)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April!G30+(E30+F30)</f>
        <v>0</v>
      </c>
      <c r="H30" s="220">
        <f t="shared" si="4"/>
        <v>0</v>
      </c>
      <c r="I30" s="74" t="e">
        <f t="shared" si="5"/>
        <v>#DIV/0!</v>
      </c>
    </row>
    <row r="31" spans="1:9">
      <c r="A31" s="70"/>
      <c r="B31" s="267">
        <f>Personnel!E13</f>
        <v>0</v>
      </c>
      <c r="C31" s="7">
        <f>Personnel!E27</f>
        <v>0</v>
      </c>
      <c r="D31" s="221"/>
      <c r="E31" s="307">
        <f t="shared" si="3"/>
        <v>0</v>
      </c>
      <c r="F31" s="211"/>
      <c r="G31" s="219">
        <f>April!G31+(E31+F31)</f>
        <v>0</v>
      </c>
      <c r="H31" s="220">
        <f t="shared" si="4"/>
        <v>0</v>
      </c>
      <c r="I31" s="74" t="e">
        <f t="shared" si="5"/>
        <v>#DIV/0!</v>
      </c>
    </row>
    <row r="32" spans="1:9">
      <c r="A32" s="70"/>
      <c r="B32" s="267">
        <f>Personnel!F13</f>
        <v>0</v>
      </c>
      <c r="C32" s="7">
        <f>Personnel!F27</f>
        <v>0</v>
      </c>
      <c r="D32" s="218"/>
      <c r="E32" s="307">
        <f t="shared" si="3"/>
        <v>0</v>
      </c>
      <c r="F32" s="211"/>
      <c r="G32" s="219">
        <f>April!G32+(E32+F32)</f>
        <v>0</v>
      </c>
      <c r="H32" s="220">
        <f t="shared" si="4"/>
        <v>0</v>
      </c>
      <c r="I32" s="74" t="e">
        <f t="shared" si="5"/>
        <v>#DIV/0!</v>
      </c>
    </row>
    <row r="33" spans="1:9">
      <c r="A33" s="70"/>
      <c r="B33" s="267">
        <f>Personnel!G13</f>
        <v>0</v>
      </c>
      <c r="C33" s="7">
        <f>Personnel!G27</f>
        <v>0</v>
      </c>
      <c r="D33" s="221"/>
      <c r="E33" s="307">
        <f t="shared" si="3"/>
        <v>0</v>
      </c>
      <c r="F33" s="211"/>
      <c r="G33" s="219">
        <f>April!G33+(E33+F33)</f>
        <v>0</v>
      </c>
      <c r="H33" s="220">
        <f t="shared" si="4"/>
        <v>0</v>
      </c>
      <c r="I33" s="74" t="e">
        <f t="shared" si="5"/>
        <v>#DIV/0!</v>
      </c>
    </row>
    <row r="34" spans="1:9">
      <c r="A34" s="70"/>
      <c r="B34" s="267">
        <f>Personnel!H13</f>
        <v>0</v>
      </c>
      <c r="C34" s="7">
        <f>Personnel!H27</f>
        <v>0</v>
      </c>
      <c r="D34" s="218"/>
      <c r="E34" s="307">
        <f t="shared" si="3"/>
        <v>0</v>
      </c>
      <c r="F34" s="211"/>
      <c r="G34" s="219">
        <f>April!G34+(E34+F34)</f>
        <v>0</v>
      </c>
      <c r="H34" s="220">
        <f t="shared" si="4"/>
        <v>0</v>
      </c>
      <c r="I34" s="74" t="e">
        <f t="shared" si="5"/>
        <v>#DIV/0!</v>
      </c>
    </row>
    <row r="35" spans="1:9">
      <c r="A35" s="70"/>
      <c r="B35" s="267">
        <f>Personnel!I13</f>
        <v>0</v>
      </c>
      <c r="C35" s="7">
        <f>Personnel!I27</f>
        <v>0</v>
      </c>
      <c r="D35" s="218"/>
      <c r="E35" s="307">
        <f t="shared" si="3"/>
        <v>0</v>
      </c>
      <c r="F35" s="211"/>
      <c r="G35" s="219">
        <f>April!G35+(E35+F35)</f>
        <v>0</v>
      </c>
      <c r="H35" s="220">
        <f t="shared" si="4"/>
        <v>0</v>
      </c>
      <c r="I35" s="74" t="e">
        <f t="shared" si="5"/>
        <v>#DIV/0!</v>
      </c>
    </row>
    <row r="36" spans="1:9">
      <c r="A36" s="70"/>
      <c r="B36" s="267">
        <f>Personnel!J13</f>
        <v>0</v>
      </c>
      <c r="C36" s="14">
        <f>Personnel!J27</f>
        <v>0</v>
      </c>
      <c r="D36" s="218"/>
      <c r="E36" s="307">
        <f t="shared" si="3"/>
        <v>0</v>
      </c>
      <c r="F36" s="211"/>
      <c r="G36" s="219">
        <f>April!G36+(E36+F36)</f>
        <v>0</v>
      </c>
      <c r="H36" s="220">
        <f t="shared" si="4"/>
        <v>0</v>
      </c>
      <c r="I36" s="74" t="e">
        <f t="shared" si="5"/>
        <v>#DIV/0!</v>
      </c>
    </row>
    <row r="37" spans="1:9">
      <c r="A37" s="70"/>
      <c r="B37" s="267">
        <f>Personnel!K13</f>
        <v>0</v>
      </c>
      <c r="C37" s="7">
        <f>Personnel!K27</f>
        <v>0</v>
      </c>
      <c r="D37" s="221"/>
      <c r="E37" s="307">
        <f t="shared" si="3"/>
        <v>0</v>
      </c>
      <c r="F37" s="211"/>
      <c r="G37" s="219">
        <f>April!G37+(E37+F37)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326</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April!G42+(E42+F42)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April!G43+(E43+F43)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April!G44+(E44+F44)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April!G45+(E45+F45)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April!G46+(E46+F46)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April!G47+(E47+F47)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April!G49+(E49+F49)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April!G50+(E50+F50)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April!G51+(E51+F51)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April!G52+(E52+F52)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326</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April!G57+(E57+F57)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April!G58+(E58+F58)</f>
        <v>0</v>
      </c>
      <c r="H58" s="35">
        <f t="shared" ref="H58:H59" si="10">C58-G58</f>
        <v>0</v>
      </c>
      <c r="I58" s="264" t="e">
        <f>G58/C58</f>
        <v>#DIV/0!</v>
      </c>
    </row>
    <row r="59" spans="1:10" s="34" customFormat="1" ht="14.1">
      <c r="A59" s="78"/>
      <c r="B59" s="266" t="str">
        <f>'Line Item Budget'!A42</f>
        <v>Utilities</v>
      </c>
      <c r="C59" s="8">
        <f>'Line Item Budget'!D42</f>
        <v>0</v>
      </c>
      <c r="D59" s="58"/>
      <c r="E59" s="304">
        <f t="shared" si="9"/>
        <v>0</v>
      </c>
      <c r="F59" s="230"/>
      <c r="G59" s="181">
        <f>April!G59+(E59+F59)</f>
        <v>0</v>
      </c>
      <c r="H59" s="35">
        <f t="shared" si="10"/>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April!G60+(E60+F60)</f>
        <v>0</v>
      </c>
      <c r="H60" s="35">
        <f t="shared" ref="H60:H66" si="12">C60-G60</f>
        <v>0</v>
      </c>
      <c r="I60" s="264" t="e">
        <f t="shared" si="11"/>
        <v>#DIV/0!</v>
      </c>
    </row>
    <row r="61" spans="1:10" s="34" customFormat="1" ht="14.1">
      <c r="A61" s="78"/>
      <c r="B61" s="266" t="str">
        <f>'Line Item Budget'!A44</f>
        <v>Security</v>
      </c>
      <c r="C61" s="8">
        <f>'Line Item Budget'!D44</f>
        <v>0</v>
      </c>
      <c r="D61" s="58"/>
      <c r="E61" s="304">
        <f t="shared" si="9"/>
        <v>0</v>
      </c>
      <c r="F61" s="230"/>
      <c r="G61" s="181">
        <f>April!G61+(E61+F61)</f>
        <v>0</v>
      </c>
      <c r="H61" s="35">
        <f t="shared" si="12"/>
        <v>0</v>
      </c>
      <c r="I61" s="264" t="e">
        <f t="shared" si="11"/>
        <v>#DIV/0!</v>
      </c>
    </row>
    <row r="62" spans="1:10" s="34" customFormat="1" ht="14.1">
      <c r="A62" s="78"/>
      <c r="B62" s="266" t="str">
        <f>'Line Item Budget'!A45</f>
        <v>Repair &amp; Maintenance</v>
      </c>
      <c r="C62" s="8">
        <f>'Line Item Budget'!D45</f>
        <v>0</v>
      </c>
      <c r="D62" s="58"/>
      <c r="E62" s="304">
        <f t="shared" si="9"/>
        <v>0</v>
      </c>
      <c r="F62" s="230"/>
      <c r="G62" s="181">
        <f>April!G62+(E62+F62)</f>
        <v>0</v>
      </c>
      <c r="H62" s="35">
        <f t="shared" si="12"/>
        <v>0</v>
      </c>
      <c r="I62" s="264" t="e">
        <f t="shared" si="11"/>
        <v>#DIV/0!</v>
      </c>
    </row>
    <row r="63" spans="1:10" s="34" customFormat="1" ht="14.1">
      <c r="A63" s="78"/>
      <c r="B63" s="266" t="str">
        <f>'Line Item Budget'!A46</f>
        <v>Other (define)</v>
      </c>
      <c r="C63" s="8">
        <f>'Line Item Budget'!D46</f>
        <v>0</v>
      </c>
      <c r="D63" s="58"/>
      <c r="E63" s="304">
        <f t="shared" si="9"/>
        <v>0</v>
      </c>
      <c r="F63" s="230"/>
      <c r="G63" s="181">
        <f>April!G63+(E63+F63)</f>
        <v>0</v>
      </c>
      <c r="H63" s="35">
        <f t="shared" si="12"/>
        <v>0</v>
      </c>
      <c r="I63" s="264" t="e">
        <f t="shared" si="11"/>
        <v>#DIV/0!</v>
      </c>
    </row>
    <row r="64" spans="1:10" s="34" customFormat="1" ht="14.1">
      <c r="A64" s="78"/>
      <c r="B64" s="266" t="str">
        <f>'Line Item Budget'!A47</f>
        <v>Other (define)</v>
      </c>
      <c r="C64" s="8">
        <f>'Line Item Budget'!D47</f>
        <v>0</v>
      </c>
      <c r="D64" s="58"/>
      <c r="E64" s="304">
        <f t="shared" si="9"/>
        <v>0</v>
      </c>
      <c r="F64" s="230"/>
      <c r="G64" s="181">
        <f>April!G64+(E64+F64)</f>
        <v>0</v>
      </c>
      <c r="H64" s="35">
        <f t="shared" si="12"/>
        <v>0</v>
      </c>
      <c r="I64" s="264" t="e">
        <f t="shared" si="11"/>
        <v>#DIV/0!</v>
      </c>
    </row>
    <row r="65" spans="1:9" s="34" customFormat="1" ht="14.1">
      <c r="A65" s="78"/>
      <c r="B65" s="266" t="str">
        <f>'Line Item Budget'!A48</f>
        <v>Other (define)</v>
      </c>
      <c r="C65" s="8">
        <f>'Line Item Budget'!D48</f>
        <v>0</v>
      </c>
      <c r="D65" s="58"/>
      <c r="E65" s="304">
        <f t="shared" si="9"/>
        <v>0</v>
      </c>
      <c r="F65" s="230"/>
      <c r="G65" s="181">
        <f>April!G65+(E65+F65)</f>
        <v>0</v>
      </c>
      <c r="H65" s="35">
        <f t="shared" si="12"/>
        <v>0</v>
      </c>
      <c r="I65" s="264" t="e">
        <f t="shared" si="11"/>
        <v>#DIV/0!</v>
      </c>
    </row>
    <row r="66" spans="1:9" s="34" customFormat="1" thickBot="1">
      <c r="A66" s="78"/>
      <c r="B66" s="270" t="str">
        <f>'Line Item Budget'!A49</f>
        <v>Other (define)</v>
      </c>
      <c r="C66" s="8">
        <f>'Line Item Budget'!D49</f>
        <v>0</v>
      </c>
      <c r="D66" s="59"/>
      <c r="E66" s="304">
        <f t="shared" si="9"/>
        <v>0</v>
      </c>
      <c r="F66" s="235"/>
      <c r="G66" s="181">
        <f>April!G66+(E66+F66)</f>
        <v>0</v>
      </c>
      <c r="H66" s="35">
        <f t="shared" si="12"/>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April!G68+(E68+F68)</f>
        <v>0</v>
      </c>
      <c r="H68" s="261">
        <f>C68-G68</f>
        <v>0</v>
      </c>
      <c r="I68" s="84" t="e">
        <f t="shared" ref="I68:I75" si="13">G68/C68</f>
        <v>#DIV/0!</v>
      </c>
    </row>
    <row r="69" spans="1:9" s="34" customFormat="1" ht="14.1">
      <c r="A69" s="78"/>
      <c r="B69" s="266" t="str">
        <f>'Line Item Budget'!A53</f>
        <v>Office Supplies</v>
      </c>
      <c r="C69" s="258">
        <f>'Line Item Budget'!D53</f>
        <v>0</v>
      </c>
      <c r="D69" s="58"/>
      <c r="E69" s="305">
        <f t="shared" si="9"/>
        <v>0</v>
      </c>
      <c r="F69" s="230"/>
      <c r="G69" s="265">
        <f>April!G69+(E69+F69)</f>
        <v>0</v>
      </c>
      <c r="H69" s="261">
        <f t="shared" ref="H69:H75" si="14">C69-G69</f>
        <v>0</v>
      </c>
      <c r="I69" s="264" t="e">
        <f t="shared" si="13"/>
        <v>#DIV/0!</v>
      </c>
    </row>
    <row r="70" spans="1:9" s="34" customFormat="1" ht="14.1">
      <c r="A70" s="78"/>
      <c r="B70" s="266" t="str">
        <f>'Line Item Budget'!A54</f>
        <v>Patient Education Materials &amp; Incentives</v>
      </c>
      <c r="C70" s="258">
        <f>'Line Item Budget'!D54</f>
        <v>0</v>
      </c>
      <c r="D70" s="58"/>
      <c r="E70" s="305">
        <f t="shared" si="9"/>
        <v>0</v>
      </c>
      <c r="F70" s="230"/>
      <c r="G70" s="265">
        <f>April!G70+(E70+F70)</f>
        <v>0</v>
      </c>
      <c r="H70" s="261">
        <f t="shared" si="14"/>
        <v>0</v>
      </c>
      <c r="I70" s="264" t="e">
        <f t="shared" si="13"/>
        <v>#DIV/0!</v>
      </c>
    </row>
    <row r="71" spans="1:9" s="34" customFormat="1" ht="14.1">
      <c r="A71" s="78"/>
      <c r="B71" s="266" t="str">
        <f>'Line Item Budget'!A55</f>
        <v>Postage and Delivery</v>
      </c>
      <c r="C71" s="258">
        <f>'Line Item Budget'!D55</f>
        <v>0</v>
      </c>
      <c r="D71" s="58"/>
      <c r="E71" s="305">
        <f t="shared" si="9"/>
        <v>0</v>
      </c>
      <c r="F71" s="230"/>
      <c r="G71" s="265">
        <f>April!G71+(E71+F71)</f>
        <v>0</v>
      </c>
      <c r="H71" s="261">
        <f t="shared" si="14"/>
        <v>0</v>
      </c>
      <c r="I71" s="264" t="e">
        <f t="shared" si="13"/>
        <v>#DIV/0!</v>
      </c>
    </row>
    <row r="72" spans="1:9" s="34" customFormat="1" ht="14.1">
      <c r="A72" s="78"/>
      <c r="B72" s="270" t="str">
        <f>'Line Item Budget'!A56</f>
        <v>Other (define)</v>
      </c>
      <c r="C72" s="258">
        <f>'Line Item Budget'!D56</f>
        <v>0</v>
      </c>
      <c r="D72" s="59"/>
      <c r="E72" s="305">
        <f t="shared" si="9"/>
        <v>0</v>
      </c>
      <c r="F72" s="235"/>
      <c r="G72" s="265">
        <f>April!G72+(E72+F72)</f>
        <v>0</v>
      </c>
      <c r="H72" s="261">
        <f t="shared" si="14"/>
        <v>0</v>
      </c>
      <c r="I72" s="82" t="e">
        <f t="shared" si="13"/>
        <v>#DIV/0!</v>
      </c>
    </row>
    <row r="73" spans="1:9" s="34" customFormat="1" ht="14.1">
      <c r="A73" s="78"/>
      <c r="B73" s="270" t="str">
        <f>'Line Item Budget'!A57</f>
        <v>Other (define)</v>
      </c>
      <c r="C73" s="258">
        <f>'Line Item Budget'!D57</f>
        <v>0</v>
      </c>
      <c r="D73" s="59"/>
      <c r="E73" s="305">
        <f t="shared" si="9"/>
        <v>0</v>
      </c>
      <c r="F73" s="235"/>
      <c r="G73" s="265">
        <f>April!G73+(E73+F73)</f>
        <v>0</v>
      </c>
      <c r="H73" s="261">
        <f t="shared" si="14"/>
        <v>0</v>
      </c>
      <c r="I73" s="82" t="e">
        <f t="shared" si="13"/>
        <v>#DIV/0!</v>
      </c>
    </row>
    <row r="74" spans="1:9" s="34" customFormat="1" ht="14.1">
      <c r="A74" s="78"/>
      <c r="B74" s="270" t="str">
        <f>'Line Item Budget'!A58</f>
        <v>Other (define)</v>
      </c>
      <c r="C74" s="258">
        <f>'Line Item Budget'!D58</f>
        <v>0</v>
      </c>
      <c r="D74" s="59"/>
      <c r="E74" s="305">
        <f t="shared" si="9"/>
        <v>0</v>
      </c>
      <c r="F74" s="235"/>
      <c r="G74" s="265">
        <f>April!G74+(E74+F74)</f>
        <v>0</v>
      </c>
      <c r="H74" s="261">
        <f t="shared" si="14"/>
        <v>0</v>
      </c>
      <c r="I74" s="82" t="e">
        <f t="shared" si="13"/>
        <v>#DIV/0!</v>
      </c>
    </row>
    <row r="75" spans="1:9" s="34" customFormat="1" thickBot="1">
      <c r="A75" s="78"/>
      <c r="B75" s="270" t="str">
        <f>'Line Item Budget'!A59</f>
        <v>Other (define)</v>
      </c>
      <c r="C75" s="258">
        <f>'Line Item Budget'!D59</f>
        <v>0</v>
      </c>
      <c r="D75" s="59"/>
      <c r="E75" s="305">
        <f t="shared" si="9"/>
        <v>0</v>
      </c>
      <c r="F75" s="235"/>
      <c r="G75" s="265">
        <f>April!G75+(E75+F75)</f>
        <v>0</v>
      </c>
      <c r="H75" s="261">
        <f t="shared" si="14"/>
        <v>0</v>
      </c>
      <c r="I75" s="82" t="e">
        <f t="shared" si="13"/>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April!G77+(E77+F77)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April!G78+(E78+F78)</f>
        <v>0</v>
      </c>
      <c r="H78" s="261">
        <f t="shared" ref="H78:H84" si="15">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April!G79+(E79+F79)</f>
        <v>0</v>
      </c>
      <c r="H79" s="261">
        <f t="shared" si="15"/>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April!G80+(E80+F80)</f>
        <v>0</v>
      </c>
      <c r="H80" s="261">
        <f t="shared" si="15"/>
        <v>0</v>
      </c>
      <c r="I80" s="264" t="e">
        <f t="shared" si="11"/>
        <v>#DIV/0!</v>
      </c>
    </row>
    <row r="81" spans="1:10" s="34" customFormat="1" ht="14.1">
      <c r="A81" s="78"/>
      <c r="B81" s="266" t="str">
        <f>'Line Item Budget'!A66</f>
        <v>Dues &amp; Subscriptions</v>
      </c>
      <c r="C81" s="258">
        <f>'Line Item Budget'!D66</f>
        <v>0</v>
      </c>
      <c r="D81" s="58"/>
      <c r="E81" s="305">
        <f t="shared" si="9"/>
        <v>0</v>
      </c>
      <c r="F81" s="230"/>
      <c r="G81" s="265">
        <f>April!G81+(E81+F81)</f>
        <v>0</v>
      </c>
      <c r="H81" s="261">
        <f t="shared" si="15"/>
        <v>0</v>
      </c>
      <c r="I81" s="264" t="e">
        <f t="shared" si="11"/>
        <v>#DIV/0!</v>
      </c>
    </row>
    <row r="82" spans="1:10" s="34" customFormat="1" ht="14.1">
      <c r="A82" s="78"/>
      <c r="B82" s="266" t="str">
        <f>'Line Item Budget'!A67</f>
        <v>Other (define)</v>
      </c>
      <c r="C82" s="258">
        <f>'Line Item Budget'!D67</f>
        <v>0</v>
      </c>
      <c r="D82" s="58"/>
      <c r="E82" s="305">
        <f t="shared" si="9"/>
        <v>0</v>
      </c>
      <c r="F82" s="230"/>
      <c r="G82" s="265">
        <f>April!G82+(E82+F82)</f>
        <v>0</v>
      </c>
      <c r="H82" s="261">
        <f t="shared" si="15"/>
        <v>0</v>
      </c>
      <c r="I82" s="264" t="e">
        <f t="shared" si="11"/>
        <v>#DIV/0!</v>
      </c>
    </row>
    <row r="83" spans="1:10" s="34" customFormat="1" ht="14.1">
      <c r="A83" s="78"/>
      <c r="B83" s="266" t="str">
        <f>'Line Item Budget'!A68</f>
        <v>Other (define)</v>
      </c>
      <c r="C83" s="258">
        <f>'Line Item Budget'!D68</f>
        <v>0</v>
      </c>
      <c r="D83" s="58"/>
      <c r="E83" s="305">
        <f t="shared" si="9"/>
        <v>0</v>
      </c>
      <c r="F83" s="230"/>
      <c r="G83" s="265">
        <f>April!G83+(E83+F83)</f>
        <v>0</v>
      </c>
      <c r="H83" s="261">
        <f t="shared" si="15"/>
        <v>0</v>
      </c>
      <c r="I83" s="264" t="e">
        <f t="shared" si="11"/>
        <v>#DIV/0!</v>
      </c>
    </row>
    <row r="84" spans="1:10" s="34" customFormat="1" ht="14.1">
      <c r="A84" s="78"/>
      <c r="B84" s="266" t="str">
        <f>'Line Item Budget'!A69</f>
        <v>Other (define)</v>
      </c>
      <c r="C84" s="258">
        <f>'Line Item Budget'!D69</f>
        <v>0</v>
      </c>
      <c r="D84" s="58"/>
      <c r="E84" s="305">
        <f t="shared" si="9"/>
        <v>0</v>
      </c>
      <c r="F84" s="230"/>
      <c r="G84" s="265">
        <f>April!G84+(E84+F84)</f>
        <v>0</v>
      </c>
      <c r="H84" s="261">
        <f t="shared" si="15"/>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326</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6">ROUND(D91,2)</f>
        <v>0</v>
      </c>
      <c r="F91" s="230"/>
      <c r="G91" s="181">
        <f>April!G91+(E91+F91)</f>
        <v>0</v>
      </c>
      <c r="H91" s="35">
        <f t="shared" ref="H91:H96" si="17">C91-G91</f>
        <v>0</v>
      </c>
      <c r="I91" s="90" t="e">
        <f t="shared" ref="I91:I96" si="18">G91/C91</f>
        <v>#DIV/0!</v>
      </c>
    </row>
    <row r="92" spans="1:10" s="34" customFormat="1" ht="14.1">
      <c r="A92" s="78"/>
      <c r="B92" s="269" t="str">
        <f>'Line Item Budget'!A73</f>
        <v>General Equipment</v>
      </c>
      <c r="C92" s="8">
        <f>'Line Item Budget'!D73</f>
        <v>0</v>
      </c>
      <c r="D92" s="58"/>
      <c r="E92" s="304">
        <f t="shared" si="16"/>
        <v>0</v>
      </c>
      <c r="F92" s="230"/>
      <c r="G92" s="181">
        <f>April!G92+(E92+F92)</f>
        <v>0</v>
      </c>
      <c r="H92" s="35">
        <f t="shared" si="17"/>
        <v>0</v>
      </c>
      <c r="I92" s="90" t="e">
        <f t="shared" si="18"/>
        <v>#DIV/0!</v>
      </c>
    </row>
    <row r="93" spans="1:10" s="34" customFormat="1" ht="14.1">
      <c r="A93" s="78"/>
      <c r="B93" s="269" t="str">
        <f>'Line Item Budget'!A74</f>
        <v>General Capital Equipment</v>
      </c>
      <c r="C93" s="8">
        <f>'Line Item Budget'!D74</f>
        <v>0</v>
      </c>
      <c r="D93" s="58"/>
      <c r="E93" s="304">
        <f t="shared" si="16"/>
        <v>0</v>
      </c>
      <c r="F93" s="230"/>
      <c r="G93" s="181">
        <f>April!G93+(E93+F93)</f>
        <v>0</v>
      </c>
      <c r="H93" s="35">
        <f t="shared" si="17"/>
        <v>0</v>
      </c>
      <c r="I93" s="90" t="e">
        <f t="shared" si="18"/>
        <v>#DIV/0!</v>
      </c>
    </row>
    <row r="94" spans="1:10" s="34" customFormat="1" ht="14.1">
      <c r="A94" s="78"/>
      <c r="B94" s="269" t="str">
        <f>'Line Item Budget'!A75</f>
        <v>Medical Equipment</v>
      </c>
      <c r="C94" s="8">
        <f>'Line Item Budget'!D75</f>
        <v>0</v>
      </c>
      <c r="D94" s="58"/>
      <c r="E94" s="304">
        <f t="shared" si="16"/>
        <v>0</v>
      </c>
      <c r="F94" s="230"/>
      <c r="G94" s="181">
        <f>April!G94+(E94+F94)</f>
        <v>0</v>
      </c>
      <c r="H94" s="35">
        <f t="shared" si="17"/>
        <v>0</v>
      </c>
      <c r="I94" s="90" t="e">
        <f t="shared" si="18"/>
        <v>#DIV/0!</v>
      </c>
    </row>
    <row r="95" spans="1:10" s="34" customFormat="1" ht="14.1">
      <c r="A95" s="78"/>
      <c r="B95" s="269" t="str">
        <f>'Line Item Budget'!A76</f>
        <v>Medical Capital Equipment</v>
      </c>
      <c r="C95" s="8">
        <f>'Line Item Budget'!D76</f>
        <v>0</v>
      </c>
      <c r="D95" s="58"/>
      <c r="E95" s="304">
        <f t="shared" si="16"/>
        <v>0</v>
      </c>
      <c r="F95" s="230"/>
      <c r="G95" s="181">
        <f>April!G95+(E95+F95)</f>
        <v>0</v>
      </c>
      <c r="H95" s="35">
        <f t="shared" si="17"/>
        <v>0</v>
      </c>
      <c r="I95" s="90" t="e">
        <f t="shared" si="18"/>
        <v>#DIV/0!</v>
      </c>
    </row>
    <row r="96" spans="1:10" s="34" customFormat="1" ht="14.1">
      <c r="A96" s="78"/>
      <c r="B96" s="269" t="str">
        <f>'Line Item Budget'!A77</f>
        <v>Define -</v>
      </c>
      <c r="C96" s="8">
        <f>'Line Item Budget'!D77</f>
        <v>0</v>
      </c>
      <c r="D96" s="58"/>
      <c r="E96" s="304">
        <f t="shared" si="16"/>
        <v>0</v>
      </c>
      <c r="F96" s="230"/>
      <c r="G96" s="181">
        <f>April!G96+(E96+F96)</f>
        <v>0</v>
      </c>
      <c r="H96" s="35">
        <f t="shared" si="17"/>
        <v>0</v>
      </c>
      <c r="I96" s="90" t="e">
        <f t="shared" si="18"/>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327</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275</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May!G14+(E14+F14)</f>
        <v>0</v>
      </c>
      <c r="H14" s="212">
        <f>C14-G14</f>
        <v>0</v>
      </c>
      <c r="I14" s="74" t="e">
        <f>G14/C14</f>
        <v>#DIV/0!</v>
      </c>
    </row>
    <row r="15" spans="1:15">
      <c r="A15" s="70"/>
      <c r="B15" s="267">
        <f>Personnel!C13</f>
        <v>0</v>
      </c>
      <c r="C15" s="45">
        <f>Personnel!C24</f>
        <v>0</v>
      </c>
      <c r="D15" s="57"/>
      <c r="E15" s="306">
        <f t="shared" ref="E15:E23" si="0">ROUND(D15,2)</f>
        <v>0</v>
      </c>
      <c r="F15" s="211"/>
      <c r="G15" s="177">
        <f>May!G15+(E15+F15)</f>
        <v>0</v>
      </c>
      <c r="H15" s="212">
        <f t="shared" ref="H15:H23" si="1">C15-G15</f>
        <v>0</v>
      </c>
      <c r="I15" s="74" t="e">
        <f>G15/C15</f>
        <v>#DIV/0!</v>
      </c>
    </row>
    <row r="16" spans="1:15">
      <c r="A16" s="70"/>
      <c r="B16" s="267">
        <f>Personnel!D13</f>
        <v>0</v>
      </c>
      <c r="C16" s="45">
        <f>Personnel!D24</f>
        <v>0</v>
      </c>
      <c r="D16" s="57"/>
      <c r="E16" s="306">
        <f t="shared" si="0"/>
        <v>0</v>
      </c>
      <c r="F16" s="211"/>
      <c r="G16" s="177">
        <f>May!G16+(E16+F16)</f>
        <v>0</v>
      </c>
      <c r="H16" s="212">
        <f t="shared" si="1"/>
        <v>0</v>
      </c>
      <c r="I16" s="74" t="e">
        <f>G16/C16</f>
        <v>#DIV/0!</v>
      </c>
    </row>
    <row r="17" spans="1:9">
      <c r="A17" s="70"/>
      <c r="B17" s="267">
        <f>Personnel!E13</f>
        <v>0</v>
      </c>
      <c r="C17" s="45">
        <f>Personnel!E24</f>
        <v>0</v>
      </c>
      <c r="D17" s="57"/>
      <c r="E17" s="306">
        <f t="shared" si="0"/>
        <v>0</v>
      </c>
      <c r="F17" s="211"/>
      <c r="G17" s="177">
        <f>May!G17+(E17+F17)</f>
        <v>0</v>
      </c>
      <c r="H17" s="212">
        <f t="shared" si="1"/>
        <v>0</v>
      </c>
      <c r="I17" s="74" t="e">
        <f t="shared" ref="I17:I23" si="2">G17/C17</f>
        <v>#DIV/0!</v>
      </c>
    </row>
    <row r="18" spans="1:9">
      <c r="A18" s="70"/>
      <c r="B18" s="267">
        <f>Personnel!F13</f>
        <v>0</v>
      </c>
      <c r="C18" s="45">
        <f>Personnel!F24</f>
        <v>0</v>
      </c>
      <c r="D18" s="57"/>
      <c r="E18" s="306">
        <f t="shared" si="0"/>
        <v>0</v>
      </c>
      <c r="F18" s="211"/>
      <c r="G18" s="177">
        <f>May!G18+(E18+F18)</f>
        <v>0</v>
      </c>
      <c r="H18" s="212">
        <f t="shared" si="1"/>
        <v>0</v>
      </c>
      <c r="I18" s="74" t="e">
        <f t="shared" si="2"/>
        <v>#DIV/0!</v>
      </c>
    </row>
    <row r="19" spans="1:9">
      <c r="A19" s="70"/>
      <c r="B19" s="267">
        <f>Personnel!G13</f>
        <v>0</v>
      </c>
      <c r="C19" s="45">
        <f>Personnel!G24</f>
        <v>0</v>
      </c>
      <c r="D19" s="57"/>
      <c r="E19" s="306">
        <f t="shared" si="0"/>
        <v>0</v>
      </c>
      <c r="F19" s="211"/>
      <c r="G19" s="177">
        <f>May!G19+(E19+F19)</f>
        <v>0</v>
      </c>
      <c r="H19" s="212">
        <f t="shared" si="1"/>
        <v>0</v>
      </c>
      <c r="I19" s="74" t="e">
        <f t="shared" si="2"/>
        <v>#DIV/0!</v>
      </c>
    </row>
    <row r="20" spans="1:9">
      <c r="A20" s="70"/>
      <c r="B20" s="267">
        <f>Personnel!H13</f>
        <v>0</v>
      </c>
      <c r="C20" s="45">
        <f>Personnel!H24</f>
        <v>0</v>
      </c>
      <c r="D20" s="57"/>
      <c r="E20" s="306">
        <f t="shared" si="0"/>
        <v>0</v>
      </c>
      <c r="F20" s="211"/>
      <c r="G20" s="177">
        <f>May!G20+(E20+F20)</f>
        <v>0</v>
      </c>
      <c r="H20" s="212">
        <f t="shared" si="1"/>
        <v>0</v>
      </c>
      <c r="I20" s="74" t="e">
        <f t="shared" si="2"/>
        <v>#DIV/0!</v>
      </c>
    </row>
    <row r="21" spans="1:9">
      <c r="A21" s="70"/>
      <c r="B21" s="267">
        <f>Personnel!I13</f>
        <v>0</v>
      </c>
      <c r="C21" s="45">
        <f>Personnel!I24</f>
        <v>0</v>
      </c>
      <c r="D21" s="57"/>
      <c r="E21" s="306">
        <f t="shared" si="0"/>
        <v>0</v>
      </c>
      <c r="F21" s="211"/>
      <c r="G21" s="177">
        <f>May!G21+(E21+F21)</f>
        <v>0</v>
      </c>
      <c r="H21" s="212">
        <f t="shared" si="1"/>
        <v>0</v>
      </c>
      <c r="I21" s="74" t="e">
        <f t="shared" si="2"/>
        <v>#DIV/0!</v>
      </c>
    </row>
    <row r="22" spans="1:9">
      <c r="A22" s="70"/>
      <c r="B22" s="267">
        <f>Personnel!J13</f>
        <v>0</v>
      </c>
      <c r="C22" s="45">
        <f>Personnel!J24</f>
        <v>0</v>
      </c>
      <c r="D22" s="57"/>
      <c r="E22" s="306">
        <f t="shared" si="0"/>
        <v>0</v>
      </c>
      <c r="F22" s="211"/>
      <c r="G22" s="177">
        <f>May!G22+(E22+F22)</f>
        <v>0</v>
      </c>
      <c r="H22" s="212">
        <f t="shared" si="1"/>
        <v>0</v>
      </c>
      <c r="I22" s="74" t="e">
        <f t="shared" si="2"/>
        <v>#DIV/0!</v>
      </c>
    </row>
    <row r="23" spans="1:9">
      <c r="A23" s="70"/>
      <c r="B23" s="267">
        <f>Personnel!K13</f>
        <v>0</v>
      </c>
      <c r="C23" s="45">
        <f>Personnel!K24</f>
        <v>0</v>
      </c>
      <c r="D23" s="57"/>
      <c r="E23" s="306">
        <f t="shared" si="0"/>
        <v>0</v>
      </c>
      <c r="F23" s="211"/>
      <c r="G23" s="177">
        <f>May!G23+(E23+F23)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275</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May!G28+(E28+F28)</f>
        <v>0</v>
      </c>
      <c r="H28" s="220">
        <f>C28-G28</f>
        <v>0</v>
      </c>
      <c r="I28" s="74" t="e">
        <f>G28/C28</f>
        <v>#DIV/0!</v>
      </c>
    </row>
    <row r="29" spans="1:9">
      <c r="A29" s="70"/>
      <c r="B29" s="267">
        <f>Personnel!C13</f>
        <v>0</v>
      </c>
      <c r="C29" s="7">
        <f>Personnel!C27</f>
        <v>0</v>
      </c>
      <c r="D29" s="221"/>
      <c r="E29" s="307">
        <f t="shared" si="3"/>
        <v>0</v>
      </c>
      <c r="F29" s="211"/>
      <c r="G29" s="219">
        <f>May!G29+(E29+F29)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May!G30+(E30+F30)</f>
        <v>0</v>
      </c>
      <c r="H30" s="220">
        <f t="shared" si="4"/>
        <v>0</v>
      </c>
      <c r="I30" s="74" t="e">
        <f t="shared" si="5"/>
        <v>#DIV/0!</v>
      </c>
    </row>
    <row r="31" spans="1:9">
      <c r="A31" s="70"/>
      <c r="B31" s="267">
        <f>Personnel!E13</f>
        <v>0</v>
      </c>
      <c r="C31" s="7">
        <f>Personnel!E27</f>
        <v>0</v>
      </c>
      <c r="D31" s="221"/>
      <c r="E31" s="307">
        <f t="shared" si="3"/>
        <v>0</v>
      </c>
      <c r="F31" s="211"/>
      <c r="G31" s="219">
        <f>May!G31+(E31+F31)</f>
        <v>0</v>
      </c>
      <c r="H31" s="220">
        <f t="shared" si="4"/>
        <v>0</v>
      </c>
      <c r="I31" s="74" t="e">
        <f t="shared" si="5"/>
        <v>#DIV/0!</v>
      </c>
    </row>
    <row r="32" spans="1:9">
      <c r="A32" s="70"/>
      <c r="B32" s="267">
        <f>Personnel!F13</f>
        <v>0</v>
      </c>
      <c r="C32" s="7">
        <f>Personnel!F27</f>
        <v>0</v>
      </c>
      <c r="D32" s="218"/>
      <c r="E32" s="307">
        <f t="shared" si="3"/>
        <v>0</v>
      </c>
      <c r="F32" s="211"/>
      <c r="G32" s="219">
        <f>May!G32+(E32+F32)</f>
        <v>0</v>
      </c>
      <c r="H32" s="220">
        <f t="shared" si="4"/>
        <v>0</v>
      </c>
      <c r="I32" s="74" t="e">
        <f t="shared" si="5"/>
        <v>#DIV/0!</v>
      </c>
    </row>
    <row r="33" spans="1:9">
      <c r="A33" s="70"/>
      <c r="B33" s="267">
        <f>Personnel!G13</f>
        <v>0</v>
      </c>
      <c r="C33" s="7">
        <f>Personnel!G27</f>
        <v>0</v>
      </c>
      <c r="D33" s="221"/>
      <c r="E33" s="307">
        <f t="shared" si="3"/>
        <v>0</v>
      </c>
      <c r="F33" s="211"/>
      <c r="G33" s="219">
        <f>May!G33+(E33+F33)</f>
        <v>0</v>
      </c>
      <c r="H33" s="220">
        <f t="shared" si="4"/>
        <v>0</v>
      </c>
      <c r="I33" s="74" t="e">
        <f t="shared" si="5"/>
        <v>#DIV/0!</v>
      </c>
    </row>
    <row r="34" spans="1:9">
      <c r="A34" s="70"/>
      <c r="B34" s="267">
        <f>Personnel!H13</f>
        <v>0</v>
      </c>
      <c r="C34" s="7">
        <f>Personnel!H27</f>
        <v>0</v>
      </c>
      <c r="D34" s="218"/>
      <c r="E34" s="307">
        <f t="shared" si="3"/>
        <v>0</v>
      </c>
      <c r="F34" s="211"/>
      <c r="G34" s="219">
        <f>May!G34+(E34+F34)</f>
        <v>0</v>
      </c>
      <c r="H34" s="220">
        <f t="shared" si="4"/>
        <v>0</v>
      </c>
      <c r="I34" s="74" t="e">
        <f t="shared" si="5"/>
        <v>#DIV/0!</v>
      </c>
    </row>
    <row r="35" spans="1:9">
      <c r="A35" s="70"/>
      <c r="B35" s="267">
        <f>Personnel!I13</f>
        <v>0</v>
      </c>
      <c r="C35" s="7">
        <f>Personnel!I27</f>
        <v>0</v>
      </c>
      <c r="D35" s="218"/>
      <c r="E35" s="307">
        <f t="shared" si="3"/>
        <v>0</v>
      </c>
      <c r="F35" s="211"/>
      <c r="G35" s="219">
        <f>May!G35+(E35+F35)</f>
        <v>0</v>
      </c>
      <c r="H35" s="220">
        <f t="shared" si="4"/>
        <v>0</v>
      </c>
      <c r="I35" s="74" t="e">
        <f t="shared" si="5"/>
        <v>#DIV/0!</v>
      </c>
    </row>
    <row r="36" spans="1:9">
      <c r="A36" s="70"/>
      <c r="B36" s="267">
        <f>Personnel!J13</f>
        <v>0</v>
      </c>
      <c r="C36" s="14">
        <f>Personnel!J27</f>
        <v>0</v>
      </c>
      <c r="D36" s="218"/>
      <c r="E36" s="307">
        <f t="shared" si="3"/>
        <v>0</v>
      </c>
      <c r="F36" s="211"/>
      <c r="G36" s="219">
        <f>May!G36+(E36+F36)</f>
        <v>0</v>
      </c>
      <c r="H36" s="220">
        <f t="shared" si="4"/>
        <v>0</v>
      </c>
      <c r="I36" s="74" t="e">
        <f t="shared" si="5"/>
        <v>#DIV/0!</v>
      </c>
    </row>
    <row r="37" spans="1:9">
      <c r="A37" s="70"/>
      <c r="B37" s="267">
        <f>Personnel!K13</f>
        <v>0</v>
      </c>
      <c r="C37" s="7">
        <f>Personnel!K27</f>
        <v>0</v>
      </c>
      <c r="D37" s="221"/>
      <c r="E37" s="307">
        <f t="shared" si="3"/>
        <v>0</v>
      </c>
      <c r="F37" s="211"/>
      <c r="G37" s="219">
        <f>May!G37+(E37+F37)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275</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May!G42+(E42+F42)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May!G43+(E43+F43)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May!G44+(E44+F44)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May!G45+(E45+F45)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May!G46+(E46+F46)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May!G47+(E47+F47)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May!G49+(E49+F49)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May!G50+(E50+F50)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May!G51+(E51+F51)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May!G52+(E52+F52)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275</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May!G57+(E57+F57)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May!G58+(E58+F58)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May!G59+(E59+F59)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May!G60+(E60+F60)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May!G61+(E61+F61)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May!G62+(E62+F62)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May!G63+(E63+F63)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May!G64+(E64+F64)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May!G65+(E65+F65)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May!G66+(E66+F66)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May!G68+(E68+F68)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May!G69+(E69+F69)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May!G70+(E70+F70)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May!G71+(E71+F71)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May!G72+(E72+F72)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May!G73+(E73+F73)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May!G74+(E74+F74)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May!G75+(E75+F75)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May!G77+(E77+F77)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May!G78+(E78+F78)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May!G79+(E79+F79)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May!G80+(E80+F80)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May!G81+(E81+F81)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May!G82+(E82+F82)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May!G83+(E83+F83)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May!G84+(E84+F84)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275</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May!G91+(E91+F91)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May!G92+(E92+F92)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May!G93+(E93+F93)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May!G94+(E94+F94)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May!G95+(E95+F95)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May!G96+(E96+F96)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27:B27"/>
    <mergeCell ref="A41:B41"/>
    <mergeCell ref="A56:B56"/>
    <mergeCell ref="A13:B13"/>
    <mergeCell ref="A1:I1"/>
    <mergeCell ref="A2:I2"/>
    <mergeCell ref="A3:I3"/>
    <mergeCell ref="A6:I6"/>
    <mergeCell ref="F8:I11"/>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A871D-4297-4976-8699-F0E849355B01}">
  <dimension ref="A1:E19"/>
  <sheetViews>
    <sheetView topLeftCell="A14" workbookViewId="0">
      <selection activeCell="E14" sqref="E14"/>
    </sheetView>
  </sheetViews>
  <sheetFormatPr defaultRowHeight="15" customHeight="1"/>
  <cols>
    <col min="1" max="2" width="34.140625" customWidth="1"/>
    <col min="3" max="3" width="16" customWidth="1"/>
    <col min="4" max="4" width="28.5703125" customWidth="1"/>
    <col min="5" max="5" width="47.140625" customWidth="1"/>
  </cols>
  <sheetData>
    <row r="1" spans="1:5" s="437" customFormat="1" ht="24" thickBot="1">
      <c r="A1" s="437" t="s">
        <v>85</v>
      </c>
    </row>
    <row r="2" spans="1:5" ht="33" customHeight="1" thickBot="1">
      <c r="A2" s="511" t="s">
        <v>86</v>
      </c>
      <c r="B2" s="512"/>
      <c r="C2" s="512"/>
      <c r="D2" s="512"/>
      <c r="E2" s="512"/>
    </row>
    <row r="3" spans="1:5">
      <c r="A3" s="438" t="s">
        <v>87</v>
      </c>
      <c r="B3" s="468" t="s">
        <v>88</v>
      </c>
      <c r="C3" s="439" t="s">
        <v>89</v>
      </c>
      <c r="D3" s="439" t="s">
        <v>90</v>
      </c>
      <c r="E3" s="439" t="s">
        <v>91</v>
      </c>
    </row>
    <row r="4" spans="1:5" ht="48.75" customHeight="1" thickBot="1">
      <c r="A4" s="440" t="s">
        <v>92</v>
      </c>
      <c r="B4" s="469"/>
      <c r="C4" s="441"/>
      <c r="D4" s="442"/>
      <c r="E4" s="443"/>
    </row>
    <row r="5" spans="1:5" ht="58.5" thickBot="1">
      <c r="A5" s="472" t="s">
        <v>93</v>
      </c>
      <c r="B5" s="470"/>
      <c r="C5" s="444"/>
      <c r="D5" s="445"/>
      <c r="E5" s="446"/>
    </row>
    <row r="6" spans="1:5" thickBot="1">
      <c r="A6" s="477" t="s">
        <v>94</v>
      </c>
      <c r="B6" s="478"/>
      <c r="C6" s="442"/>
      <c r="D6" s="442"/>
      <c r="E6" s="479"/>
    </row>
    <row r="7" spans="1:5" ht="29.45" customHeight="1" thickBot="1">
      <c r="A7" s="513" t="s">
        <v>95</v>
      </c>
      <c r="B7" s="514"/>
      <c r="C7" s="514"/>
      <c r="D7" s="514"/>
      <c r="E7" s="514"/>
    </row>
    <row r="8" spans="1:5" thickBot="1">
      <c r="A8" s="448" t="s">
        <v>87</v>
      </c>
      <c r="B8" s="471" t="s">
        <v>88</v>
      </c>
      <c r="C8" s="449" t="s">
        <v>89</v>
      </c>
      <c r="D8" s="449" t="s">
        <v>90</v>
      </c>
      <c r="E8" s="450" t="s">
        <v>91</v>
      </c>
    </row>
    <row r="9" spans="1:5" ht="44.1" thickBot="1">
      <c r="A9" s="469" t="s">
        <v>96</v>
      </c>
      <c r="B9" s="475"/>
      <c r="C9" s="474"/>
      <c r="D9" s="451"/>
      <c r="E9" s="452"/>
    </row>
    <row r="10" spans="1:5" ht="57.95">
      <c r="A10" s="472" t="s">
        <v>97</v>
      </c>
      <c r="B10" s="470"/>
      <c r="C10" s="484"/>
      <c r="D10" s="485"/>
      <c r="E10" s="446"/>
    </row>
    <row r="11" spans="1:5" ht="14.45">
      <c r="A11" s="473" t="s">
        <v>94</v>
      </c>
      <c r="B11" s="473"/>
      <c r="C11" s="453"/>
      <c r="D11" s="453"/>
      <c r="E11" s="447"/>
    </row>
    <row r="12" spans="1:5" ht="45.95" customHeight="1" thickBot="1">
      <c r="A12" s="515" t="s">
        <v>98</v>
      </c>
      <c r="B12" s="516"/>
      <c r="C12" s="516"/>
      <c r="D12" s="516"/>
      <c r="E12" s="516"/>
    </row>
    <row r="13" spans="1:5" thickBot="1">
      <c r="A13" s="448" t="s">
        <v>87</v>
      </c>
      <c r="B13" s="471" t="s">
        <v>88</v>
      </c>
      <c r="C13" s="439" t="s">
        <v>89</v>
      </c>
      <c r="D13" s="439" t="s">
        <v>90</v>
      </c>
      <c r="E13" s="454" t="s">
        <v>91</v>
      </c>
    </row>
    <row r="14" spans="1:5" ht="76.5">
      <c r="A14" s="494" t="s">
        <v>99</v>
      </c>
      <c r="B14" s="481"/>
      <c r="C14" s="476"/>
      <c r="D14" s="455"/>
      <c r="E14" s="456"/>
    </row>
    <row r="15" spans="1:5" thickBot="1">
      <c r="A15" s="483" t="s">
        <v>94</v>
      </c>
      <c r="B15" s="482"/>
      <c r="C15" s="476"/>
      <c r="D15" s="455"/>
      <c r="E15" s="456"/>
    </row>
    <row r="16" spans="1:5" ht="39.950000000000003" customHeight="1" thickBot="1">
      <c r="A16" s="517" t="s">
        <v>100</v>
      </c>
      <c r="B16" s="516"/>
      <c r="C16" s="518"/>
      <c r="D16" s="518"/>
      <c r="E16" s="518"/>
    </row>
    <row r="17" spans="1:5">
      <c r="A17" s="471" t="s">
        <v>87</v>
      </c>
      <c r="B17" s="471" t="s">
        <v>88</v>
      </c>
      <c r="C17" s="439" t="s">
        <v>89</v>
      </c>
      <c r="D17" s="439" t="s">
        <v>90</v>
      </c>
      <c r="E17" s="454" t="s">
        <v>91</v>
      </c>
    </row>
    <row r="18" spans="1:5" ht="29.1">
      <c r="A18" s="480" t="s">
        <v>101</v>
      </c>
      <c r="B18" s="480"/>
      <c r="C18" s="476"/>
      <c r="D18" s="455"/>
      <c r="E18" s="456"/>
    </row>
    <row r="19" spans="1:5" ht="14.45">
      <c r="A19" s="486" t="s">
        <v>94</v>
      </c>
      <c r="B19" s="482"/>
      <c r="C19" s="476"/>
      <c r="D19" s="455"/>
      <c r="E19" s="456"/>
    </row>
  </sheetData>
  <mergeCells count="4">
    <mergeCell ref="A2:E2"/>
    <mergeCell ref="A7:E7"/>
    <mergeCell ref="A12:E12"/>
    <mergeCell ref="A16:E16"/>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O37"/>
  <sheetViews>
    <sheetView showGridLines="0" topLeftCell="A17" zoomScale="90" zoomScaleNormal="90" workbookViewId="0">
      <selection activeCell="B18" sqref="B18"/>
    </sheetView>
  </sheetViews>
  <sheetFormatPr defaultColWidth="8.7109375" defaultRowHeight="14.1"/>
  <cols>
    <col min="1" max="1" width="43.7109375" style="72" customWidth="1"/>
    <col min="2" max="11" width="16.7109375" style="72" customWidth="1"/>
    <col min="12" max="12" width="16.42578125" style="72" customWidth="1"/>
    <col min="13" max="14" width="8.7109375" style="72"/>
    <col min="15" max="15" width="14.85546875" style="72" bestFit="1" customWidth="1"/>
    <col min="16" max="16384" width="8.7109375" style="72"/>
  </cols>
  <sheetData>
    <row r="1" spans="1:15" ht="18.75" customHeight="1">
      <c r="A1" s="519" t="s">
        <v>102</v>
      </c>
      <c r="B1" s="519"/>
      <c r="C1" s="519"/>
      <c r="D1" s="519"/>
      <c r="E1" s="519"/>
      <c r="F1" s="519"/>
      <c r="G1" s="519"/>
      <c r="H1" s="519"/>
      <c r="I1" s="519"/>
      <c r="J1" s="519"/>
      <c r="K1" s="519"/>
      <c r="L1" s="519"/>
      <c r="M1" s="132"/>
      <c r="N1" s="132"/>
      <c r="O1" s="132"/>
    </row>
    <row r="2" spans="1:15">
      <c r="A2" s="519" t="s">
        <v>103</v>
      </c>
      <c r="B2" s="519"/>
      <c r="C2" s="519"/>
      <c r="D2" s="519"/>
      <c r="E2" s="519"/>
      <c r="F2" s="519"/>
      <c r="G2" s="519"/>
      <c r="H2" s="519"/>
      <c r="I2" s="519"/>
      <c r="J2" s="519"/>
      <c r="K2" s="519"/>
      <c r="L2" s="519"/>
      <c r="M2" s="132"/>
      <c r="N2" s="132"/>
      <c r="O2" s="132"/>
    </row>
    <row r="3" spans="1:15">
      <c r="A3" s="519" t="s">
        <v>104</v>
      </c>
      <c r="B3" s="519"/>
      <c r="C3" s="519"/>
      <c r="D3" s="519"/>
      <c r="E3" s="519"/>
      <c r="F3" s="519"/>
      <c r="G3" s="519"/>
      <c r="H3" s="519"/>
      <c r="I3" s="519"/>
      <c r="J3" s="519"/>
      <c r="K3" s="519"/>
      <c r="L3" s="519"/>
    </row>
    <row r="4" spans="1:15" ht="15" customHeight="1">
      <c r="B4" s="201"/>
    </row>
    <row r="5" spans="1:15" ht="21.6" customHeight="1">
      <c r="A5" s="202" t="s">
        <v>105</v>
      </c>
      <c r="B5" s="525"/>
      <c r="C5" s="526"/>
      <c r="D5" s="526"/>
      <c r="E5" s="527"/>
      <c r="F5" s="537" t="s">
        <v>106</v>
      </c>
      <c r="G5" s="538"/>
      <c r="H5" s="539"/>
      <c r="I5" s="539"/>
      <c r="J5" s="539"/>
      <c r="K5" s="539"/>
      <c r="L5" s="539"/>
    </row>
    <row r="6" spans="1:15">
      <c r="A6" s="496"/>
      <c r="B6" s="496"/>
      <c r="C6" s="496"/>
      <c r="D6" s="496"/>
      <c r="E6" s="496"/>
      <c r="F6" s="496"/>
      <c r="G6" s="496"/>
      <c r="H6" s="496"/>
      <c r="I6" s="496"/>
      <c r="J6" s="496"/>
      <c r="K6" s="496"/>
      <c r="L6" s="496"/>
    </row>
    <row r="7" spans="1:15">
      <c r="A7" s="528" t="s">
        <v>107</v>
      </c>
      <c r="B7" s="529"/>
      <c r="C7" s="529"/>
      <c r="D7" s="529"/>
      <c r="E7" s="529"/>
      <c r="F7" s="529"/>
      <c r="G7" s="529"/>
      <c r="H7" s="529"/>
      <c r="I7" s="529"/>
      <c r="J7" s="529"/>
      <c r="K7" s="529"/>
      <c r="L7" s="530"/>
    </row>
    <row r="8" spans="1:15" ht="20.25" customHeight="1">
      <c r="A8" s="531"/>
      <c r="B8" s="532"/>
      <c r="C8" s="532"/>
      <c r="D8" s="532"/>
      <c r="E8" s="532"/>
      <c r="F8" s="532"/>
      <c r="G8" s="532"/>
      <c r="H8" s="532"/>
      <c r="I8" s="532"/>
      <c r="J8" s="532"/>
      <c r="K8" s="532"/>
      <c r="L8" s="533"/>
    </row>
    <row r="9" spans="1:15" ht="80.45" customHeight="1">
      <c r="A9" s="534"/>
      <c r="B9" s="535"/>
      <c r="C9" s="535"/>
      <c r="D9" s="535"/>
      <c r="E9" s="535"/>
      <c r="F9" s="535"/>
      <c r="G9" s="535"/>
      <c r="H9" s="535"/>
      <c r="I9" s="535"/>
      <c r="J9" s="535"/>
      <c r="K9" s="535"/>
      <c r="L9" s="536"/>
    </row>
    <row r="10" spans="1:15" ht="14.45" thickBot="1">
      <c r="A10" s="198"/>
      <c r="B10" s="198"/>
      <c r="C10" s="198"/>
      <c r="D10" s="198"/>
      <c r="E10" s="198"/>
      <c r="F10" s="198"/>
      <c r="G10" s="198"/>
      <c r="H10" s="198"/>
      <c r="I10" s="198"/>
      <c r="J10" s="198"/>
      <c r="K10" s="198"/>
      <c r="L10" s="198"/>
    </row>
    <row r="11" spans="1:15" ht="14.45" thickBot="1">
      <c r="A11" s="19"/>
      <c r="B11" s="361" t="s">
        <v>108</v>
      </c>
      <c r="C11" s="362" t="s">
        <v>109</v>
      </c>
      <c r="D11" s="363" t="s">
        <v>110</v>
      </c>
      <c r="E11" s="362" t="s">
        <v>111</v>
      </c>
      <c r="F11" s="363" t="s">
        <v>112</v>
      </c>
      <c r="G11" s="362" t="s">
        <v>113</v>
      </c>
      <c r="H11" s="363" t="s">
        <v>114</v>
      </c>
      <c r="I11" s="362" t="s">
        <v>115</v>
      </c>
      <c r="J11" s="363" t="s">
        <v>116</v>
      </c>
      <c r="K11" s="362" t="s">
        <v>117</v>
      </c>
      <c r="L11" s="364" t="s">
        <v>118</v>
      </c>
      <c r="M11" s="19"/>
      <c r="N11" s="19"/>
      <c r="O11" s="19"/>
    </row>
    <row r="12" spans="1:15" ht="24.95" customHeight="1" thickTop="1">
      <c r="A12" s="329" t="s">
        <v>119</v>
      </c>
      <c r="B12" s="359"/>
      <c r="C12" s="360"/>
      <c r="D12" s="359"/>
      <c r="E12" s="360"/>
      <c r="F12" s="359"/>
      <c r="G12" s="360"/>
      <c r="H12" s="359"/>
      <c r="I12" s="360"/>
      <c r="J12" s="359"/>
      <c r="K12" s="360"/>
      <c r="L12" s="416"/>
      <c r="M12" s="19"/>
      <c r="N12" s="19"/>
      <c r="O12" s="19"/>
    </row>
    <row r="13" spans="1:15" ht="24.95" customHeight="1">
      <c r="A13" s="330" t="s">
        <v>120</v>
      </c>
      <c r="B13" s="328"/>
      <c r="C13" s="331"/>
      <c r="D13" s="328"/>
      <c r="E13" s="331"/>
      <c r="F13" s="328"/>
      <c r="G13" s="331"/>
      <c r="H13" s="328"/>
      <c r="I13" s="331"/>
      <c r="J13" s="328"/>
      <c r="K13" s="331"/>
      <c r="L13" s="417"/>
      <c r="M13" s="19"/>
      <c r="N13" s="19"/>
      <c r="O13" s="19"/>
    </row>
    <row r="14" spans="1:15" hidden="1">
      <c r="A14" s="330" t="s">
        <v>121</v>
      </c>
      <c r="B14" s="341"/>
      <c r="C14" s="332"/>
      <c r="D14" s="342"/>
      <c r="E14" s="333"/>
      <c r="F14" s="342"/>
      <c r="G14" s="333"/>
      <c r="H14" s="342"/>
      <c r="I14" s="333"/>
      <c r="J14" s="342"/>
      <c r="K14" s="333"/>
      <c r="L14" s="418">
        <f>SUM(B14:K14)</f>
        <v>0</v>
      </c>
      <c r="M14" s="19"/>
      <c r="N14" s="19"/>
      <c r="O14" s="19"/>
    </row>
    <row r="15" spans="1:15" ht="27.95" hidden="1">
      <c r="A15" s="334" t="s">
        <v>122</v>
      </c>
      <c r="B15" s="342"/>
      <c r="C15" s="333"/>
      <c r="D15" s="342"/>
      <c r="E15" s="333"/>
      <c r="F15" s="342"/>
      <c r="G15" s="333"/>
      <c r="H15" s="342"/>
      <c r="I15" s="333"/>
      <c r="J15" s="342"/>
      <c r="K15" s="333"/>
      <c r="L15" s="418">
        <f>SUM(B15:K15)</f>
        <v>0</v>
      </c>
      <c r="M15" s="19"/>
      <c r="N15" s="19"/>
      <c r="O15" s="19"/>
    </row>
    <row r="16" spans="1:15" ht="39" customHeight="1">
      <c r="A16" s="335" t="s">
        <v>123</v>
      </c>
      <c r="B16" s="343"/>
      <c r="C16" s="336"/>
      <c r="D16" s="343"/>
      <c r="E16" s="336"/>
      <c r="F16" s="343"/>
      <c r="G16" s="336"/>
      <c r="H16" s="343"/>
      <c r="I16" s="336"/>
      <c r="J16" s="343"/>
      <c r="K16" s="336"/>
      <c r="L16" s="419"/>
      <c r="M16" s="368"/>
      <c r="N16" s="19"/>
      <c r="O16" s="403"/>
    </row>
    <row r="17" spans="1:15" ht="35.1" customHeight="1">
      <c r="A17" s="337" t="s">
        <v>124</v>
      </c>
      <c r="B17" s="414"/>
      <c r="C17" s="415"/>
      <c r="D17" s="414"/>
      <c r="E17" s="415"/>
      <c r="F17" s="414"/>
      <c r="G17" s="415"/>
      <c r="H17" s="414"/>
      <c r="I17" s="415"/>
      <c r="J17" s="414"/>
      <c r="K17" s="415"/>
      <c r="L17" s="420"/>
    </row>
    <row r="18" spans="1:15" ht="35.1" customHeight="1">
      <c r="A18" s="337" t="s">
        <v>125</v>
      </c>
      <c r="B18" s="404"/>
      <c r="C18" s="405"/>
      <c r="D18" s="404"/>
      <c r="E18" s="405"/>
      <c r="F18" s="404"/>
      <c r="G18" s="405"/>
      <c r="H18" s="404"/>
      <c r="I18" s="405"/>
      <c r="J18" s="404"/>
      <c r="K18" s="405"/>
      <c r="L18" s="420"/>
    </row>
    <row r="19" spans="1:15" ht="20.100000000000001" customHeight="1">
      <c r="A19" s="412" t="s">
        <v>126</v>
      </c>
      <c r="B19" s="409"/>
      <c r="C19" s="410"/>
      <c r="D19" s="409"/>
      <c r="E19" s="410"/>
      <c r="F19" s="409"/>
      <c r="G19" s="410"/>
      <c r="H19" s="409"/>
      <c r="I19" s="410"/>
      <c r="J19" s="409"/>
      <c r="K19" s="410"/>
      <c r="L19" s="421"/>
      <c r="M19" s="19"/>
      <c r="N19" s="19"/>
      <c r="O19" s="19"/>
    </row>
    <row r="20" spans="1:15" ht="21" customHeight="1">
      <c r="A20" s="330" t="s">
        <v>127</v>
      </c>
      <c r="B20" s="346"/>
      <c r="C20" s="347"/>
      <c r="D20" s="348"/>
      <c r="E20" s="347"/>
      <c r="F20" s="348"/>
      <c r="G20" s="347"/>
      <c r="H20" s="348"/>
      <c r="I20" s="347"/>
      <c r="J20" s="348"/>
      <c r="K20" s="347"/>
      <c r="L20" s="422"/>
      <c r="M20" s="19"/>
      <c r="N20" s="19"/>
      <c r="O20" s="19"/>
    </row>
    <row r="21" spans="1:15" ht="21.6" customHeight="1" thickBot="1">
      <c r="A21" s="338" t="s">
        <v>128</v>
      </c>
      <c r="B21" s="349"/>
      <c r="C21" s="350"/>
      <c r="D21" s="351"/>
      <c r="E21" s="350"/>
      <c r="F21" s="351"/>
      <c r="G21" s="350"/>
      <c r="H21" s="351"/>
      <c r="I21" s="350"/>
      <c r="J21" s="351"/>
      <c r="K21" s="350"/>
      <c r="L21" s="423"/>
      <c r="M21" s="19"/>
      <c r="N21" s="19"/>
      <c r="O21" s="19"/>
    </row>
    <row r="22" spans="1:15" ht="19.5" customHeight="1" thickTop="1" thickBot="1">
      <c r="A22" s="520" t="s">
        <v>129</v>
      </c>
      <c r="B22" s="520"/>
      <c r="C22" s="520"/>
      <c r="D22" s="520"/>
      <c r="E22" s="520"/>
      <c r="F22" s="520"/>
      <c r="G22" s="520"/>
      <c r="H22" s="520"/>
      <c r="I22" s="520"/>
      <c r="J22" s="520"/>
      <c r="K22" s="520"/>
      <c r="L22" s="521"/>
      <c r="M22" s="19"/>
      <c r="N22" s="19"/>
      <c r="O22" s="19"/>
    </row>
    <row r="23" spans="1:15" ht="18.95" customHeight="1" thickTop="1">
      <c r="A23" s="340" t="s">
        <v>130</v>
      </c>
      <c r="B23" s="371">
        <f>IF(B18="Annual",B19,(B19*2080))</f>
        <v>0</v>
      </c>
      <c r="C23" s="371">
        <f t="shared" ref="C23:K23" si="0">IF(C18="Annual",C19,(C19*2080))</f>
        <v>0</v>
      </c>
      <c r="D23" s="371">
        <f t="shared" si="0"/>
        <v>0</v>
      </c>
      <c r="E23" s="371">
        <f t="shared" si="0"/>
        <v>0</v>
      </c>
      <c r="F23" s="371">
        <f t="shared" si="0"/>
        <v>0</v>
      </c>
      <c r="G23" s="371">
        <f t="shared" si="0"/>
        <v>0</v>
      </c>
      <c r="H23" s="371">
        <f t="shared" si="0"/>
        <v>0</v>
      </c>
      <c r="I23" s="371">
        <f t="shared" si="0"/>
        <v>0</v>
      </c>
      <c r="J23" s="371">
        <f t="shared" si="0"/>
        <v>0</v>
      </c>
      <c r="K23" s="371">
        <f t="shared" si="0"/>
        <v>0</v>
      </c>
      <c r="L23" s="366">
        <f>SUM(B23:K23)</f>
        <v>0</v>
      </c>
      <c r="M23" s="368"/>
      <c r="N23" s="19"/>
      <c r="O23" s="19"/>
    </row>
    <row r="24" spans="1:15" ht="18.95" customHeight="1">
      <c r="A24" s="365" t="s">
        <v>131</v>
      </c>
      <c r="B24" s="372">
        <f t="shared" ref="B24:K24" si="1">B23*B21</f>
        <v>0</v>
      </c>
      <c r="C24" s="373">
        <f t="shared" si="1"/>
        <v>0</v>
      </c>
      <c r="D24" s="373">
        <f t="shared" si="1"/>
        <v>0</v>
      </c>
      <c r="E24" s="373">
        <f t="shared" si="1"/>
        <v>0</v>
      </c>
      <c r="F24" s="373">
        <f t="shared" si="1"/>
        <v>0</v>
      </c>
      <c r="G24" s="373">
        <f t="shared" si="1"/>
        <v>0</v>
      </c>
      <c r="H24" s="373">
        <f t="shared" si="1"/>
        <v>0</v>
      </c>
      <c r="I24" s="373">
        <f t="shared" si="1"/>
        <v>0</v>
      </c>
      <c r="J24" s="373">
        <f t="shared" si="1"/>
        <v>0</v>
      </c>
      <c r="K24" s="373">
        <f t="shared" si="1"/>
        <v>0</v>
      </c>
      <c r="L24" s="367">
        <f>SUM(B24:K24)</f>
        <v>0</v>
      </c>
      <c r="M24" s="19"/>
      <c r="N24" s="19"/>
      <c r="O24" s="19"/>
    </row>
    <row r="25" spans="1:15" ht="21.95" customHeight="1">
      <c r="A25" s="522" t="s">
        <v>132</v>
      </c>
      <c r="B25" s="523"/>
      <c r="C25" s="523"/>
      <c r="D25" s="523"/>
      <c r="E25" s="523"/>
      <c r="F25" s="523"/>
      <c r="G25" s="523"/>
      <c r="H25" s="523"/>
      <c r="I25" s="523"/>
      <c r="J25" s="523"/>
      <c r="K25" s="523"/>
      <c r="L25" s="524"/>
    </row>
    <row r="26" spans="1:15" ht="24.6" customHeight="1">
      <c r="A26" s="352" t="s">
        <v>133</v>
      </c>
      <c r="B26" s="344"/>
      <c r="C26" s="339">
        <v>0</v>
      </c>
      <c r="D26" s="345">
        <v>0</v>
      </c>
      <c r="E26" s="339">
        <v>0</v>
      </c>
      <c r="F26" s="345">
        <v>0</v>
      </c>
      <c r="G26" s="339">
        <v>0</v>
      </c>
      <c r="H26" s="345">
        <v>0</v>
      </c>
      <c r="I26" s="339">
        <v>0</v>
      </c>
      <c r="J26" s="345">
        <v>0</v>
      </c>
      <c r="K26" s="339">
        <v>0</v>
      </c>
      <c r="L26" s="353">
        <f>SUM(B26:K26)</f>
        <v>0</v>
      </c>
    </row>
    <row r="27" spans="1:15" ht="24.95" customHeight="1" thickBot="1">
      <c r="A27" s="354" t="s">
        <v>134</v>
      </c>
      <c r="B27" s="355"/>
      <c r="C27" s="356">
        <v>0</v>
      </c>
      <c r="D27" s="357">
        <v>0</v>
      </c>
      <c r="E27" s="356">
        <v>0</v>
      </c>
      <c r="F27" s="357">
        <v>0</v>
      </c>
      <c r="G27" s="356">
        <v>0</v>
      </c>
      <c r="H27" s="357">
        <v>0</v>
      </c>
      <c r="I27" s="356">
        <v>0</v>
      </c>
      <c r="J27" s="357">
        <v>0</v>
      </c>
      <c r="K27" s="356">
        <v>0</v>
      </c>
      <c r="L27" s="358">
        <f>SUM(B27:K27)</f>
        <v>0</v>
      </c>
    </row>
    <row r="28" spans="1:15">
      <c r="D28" s="133"/>
    </row>
    <row r="29" spans="1:15">
      <c r="M29" s="327"/>
    </row>
    <row r="30" spans="1:15" hidden="1">
      <c r="B30" s="300">
        <f>ROUND(IFERROR(SUM(#REF!/#REF!),0),2)</f>
        <v>0</v>
      </c>
      <c r="C30" s="300">
        <f>ROUND(IFERROR(#REF!/#REF!,0),2)</f>
        <v>0</v>
      </c>
      <c r="D30" s="300">
        <f>ROUND(IFERROR(#REF!/#REF!,0),2)</f>
        <v>0</v>
      </c>
      <c r="E30" s="300">
        <f>ROUND(IFERROR(#REF!/#REF!,0),2)</f>
        <v>0</v>
      </c>
      <c r="F30" s="300">
        <f>ROUND(IFERROR(#REF!/#REF!,0),2)</f>
        <v>0</v>
      </c>
      <c r="G30" s="300">
        <f>ROUND(IFERROR(#REF!/#REF!,0),2)</f>
        <v>0</v>
      </c>
      <c r="H30" s="300">
        <f>ROUND(IFERROR(#REF!/#REF!,0),2)</f>
        <v>0</v>
      </c>
      <c r="I30" s="300">
        <f>ROUND(IFERROR(#REF!/#REF!,0),2)</f>
        <v>0</v>
      </c>
      <c r="J30" s="300">
        <f>ROUND(IFERROR(#REF!/#REF!,0),2)</f>
        <v>0</v>
      </c>
      <c r="K30" s="300">
        <f>ROUND(IFERROR(#REF!/#REF!,0),2)</f>
        <v>0</v>
      </c>
      <c r="L30" s="300">
        <f>ROUND(SUM(B30:K30),2)</f>
        <v>0</v>
      </c>
      <c r="M30" s="202" t="s">
        <v>135</v>
      </c>
    </row>
    <row r="31" spans="1:15" hidden="1">
      <c r="L31" s="300">
        <f>'Line Item Budget'!L32</f>
        <v>0</v>
      </c>
      <c r="M31" s="202" t="s">
        <v>136</v>
      </c>
    </row>
    <row r="32" spans="1:15" hidden="1">
      <c r="L32" s="300">
        <f>'Line Item Budget'!L37</f>
        <v>0</v>
      </c>
      <c r="M32" s="202" t="s">
        <v>137</v>
      </c>
    </row>
    <row r="33" spans="1:13" ht="17.100000000000001" hidden="1">
      <c r="L33" s="318">
        <f>ROUND(SUM(L30:L32),2)</f>
        <v>0</v>
      </c>
      <c r="M33" s="319" t="s">
        <v>138</v>
      </c>
    </row>
    <row r="34" spans="1:13">
      <c r="A34" s="320"/>
    </row>
    <row r="35" spans="1:13">
      <c r="A35" s="327"/>
    </row>
    <row r="36" spans="1:13">
      <c r="A36" s="327"/>
    </row>
    <row r="37" spans="1:13">
      <c r="A37" s="327"/>
    </row>
  </sheetData>
  <sheetProtection selectLockedCells="1"/>
  <mergeCells count="9">
    <mergeCell ref="A1:L1"/>
    <mergeCell ref="A3:L3"/>
    <mergeCell ref="A22:L22"/>
    <mergeCell ref="A25:L25"/>
    <mergeCell ref="B5:E5"/>
    <mergeCell ref="A7:L9"/>
    <mergeCell ref="A2:L2"/>
    <mergeCell ref="F5:G5"/>
    <mergeCell ref="H5:L5"/>
  </mergeCells>
  <dataValidations count="9">
    <dataValidation allowBlank="1" showInputMessage="1" showErrorMessage="1" promptTitle="Annual Salary" sqref="B23:K23" xr:uid="{51213428-43EE-4877-BCE0-1676D0C6A1C0}"/>
    <dataValidation allowBlank="1" showInputMessage="1" showErrorMessage="1" promptTitle="Salary Allocated to the Grant" sqref="B24:K24" xr:uid="{11900113-1624-4009-8564-DA89386DFC81}"/>
    <dataValidation allowBlank="1" showInputMessage="1" showErrorMessage="1" prompt="Enter Percent as a Whole Number" sqref="B21" xr:uid="{342629B3-B9D8-4F9C-B693-9F13605B9A72}"/>
    <dataValidation allowBlank="1" showInputMessage="1" showErrorMessage="1" prompt="Enter name of organization applying for funding" sqref="B5:E5" xr:uid="{693AC768-093B-477B-AE40-2B3CA5FD4C1C}"/>
    <dataValidation type="list" allowBlank="1" showInputMessage="1" showErrorMessage="1" prompt="Select ANNUAL or HOURLY" sqref="B18:K18" xr:uid="{E9DCDAC4-35EA-4AF0-9DA7-27B3A85056E7}">
      <formula1>"Annual, Hourly"</formula1>
    </dataValidation>
    <dataValidation type="whole" operator="greaterThanOrEqual" allowBlank="1" showInputMessage="1" showErrorMessage="1" error="Please only enter WHOLE NUMBERS" prompt="Enter Annual Salary OR Hourly Rate for each employee_x000a__x000a_ANNUAL Salary = FULL salary paid to employee over 12 month period, not the allocated salary" sqref="B19:K19" xr:uid="{91E903E9-6C2A-49B6-A1E1-A46B782D43D0}">
      <formula1>0</formula1>
    </dataValidation>
    <dataValidation type="whole" operator="greaterThanOrEqual" allowBlank="1" showInputMessage="1" showErrorMessage="1" error="Please only enter WHOLE NUMBERS" sqref="B26:K27" xr:uid="{215A6444-A060-4565-BC51-67C641C53262}">
      <formula1>0</formula1>
    </dataValidation>
    <dataValidation type="whole" allowBlank="1" showInputMessage="1" showErrorMessage="1" error="Enter # of months worked on this contract (1-12)" sqref="B20:K20" xr:uid="{D6220EF9-4053-4152-A502-8CB2351CAE30}">
      <formula1>1</formula1>
      <formula2>12</formula2>
    </dataValidation>
    <dataValidation allowBlank="1" showInputMessage="1" showErrorMessage="1" prompt="Enter full remittance address of organization" sqref="H5:L5" xr:uid="{E99FB3CE-E3CB-4043-B2BA-DB68929585C4}"/>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393700</xdr:colOff>
                    <xdr:row>13</xdr:row>
                    <xdr:rowOff>0</xdr:rowOff>
                  </from>
                  <to>
                    <xdr:col>2</xdr:col>
                    <xdr:colOff>0</xdr:colOff>
                    <xdr:row>15</xdr:row>
                    <xdr:rowOff>469900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xdr:col>
                    <xdr:colOff>469900</xdr:colOff>
                    <xdr:row>15</xdr:row>
                    <xdr:rowOff>19050</xdr:rowOff>
                  </from>
                  <to>
                    <xdr:col>2</xdr:col>
                    <xdr:colOff>1162050</xdr:colOff>
                    <xdr:row>15</xdr:row>
                    <xdr:rowOff>488950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3</xdr:col>
                    <xdr:colOff>450850</xdr:colOff>
                    <xdr:row>15</xdr:row>
                    <xdr:rowOff>19050</xdr:rowOff>
                  </from>
                  <to>
                    <xdr:col>3</xdr:col>
                    <xdr:colOff>1162050</xdr:colOff>
                    <xdr:row>15</xdr:row>
                    <xdr:rowOff>488950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4</xdr:col>
                    <xdr:colOff>450850</xdr:colOff>
                    <xdr:row>15</xdr:row>
                    <xdr:rowOff>19050</xdr:rowOff>
                  </from>
                  <to>
                    <xdr:col>4</xdr:col>
                    <xdr:colOff>1162050</xdr:colOff>
                    <xdr:row>15</xdr:row>
                    <xdr:rowOff>488950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5</xdr:col>
                    <xdr:colOff>488950</xdr:colOff>
                    <xdr:row>15</xdr:row>
                    <xdr:rowOff>19050</xdr:rowOff>
                  </from>
                  <to>
                    <xdr:col>5</xdr:col>
                    <xdr:colOff>1162050</xdr:colOff>
                    <xdr:row>15</xdr:row>
                    <xdr:rowOff>488950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6</xdr:col>
                    <xdr:colOff>450850</xdr:colOff>
                    <xdr:row>15</xdr:row>
                    <xdr:rowOff>19050</xdr:rowOff>
                  </from>
                  <to>
                    <xdr:col>6</xdr:col>
                    <xdr:colOff>1162050</xdr:colOff>
                    <xdr:row>15</xdr:row>
                    <xdr:rowOff>488950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7</xdr:col>
                    <xdr:colOff>438150</xdr:colOff>
                    <xdr:row>15</xdr:row>
                    <xdr:rowOff>19050</xdr:rowOff>
                  </from>
                  <to>
                    <xdr:col>7</xdr:col>
                    <xdr:colOff>1162050</xdr:colOff>
                    <xdr:row>15</xdr:row>
                    <xdr:rowOff>488950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8</xdr:col>
                    <xdr:colOff>469900</xdr:colOff>
                    <xdr:row>15</xdr:row>
                    <xdr:rowOff>19050</xdr:rowOff>
                  </from>
                  <to>
                    <xdr:col>8</xdr:col>
                    <xdr:colOff>1162050</xdr:colOff>
                    <xdr:row>15</xdr:row>
                    <xdr:rowOff>488950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9</xdr:col>
                    <xdr:colOff>412750</xdr:colOff>
                    <xdr:row>15</xdr:row>
                    <xdr:rowOff>19050</xdr:rowOff>
                  </from>
                  <to>
                    <xdr:col>9</xdr:col>
                    <xdr:colOff>1162050</xdr:colOff>
                    <xdr:row>15</xdr:row>
                    <xdr:rowOff>488950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10</xdr:col>
                    <xdr:colOff>488950</xdr:colOff>
                    <xdr:row>15</xdr:row>
                    <xdr:rowOff>19050</xdr:rowOff>
                  </from>
                  <to>
                    <xdr:col>10</xdr:col>
                    <xdr:colOff>1162050</xdr:colOff>
                    <xdr:row>15</xdr:row>
                    <xdr:rowOff>488950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82"/>
  <sheetViews>
    <sheetView topLeftCell="A99" zoomScaleNormal="100" workbookViewId="0">
      <selection sqref="A1:I1"/>
    </sheetView>
  </sheetViews>
  <sheetFormatPr defaultColWidth="8.7109375" defaultRowHeight="12.6"/>
  <cols>
    <col min="1" max="1" width="37.5703125" style="21" customWidth="1"/>
    <col min="2" max="2" width="24.85546875" style="21" customWidth="1"/>
    <col min="3" max="3" width="23.42578125" style="21" customWidth="1"/>
    <col min="4" max="4" width="20.42578125" style="21" hidden="1" customWidth="1"/>
    <col min="5" max="5" width="17.42578125" style="21" customWidth="1"/>
    <col min="6" max="9" width="8.7109375" style="21"/>
    <col min="10" max="10" width="11.85546875" style="21" customWidth="1"/>
    <col min="11" max="12" width="0" style="21" hidden="1" customWidth="1"/>
    <col min="13" max="16384" width="8.7109375" style="21"/>
  </cols>
  <sheetData>
    <row r="1" spans="1:9" ht="14.1">
      <c r="A1" s="551" t="str">
        <f>Personnel!A1</f>
        <v>N.C. Office of Rural Health</v>
      </c>
      <c r="B1" s="551"/>
      <c r="C1" s="551"/>
      <c r="D1" s="551"/>
      <c r="E1" s="551"/>
      <c r="F1" s="551"/>
      <c r="G1" s="551"/>
      <c r="H1" s="551"/>
      <c r="I1" s="551"/>
    </row>
    <row r="2" spans="1:9" ht="14.1">
      <c r="A2" s="551" t="str">
        <f>Personnel!A2</f>
        <v>SFY 2026 - State Designated Rural Health Centers 07/01/2025 - 06/30/2026</v>
      </c>
      <c r="B2" s="551"/>
      <c r="C2" s="551"/>
      <c r="D2" s="551"/>
      <c r="E2" s="551"/>
      <c r="F2" s="551"/>
      <c r="G2" s="551"/>
      <c r="H2" s="551"/>
      <c r="I2" s="551"/>
    </row>
    <row r="3" spans="1:9" ht="18">
      <c r="A3" s="552" t="s">
        <v>139</v>
      </c>
      <c r="B3" s="552"/>
      <c r="C3" s="552"/>
      <c r="D3" s="552"/>
      <c r="E3" s="552"/>
      <c r="F3" s="552"/>
      <c r="G3" s="552"/>
      <c r="H3" s="552"/>
      <c r="I3" s="552"/>
    </row>
    <row r="4" spans="1:9" ht="14.1">
      <c r="A4" s="503"/>
      <c r="B4" s="503"/>
      <c r="C4" s="503"/>
      <c r="D4" s="503"/>
    </row>
    <row r="5" spans="1:9" ht="14.1">
      <c r="A5" s="202" t="s">
        <v>105</v>
      </c>
      <c r="B5" s="553" t="str">
        <f>IF(Personnel!B5="","Enter Organization Name on Personnel Tab",Personnel!B5)</f>
        <v>Enter Organization Name on Personnel Tab</v>
      </c>
      <c r="C5" s="554"/>
      <c r="D5" s="288"/>
    </row>
    <row r="6" spans="1:9" ht="12.95">
      <c r="A6" s="136"/>
      <c r="B6" s="136"/>
      <c r="C6" s="136"/>
      <c r="D6" s="136"/>
    </row>
    <row r="7" spans="1:9" ht="12.75" customHeight="1">
      <c r="A7" s="569" t="s">
        <v>140</v>
      </c>
      <c r="B7" s="570"/>
      <c r="C7" s="570"/>
      <c r="D7" s="570"/>
      <c r="E7" s="570"/>
      <c r="F7" s="570"/>
      <c r="G7" s="570"/>
      <c r="H7" s="570"/>
      <c r="I7" s="571"/>
    </row>
    <row r="8" spans="1:9" ht="12.75" customHeight="1">
      <c r="A8" s="572"/>
      <c r="B8" s="573"/>
      <c r="C8" s="573"/>
      <c r="D8" s="573"/>
      <c r="E8" s="573"/>
      <c r="F8" s="573"/>
      <c r="G8" s="573"/>
      <c r="H8" s="573"/>
      <c r="I8" s="574"/>
    </row>
    <row r="9" spans="1:9" ht="38.25" customHeight="1">
      <c r="A9" s="575"/>
      <c r="B9" s="576"/>
      <c r="C9" s="576"/>
      <c r="D9" s="576"/>
      <c r="E9" s="576"/>
      <c r="F9" s="576"/>
      <c r="G9" s="576"/>
      <c r="H9" s="576"/>
      <c r="I9" s="577"/>
    </row>
    <row r="10" spans="1:9" ht="33.75" customHeight="1">
      <c r="A10" s="68"/>
      <c r="B10" s="68"/>
      <c r="C10" s="20" t="s">
        <v>141</v>
      </c>
      <c r="D10" s="20"/>
    </row>
    <row r="11" spans="1:9" ht="16.5" customHeight="1">
      <c r="A11" s="376"/>
      <c r="C11" s="67"/>
      <c r="D11" s="67"/>
    </row>
    <row r="12" spans="1:9" ht="28.5" customHeight="1">
      <c r="A12" s="545" t="s">
        <v>142</v>
      </c>
      <c r="B12" s="544"/>
      <c r="C12" s="399"/>
      <c r="D12" s="286"/>
    </row>
    <row r="13" spans="1:9" ht="14.25" customHeight="1">
      <c r="A13" s="540" t="s">
        <v>143</v>
      </c>
      <c r="B13" s="541"/>
      <c r="C13" s="487"/>
      <c r="D13" s="22"/>
    </row>
    <row r="14" spans="1:9" ht="27.6" customHeight="1">
      <c r="A14" s="542" t="s">
        <v>144</v>
      </c>
      <c r="B14" s="543"/>
      <c r="C14" s="488"/>
      <c r="D14" s="22"/>
    </row>
    <row r="15" spans="1:9" ht="27.95" customHeight="1">
      <c r="A15" s="542" t="s">
        <v>145</v>
      </c>
      <c r="B15" s="544"/>
      <c r="C15" s="488"/>
      <c r="D15" s="22"/>
    </row>
    <row r="16" spans="1:9" ht="27.6" customHeight="1">
      <c r="A16" s="542" t="s">
        <v>146</v>
      </c>
      <c r="B16" s="544"/>
      <c r="C16" s="488"/>
      <c r="D16" s="22"/>
    </row>
    <row r="17" spans="1:13" ht="27.6" customHeight="1">
      <c r="A17" s="491" t="s">
        <v>147</v>
      </c>
      <c r="B17" s="490"/>
      <c r="C17" s="493">
        <f>SUM(C14:C16)</f>
        <v>0</v>
      </c>
      <c r="D17" s="22"/>
    </row>
    <row r="18" spans="1:13" ht="27.6" customHeight="1">
      <c r="A18" s="489"/>
      <c r="B18" s="490"/>
      <c r="C18" s="492"/>
      <c r="D18" s="22"/>
    </row>
    <row r="19" spans="1:13" ht="14.25" customHeight="1">
      <c r="A19" s="23"/>
      <c r="C19" s="22"/>
      <c r="D19" s="22"/>
    </row>
    <row r="20" spans="1:13" ht="14.25" customHeight="1">
      <c r="A20" s="377" t="s">
        <v>148</v>
      </c>
      <c r="C20" s="22"/>
      <c r="D20" s="22"/>
    </row>
    <row r="21" spans="1:13" ht="31.5" customHeight="1">
      <c r="A21" s="377"/>
      <c r="C21" s="22"/>
      <c r="D21" s="22"/>
    </row>
    <row r="22" spans="1:13" ht="30.75" customHeight="1">
      <c r="A22" s="378" t="s">
        <v>149</v>
      </c>
      <c r="C22" s="22"/>
      <c r="D22" s="22"/>
    </row>
    <row r="23" spans="1:13" ht="30" customHeight="1">
      <c r="A23" s="378" t="s">
        <v>150</v>
      </c>
      <c r="B23" s="383"/>
      <c r="C23" s="22"/>
      <c r="D23" s="22"/>
      <c r="E23" s="568"/>
      <c r="F23" s="568"/>
      <c r="G23" s="568"/>
      <c r="H23" s="568"/>
      <c r="I23" s="568"/>
      <c r="J23" s="568"/>
    </row>
    <row r="24" spans="1:13" ht="26.1">
      <c r="A24" s="379" t="s">
        <v>151</v>
      </c>
      <c r="B24" s="242"/>
      <c r="C24" s="426">
        <f>Personnel!$L$24</f>
        <v>0</v>
      </c>
      <c r="D24" s="428"/>
      <c r="E24" s="568"/>
      <c r="F24" s="568"/>
      <c r="G24" s="568"/>
      <c r="H24" s="568"/>
      <c r="I24" s="568"/>
      <c r="J24" s="568"/>
    </row>
    <row r="25" spans="1:13" ht="26.1">
      <c r="A25" s="379" t="s">
        <v>152</v>
      </c>
      <c r="B25" s="384"/>
      <c r="C25" s="426">
        <f>Personnel!$L$27</f>
        <v>0</v>
      </c>
      <c r="D25" s="428"/>
      <c r="E25" s="25"/>
      <c r="F25" s="369" t="s">
        <v>153</v>
      </c>
    </row>
    <row r="26" spans="1:13" ht="112.5" customHeight="1">
      <c r="A26" s="380" t="s">
        <v>154</v>
      </c>
      <c r="B26" s="61" t="s">
        <v>155</v>
      </c>
      <c r="C26" s="427"/>
      <c r="D26" s="427"/>
      <c r="E26" s="565" t="s">
        <v>156</v>
      </c>
      <c r="F26" s="566"/>
      <c r="G26" s="566"/>
      <c r="H26" s="566"/>
      <c r="I26" s="566"/>
      <c r="J26" s="567"/>
    </row>
    <row r="27" spans="1:13" ht="14.1">
      <c r="A27" s="62" t="s">
        <v>157</v>
      </c>
      <c r="B27" s="298">
        <v>0</v>
      </c>
      <c r="C27" s="197">
        <v>0</v>
      </c>
      <c r="D27" s="426">
        <f>ROUND(C27,0)</f>
        <v>0</v>
      </c>
      <c r="E27" s="556" t="s">
        <v>158</v>
      </c>
      <c r="F27" s="557"/>
      <c r="G27" s="557"/>
      <c r="H27" s="557"/>
      <c r="I27" s="557"/>
      <c r="J27" s="558"/>
      <c r="K27" s="242">
        <f>ROUND((B27*12)/2080,2)</f>
        <v>0</v>
      </c>
    </row>
    <row r="28" spans="1:13" ht="14.25" customHeight="1">
      <c r="A28" s="62" t="s">
        <v>159</v>
      </c>
      <c r="B28" s="298">
        <v>0</v>
      </c>
      <c r="C28" s="197">
        <v>0</v>
      </c>
      <c r="D28" s="426">
        <f t="shared" ref="D28:D32" si="0">ROUND(C28,0)</f>
        <v>0</v>
      </c>
      <c r="E28" s="559"/>
      <c r="F28" s="560"/>
      <c r="G28" s="560"/>
      <c r="H28" s="560"/>
      <c r="I28" s="560"/>
      <c r="J28" s="561"/>
      <c r="K28" s="242">
        <f t="shared" ref="K28:K32" si="1">ROUND((B28*12)/2080,2)</f>
        <v>0</v>
      </c>
    </row>
    <row r="29" spans="1:13" ht="14.25" customHeight="1">
      <c r="A29" s="62" t="s">
        <v>160</v>
      </c>
      <c r="B29" s="298">
        <v>0</v>
      </c>
      <c r="C29" s="197">
        <v>0</v>
      </c>
      <c r="D29" s="426">
        <f t="shared" si="0"/>
        <v>0</v>
      </c>
      <c r="E29" s="559"/>
      <c r="F29" s="560"/>
      <c r="G29" s="560"/>
      <c r="H29" s="560"/>
      <c r="I29" s="560"/>
      <c r="J29" s="561"/>
      <c r="K29" s="242">
        <f t="shared" si="1"/>
        <v>0</v>
      </c>
    </row>
    <row r="30" spans="1:13" ht="14.25" customHeight="1">
      <c r="A30" s="62" t="s">
        <v>161</v>
      </c>
      <c r="B30" s="298">
        <v>0</v>
      </c>
      <c r="C30" s="197">
        <v>0</v>
      </c>
      <c r="D30" s="426">
        <f t="shared" si="0"/>
        <v>0</v>
      </c>
      <c r="E30" s="559"/>
      <c r="F30" s="560"/>
      <c r="G30" s="560"/>
      <c r="H30" s="560"/>
      <c r="I30" s="560"/>
      <c r="J30" s="561"/>
      <c r="K30" s="242">
        <f t="shared" si="1"/>
        <v>0</v>
      </c>
    </row>
    <row r="31" spans="1:13" ht="14.25" customHeight="1">
      <c r="A31" s="62" t="s">
        <v>162</v>
      </c>
      <c r="B31" s="298">
        <v>0</v>
      </c>
      <c r="C31" s="197">
        <v>0</v>
      </c>
      <c r="D31" s="426">
        <f t="shared" si="0"/>
        <v>0</v>
      </c>
      <c r="E31" s="559"/>
      <c r="F31" s="560"/>
      <c r="G31" s="560"/>
      <c r="H31" s="560"/>
      <c r="I31" s="560"/>
      <c r="J31" s="561"/>
      <c r="K31" s="242">
        <f t="shared" si="1"/>
        <v>0</v>
      </c>
    </row>
    <row r="32" spans="1:13" ht="14.25" customHeight="1">
      <c r="A32" s="436" t="s">
        <v>163</v>
      </c>
      <c r="B32" s="298">
        <v>0</v>
      </c>
      <c r="C32" s="197">
        <v>0</v>
      </c>
      <c r="D32" s="429">
        <f t="shared" si="0"/>
        <v>0</v>
      </c>
      <c r="E32" s="562"/>
      <c r="F32" s="563"/>
      <c r="G32" s="563"/>
      <c r="H32" s="563"/>
      <c r="I32" s="563"/>
      <c r="J32" s="564"/>
      <c r="K32" s="242">
        <f t="shared" si="1"/>
        <v>0</v>
      </c>
      <c r="L32" s="301">
        <f>ROUND(SUM(K27:K32),2)</f>
        <v>0</v>
      </c>
      <c r="M32" s="299"/>
    </row>
    <row r="33" spans="1:13" ht="14.45" customHeight="1">
      <c r="A33" s="431"/>
      <c r="B33" s="432"/>
      <c r="C33" s="430"/>
      <c r="D33" s="433"/>
      <c r="E33" s="434"/>
      <c r="F33" s="434"/>
      <c r="G33" s="434"/>
      <c r="H33" s="434"/>
      <c r="I33" s="434"/>
      <c r="J33" s="434"/>
    </row>
    <row r="34" spans="1:13" ht="10.5" customHeight="1">
      <c r="A34" s="19"/>
      <c r="B34" s="242"/>
      <c r="C34" s="435"/>
      <c r="D34" s="433"/>
      <c r="E34" s="555"/>
      <c r="F34" s="555"/>
      <c r="G34" s="555"/>
      <c r="H34" s="555"/>
      <c r="I34" s="555"/>
      <c r="J34" s="555"/>
      <c r="K34" s="242"/>
      <c r="M34" s="323"/>
    </row>
    <row r="35" spans="1:13" ht="14.1" customHeight="1">
      <c r="A35" s="381"/>
      <c r="B35" s="242"/>
      <c r="C35" s="435"/>
      <c r="D35" s="435"/>
      <c r="E35" s="555"/>
      <c r="F35" s="555"/>
      <c r="G35" s="555"/>
      <c r="H35" s="555"/>
      <c r="I35" s="555"/>
      <c r="J35" s="555"/>
      <c r="K35" s="242"/>
      <c r="M35" s="323"/>
    </row>
    <row r="36" spans="1:13" ht="14.1" customHeight="1">
      <c r="A36" s="23"/>
      <c r="B36" s="242"/>
      <c r="C36" s="435"/>
      <c r="D36" s="435"/>
      <c r="E36" s="555"/>
      <c r="F36" s="555"/>
      <c r="G36" s="555"/>
      <c r="H36" s="555"/>
      <c r="I36" s="555"/>
      <c r="J36" s="555"/>
      <c r="K36" s="242"/>
      <c r="M36" s="323"/>
    </row>
    <row r="37" spans="1:13" ht="14.1" customHeight="1">
      <c r="A37" s="23"/>
      <c r="B37" s="242"/>
      <c r="C37" s="435"/>
      <c r="D37" s="435"/>
      <c r="E37" s="555"/>
      <c r="F37" s="555"/>
      <c r="G37" s="555"/>
      <c r="H37" s="555"/>
      <c r="I37" s="555"/>
      <c r="J37" s="555"/>
      <c r="K37" s="242"/>
      <c r="L37" s="301"/>
      <c r="M37" s="323"/>
    </row>
    <row r="38" spans="1:13" ht="14.25" customHeight="1">
      <c r="A38" s="379"/>
      <c r="B38" s="22"/>
      <c r="C38" s="427"/>
      <c r="D38" s="425"/>
      <c r="E38" s="401"/>
      <c r="F38" s="401"/>
      <c r="G38" s="401"/>
      <c r="H38" s="401"/>
      <c r="I38" s="401"/>
      <c r="J38" s="401"/>
    </row>
    <row r="39" spans="1:13" ht="14.25" customHeight="1">
      <c r="A39" s="378" t="s">
        <v>164</v>
      </c>
      <c r="B39" s="24"/>
      <c r="C39" s="97"/>
      <c r="D39" s="289"/>
      <c r="E39" s="401"/>
      <c r="F39" s="401"/>
      <c r="G39" s="401"/>
      <c r="H39" s="401"/>
      <c r="I39" s="401"/>
      <c r="J39" s="401"/>
    </row>
    <row r="40" spans="1:13" ht="37.5" customHeight="1">
      <c r="A40" s="381" t="s">
        <v>165</v>
      </c>
      <c r="C40" s="197">
        <v>0</v>
      </c>
      <c r="D40" s="290">
        <f>ROUND(C40,0)</f>
        <v>0</v>
      </c>
      <c r="E40" s="546" t="s">
        <v>166</v>
      </c>
      <c r="F40" s="547"/>
      <c r="G40" s="547"/>
      <c r="H40" s="547"/>
      <c r="I40" s="547"/>
      <c r="J40" s="548"/>
      <c r="K40" s="302"/>
    </row>
    <row r="41" spans="1:13" ht="30" hidden="1" customHeight="1">
      <c r="A41" s="381" t="s">
        <v>167</v>
      </c>
      <c r="C41" s="197">
        <v>0</v>
      </c>
      <c r="D41" s="290">
        <f t="shared" ref="D41:D49" si="2">ROUND(C41,0)</f>
        <v>0</v>
      </c>
      <c r="E41" s="546" t="s">
        <v>168</v>
      </c>
      <c r="F41" s="547"/>
      <c r="G41" s="547"/>
      <c r="H41" s="547"/>
      <c r="I41" s="547"/>
      <c r="J41" s="548"/>
      <c r="K41" s="302"/>
      <c r="M41" s="323"/>
    </row>
    <row r="42" spans="1:13" ht="24" customHeight="1">
      <c r="A42" s="381" t="s">
        <v>169</v>
      </c>
      <c r="C42" s="197">
        <v>0</v>
      </c>
      <c r="D42" s="290">
        <f t="shared" si="2"/>
        <v>0</v>
      </c>
      <c r="E42" s="546" t="s">
        <v>170</v>
      </c>
      <c r="F42" s="547"/>
      <c r="G42" s="547"/>
      <c r="H42" s="547"/>
      <c r="I42" s="547"/>
      <c r="J42" s="548"/>
      <c r="K42" s="302"/>
    </row>
    <row r="43" spans="1:13" ht="35.450000000000003" customHeight="1">
      <c r="A43" s="381" t="s">
        <v>171</v>
      </c>
      <c r="C43" s="197">
        <v>0</v>
      </c>
      <c r="D43" s="290">
        <f t="shared" si="2"/>
        <v>0</v>
      </c>
      <c r="E43" s="546" t="s">
        <v>172</v>
      </c>
      <c r="F43" s="549"/>
      <c r="G43" s="549"/>
      <c r="H43" s="549"/>
      <c r="I43" s="549"/>
      <c r="J43" s="550"/>
      <c r="K43" s="302"/>
    </row>
    <row r="44" spans="1:13" ht="39.75" hidden="1" customHeight="1">
      <c r="A44" s="381" t="s">
        <v>173</v>
      </c>
      <c r="C44" s="197">
        <v>0</v>
      </c>
      <c r="D44" s="290">
        <f t="shared" si="2"/>
        <v>0</v>
      </c>
      <c r="E44" s="546" t="s">
        <v>174</v>
      </c>
      <c r="F44" s="547"/>
      <c r="G44" s="547"/>
      <c r="H44" s="547"/>
      <c r="I44" s="547"/>
      <c r="J44" s="548"/>
      <c r="K44" s="303"/>
      <c r="M44" s="323" t="s">
        <v>175</v>
      </c>
    </row>
    <row r="45" spans="1:13" ht="48.6" customHeight="1">
      <c r="A45" s="381" t="s">
        <v>176</v>
      </c>
      <c r="C45" s="197">
        <v>0</v>
      </c>
      <c r="D45" s="290">
        <f t="shared" si="2"/>
        <v>0</v>
      </c>
      <c r="E45" s="546" t="s">
        <v>177</v>
      </c>
      <c r="F45" s="549"/>
      <c r="G45" s="549"/>
      <c r="H45" s="549"/>
      <c r="I45" s="549"/>
      <c r="J45" s="550"/>
      <c r="K45" s="302"/>
      <c r="M45" s="323"/>
    </row>
    <row r="46" spans="1:13" ht="32.450000000000003" customHeight="1">
      <c r="A46" s="375" t="s">
        <v>178</v>
      </c>
      <c r="C46" s="197">
        <v>0</v>
      </c>
      <c r="D46" s="290">
        <f t="shared" si="2"/>
        <v>0</v>
      </c>
      <c r="E46" s="546" t="s">
        <v>179</v>
      </c>
      <c r="F46" s="549"/>
      <c r="G46" s="549"/>
      <c r="H46" s="549"/>
      <c r="I46" s="549"/>
      <c r="J46" s="550"/>
      <c r="K46" s="302"/>
    </row>
    <row r="47" spans="1:13" ht="14.25" customHeight="1">
      <c r="A47" s="375" t="s">
        <v>178</v>
      </c>
      <c r="C47" s="197">
        <v>0</v>
      </c>
      <c r="D47" s="290">
        <f t="shared" si="2"/>
        <v>0</v>
      </c>
      <c r="E47" s="500"/>
      <c r="F47" s="501"/>
      <c r="G47" s="501"/>
      <c r="H47" s="501"/>
      <c r="I47" s="501"/>
      <c r="J47" s="502"/>
      <c r="K47" s="302"/>
    </row>
    <row r="48" spans="1:13" ht="14.25" customHeight="1">
      <c r="A48" s="375" t="s">
        <v>178</v>
      </c>
      <c r="C48" s="197">
        <v>0</v>
      </c>
      <c r="D48" s="290">
        <f t="shared" si="2"/>
        <v>0</v>
      </c>
      <c r="E48" s="500"/>
      <c r="F48" s="501"/>
      <c r="G48" s="501"/>
      <c r="H48" s="501"/>
      <c r="I48" s="501"/>
      <c r="J48" s="502"/>
      <c r="K48" s="302"/>
    </row>
    <row r="49" spans="1:13" ht="14.25" customHeight="1">
      <c r="A49" s="375" t="s">
        <v>178</v>
      </c>
      <c r="C49" s="197">
        <v>0</v>
      </c>
      <c r="D49" s="290">
        <f t="shared" si="2"/>
        <v>0</v>
      </c>
      <c r="E49" s="500"/>
      <c r="F49" s="501"/>
      <c r="G49" s="501"/>
      <c r="H49" s="501"/>
      <c r="I49" s="501"/>
      <c r="J49" s="502"/>
      <c r="K49" s="302"/>
    </row>
    <row r="50" spans="1:13" ht="14.25" customHeight="1">
      <c r="A50" s="23"/>
      <c r="C50" s="427"/>
      <c r="D50" s="425"/>
      <c r="E50" s="401"/>
      <c r="F50" s="401"/>
      <c r="G50" s="401"/>
      <c r="H50" s="401"/>
      <c r="I50" s="401"/>
      <c r="J50" s="401"/>
    </row>
    <row r="51" spans="1:13" ht="14.25" customHeight="1">
      <c r="A51" s="378" t="s">
        <v>180</v>
      </c>
      <c r="C51" s="427"/>
      <c r="D51" s="425"/>
      <c r="E51" s="401"/>
      <c r="F51" s="401"/>
      <c r="G51" s="401"/>
      <c r="H51" s="401"/>
      <c r="I51" s="401"/>
      <c r="J51" s="401"/>
    </row>
    <row r="52" spans="1:13" ht="51" customHeight="1">
      <c r="A52" s="400" t="s">
        <v>181</v>
      </c>
      <c r="C52" s="197">
        <v>0</v>
      </c>
      <c r="D52" s="290">
        <f>ROUND(C52,0)</f>
        <v>0</v>
      </c>
      <c r="E52" s="546" t="s">
        <v>182</v>
      </c>
      <c r="F52" s="549"/>
      <c r="G52" s="549"/>
      <c r="H52" s="549"/>
      <c r="I52" s="549"/>
      <c r="J52" s="550"/>
    </row>
    <row r="53" spans="1:13" ht="47.45" customHeight="1">
      <c r="A53" s="381" t="s">
        <v>183</v>
      </c>
      <c r="C53" s="197">
        <v>0</v>
      </c>
      <c r="D53" s="290">
        <f t="shared" ref="D53:D59" si="3">ROUND(C53,0)</f>
        <v>0</v>
      </c>
      <c r="E53" s="546" t="s">
        <v>184</v>
      </c>
      <c r="F53" s="547"/>
      <c r="G53" s="547"/>
      <c r="H53" s="547"/>
      <c r="I53" s="547"/>
      <c r="J53" s="548"/>
    </row>
    <row r="54" spans="1:13" ht="48.6" customHeight="1">
      <c r="A54" s="381" t="s">
        <v>185</v>
      </c>
      <c r="C54" s="197">
        <v>0</v>
      </c>
      <c r="D54" s="290">
        <f t="shared" si="3"/>
        <v>0</v>
      </c>
      <c r="E54" s="546" t="s">
        <v>186</v>
      </c>
      <c r="F54" s="547"/>
      <c r="G54" s="547"/>
      <c r="H54" s="547"/>
      <c r="I54" s="547"/>
      <c r="J54" s="548"/>
      <c r="M54" s="323"/>
    </row>
    <row r="55" spans="1:13" ht="33.6" customHeight="1">
      <c r="A55" s="381" t="s">
        <v>187</v>
      </c>
      <c r="C55" s="197"/>
      <c r="D55" s="290">
        <f t="shared" si="3"/>
        <v>0</v>
      </c>
      <c r="E55" s="546" t="s">
        <v>188</v>
      </c>
      <c r="F55" s="547"/>
      <c r="G55" s="547"/>
      <c r="H55" s="547"/>
      <c r="I55" s="547"/>
      <c r="J55" s="548"/>
    </row>
    <row r="56" spans="1:13" ht="33.950000000000003" customHeight="1">
      <c r="A56" s="375" t="s">
        <v>178</v>
      </c>
      <c r="C56" s="197">
        <v>0</v>
      </c>
      <c r="D56" s="290">
        <f t="shared" si="3"/>
        <v>0</v>
      </c>
      <c r="E56" s="546" t="s">
        <v>189</v>
      </c>
      <c r="F56" s="547"/>
      <c r="G56" s="547"/>
      <c r="H56" s="547"/>
      <c r="I56" s="547"/>
      <c r="J56" s="548"/>
    </row>
    <row r="57" spans="1:13" ht="14.25" customHeight="1">
      <c r="A57" s="375" t="s">
        <v>178</v>
      </c>
      <c r="C57" s="197">
        <v>0</v>
      </c>
      <c r="D57" s="290">
        <f t="shared" si="3"/>
        <v>0</v>
      </c>
      <c r="E57" s="546"/>
      <c r="F57" s="549"/>
      <c r="G57" s="549"/>
      <c r="H57" s="549"/>
      <c r="I57" s="549"/>
      <c r="J57" s="550"/>
    </row>
    <row r="58" spans="1:13" ht="14.25" customHeight="1">
      <c r="A58" s="375" t="s">
        <v>178</v>
      </c>
      <c r="C58" s="197">
        <v>0</v>
      </c>
      <c r="D58" s="290">
        <f t="shared" si="3"/>
        <v>0</v>
      </c>
      <c r="E58" s="500"/>
      <c r="F58" s="501"/>
      <c r="G58" s="501"/>
      <c r="H58" s="501"/>
      <c r="I58" s="501"/>
      <c r="J58" s="502"/>
    </row>
    <row r="59" spans="1:13" ht="14.25" customHeight="1">
      <c r="A59" s="375" t="s">
        <v>178</v>
      </c>
      <c r="C59" s="197">
        <v>0</v>
      </c>
      <c r="D59" s="290">
        <f t="shared" si="3"/>
        <v>0</v>
      </c>
      <c r="E59" s="500"/>
      <c r="F59" s="501"/>
      <c r="G59" s="501"/>
      <c r="H59" s="501"/>
      <c r="I59" s="501"/>
      <c r="J59" s="502"/>
    </row>
    <row r="60" spans="1:13" ht="14.25" customHeight="1">
      <c r="A60" s="23"/>
      <c r="C60" s="427"/>
      <c r="D60" s="425"/>
      <c r="E60" s="401"/>
      <c r="F60" s="401"/>
      <c r="G60" s="401"/>
      <c r="H60" s="401"/>
      <c r="I60" s="401"/>
      <c r="J60" s="401"/>
    </row>
    <row r="61" spans="1:13" ht="14.25" customHeight="1">
      <c r="A61" s="378" t="s">
        <v>190</v>
      </c>
      <c r="B61" s="24"/>
      <c r="C61" s="97"/>
      <c r="D61" s="289"/>
      <c r="E61" s="401"/>
      <c r="F61" s="401"/>
      <c r="G61" s="401"/>
      <c r="H61" s="401"/>
      <c r="I61" s="401"/>
      <c r="J61" s="401"/>
    </row>
    <row r="62" spans="1:13" ht="74.45" customHeight="1">
      <c r="A62" s="382" t="s">
        <v>191</v>
      </c>
      <c r="C62" s="197"/>
      <c r="D62" s="290">
        <f>ROUND(C62,0)</f>
        <v>0</v>
      </c>
      <c r="E62" s="546" t="s">
        <v>192</v>
      </c>
      <c r="F62" s="547"/>
      <c r="G62" s="547"/>
      <c r="H62" s="547"/>
      <c r="I62" s="547"/>
      <c r="J62" s="548"/>
    </row>
    <row r="63" spans="1:13" ht="59.45" customHeight="1">
      <c r="A63" s="382" t="s">
        <v>193</v>
      </c>
      <c r="C63" s="197"/>
      <c r="D63" s="290">
        <f t="shared" ref="D63:D69" si="4">ROUND(C63,0)</f>
        <v>0</v>
      </c>
      <c r="E63" s="546" t="s">
        <v>194</v>
      </c>
      <c r="F63" s="547"/>
      <c r="G63" s="547"/>
      <c r="H63" s="547"/>
      <c r="I63" s="547"/>
      <c r="J63" s="548"/>
    </row>
    <row r="64" spans="1:13" ht="36" customHeight="1">
      <c r="A64" s="382" t="s">
        <v>195</v>
      </c>
      <c r="C64" s="197">
        <v>0</v>
      </c>
      <c r="D64" s="290">
        <f t="shared" si="4"/>
        <v>0</v>
      </c>
      <c r="E64" s="578" t="s">
        <v>196</v>
      </c>
      <c r="F64" s="547"/>
      <c r="G64" s="547"/>
      <c r="H64" s="547"/>
      <c r="I64" s="547"/>
      <c r="J64" s="548"/>
    </row>
    <row r="65" spans="1:17" ht="48" customHeight="1">
      <c r="A65" s="400" t="s">
        <v>197</v>
      </c>
      <c r="C65" s="197"/>
      <c r="D65" s="290">
        <f t="shared" si="4"/>
        <v>0</v>
      </c>
      <c r="E65" s="546" t="s">
        <v>198</v>
      </c>
      <c r="F65" s="549"/>
      <c r="G65" s="549"/>
      <c r="H65" s="549"/>
      <c r="I65" s="549"/>
      <c r="J65" s="550"/>
      <c r="M65" s="323"/>
    </row>
    <row r="66" spans="1:17" s="324" customFormat="1" ht="59.45" customHeight="1">
      <c r="A66" s="381" t="s">
        <v>199</v>
      </c>
      <c r="C66" s="325">
        <v>0</v>
      </c>
      <c r="D66" s="326">
        <f t="shared" si="4"/>
        <v>0</v>
      </c>
      <c r="E66" s="546" t="s">
        <v>200</v>
      </c>
      <c r="F66" s="549"/>
      <c r="G66" s="549"/>
      <c r="H66" s="549"/>
      <c r="I66" s="549"/>
      <c r="J66" s="550"/>
      <c r="M66" s="323"/>
    </row>
    <row r="67" spans="1:17" ht="37.5" customHeight="1">
      <c r="A67" s="375" t="s">
        <v>178</v>
      </c>
      <c r="C67" s="197">
        <v>0</v>
      </c>
      <c r="D67" s="290">
        <f t="shared" si="4"/>
        <v>0</v>
      </c>
      <c r="E67" s="546" t="s">
        <v>201</v>
      </c>
      <c r="F67" s="549"/>
      <c r="G67" s="549"/>
      <c r="H67" s="549"/>
      <c r="I67" s="549"/>
      <c r="J67" s="550"/>
    </row>
    <row r="68" spans="1:17" ht="14.1">
      <c r="A68" s="375" t="s">
        <v>178</v>
      </c>
      <c r="C68" s="197">
        <v>0</v>
      </c>
      <c r="D68" s="290">
        <f t="shared" si="4"/>
        <v>0</v>
      </c>
      <c r="E68" s="497"/>
      <c r="F68" s="498"/>
      <c r="G68" s="498"/>
      <c r="H68" s="498"/>
      <c r="I68" s="498"/>
      <c r="J68" s="499"/>
    </row>
    <row r="69" spans="1:17" ht="14.25" customHeight="1">
      <c r="A69" s="375" t="s">
        <v>178</v>
      </c>
      <c r="C69" s="197">
        <v>0</v>
      </c>
      <c r="D69" s="290">
        <f t="shared" si="4"/>
        <v>0</v>
      </c>
      <c r="E69" s="578"/>
      <c r="F69" s="547"/>
      <c r="G69" s="547"/>
      <c r="H69" s="547"/>
      <c r="I69" s="547"/>
      <c r="J69" s="548"/>
    </row>
    <row r="70" spans="1:17">
      <c r="E70" s="401"/>
      <c r="F70" s="401"/>
      <c r="G70" s="401"/>
      <c r="H70" s="401"/>
      <c r="I70" s="401"/>
      <c r="J70" s="401"/>
    </row>
    <row r="71" spans="1:17" ht="14.25" customHeight="1">
      <c r="A71" s="378" t="s">
        <v>202</v>
      </c>
      <c r="B71" s="24"/>
      <c r="C71" s="97"/>
      <c r="D71" s="289"/>
      <c r="E71" s="402"/>
      <c r="F71" s="402"/>
      <c r="G71" s="402"/>
      <c r="H71" s="402"/>
      <c r="I71" s="402"/>
      <c r="J71" s="402"/>
    </row>
    <row r="72" spans="1:17" ht="39" customHeight="1">
      <c r="A72" s="382" t="s">
        <v>167</v>
      </c>
      <c r="C72" s="197">
        <v>0</v>
      </c>
      <c r="D72" s="426">
        <f>ROUND(C72,0)</f>
        <v>0</v>
      </c>
      <c r="E72" s="546" t="s">
        <v>168</v>
      </c>
      <c r="F72" s="549"/>
      <c r="G72" s="549"/>
      <c r="H72" s="549"/>
      <c r="I72" s="549"/>
      <c r="J72" s="550"/>
      <c r="M72" s="323"/>
    </row>
    <row r="73" spans="1:17" ht="40.5" customHeight="1">
      <c r="A73" s="382" t="s">
        <v>203</v>
      </c>
      <c r="C73" s="197">
        <v>0</v>
      </c>
      <c r="D73" s="426">
        <f t="shared" ref="D73:D77" si="5">ROUND(C73,0)</f>
        <v>0</v>
      </c>
      <c r="E73" s="546" t="s">
        <v>204</v>
      </c>
      <c r="F73" s="549"/>
      <c r="G73" s="549"/>
      <c r="H73" s="549"/>
      <c r="I73" s="549"/>
      <c r="J73" s="550"/>
      <c r="Q73" s="321"/>
    </row>
    <row r="74" spans="1:17" ht="20.100000000000001" customHeight="1">
      <c r="A74" s="382" t="s">
        <v>205</v>
      </c>
      <c r="C74" s="197">
        <v>0</v>
      </c>
      <c r="D74" s="426">
        <f t="shared" si="5"/>
        <v>0</v>
      </c>
      <c r="E74" s="546" t="s">
        <v>206</v>
      </c>
      <c r="F74" s="549"/>
      <c r="G74" s="549"/>
      <c r="H74" s="549"/>
      <c r="I74" s="549"/>
      <c r="J74" s="550"/>
    </row>
    <row r="75" spans="1:17" ht="60.95" customHeight="1">
      <c r="A75" s="382" t="s">
        <v>207</v>
      </c>
      <c r="C75" s="197">
        <v>0</v>
      </c>
      <c r="D75" s="426">
        <f t="shared" si="5"/>
        <v>0</v>
      </c>
      <c r="E75" s="546" t="s">
        <v>208</v>
      </c>
      <c r="F75" s="549"/>
      <c r="G75" s="549"/>
      <c r="H75" s="549"/>
      <c r="I75" s="549"/>
      <c r="J75" s="550"/>
    </row>
    <row r="76" spans="1:17" ht="24" customHeight="1">
      <c r="A76" s="382" t="s">
        <v>209</v>
      </c>
      <c r="C76" s="197">
        <v>0</v>
      </c>
      <c r="D76" s="426">
        <f t="shared" si="5"/>
        <v>0</v>
      </c>
      <c r="E76" s="546" t="s">
        <v>210</v>
      </c>
      <c r="F76" s="549"/>
      <c r="G76" s="549"/>
      <c r="H76" s="549"/>
      <c r="I76" s="549"/>
      <c r="J76" s="550"/>
    </row>
    <row r="77" spans="1:17" ht="36.950000000000003" customHeight="1">
      <c r="A77" s="317" t="s">
        <v>211</v>
      </c>
      <c r="C77" s="197">
        <v>0</v>
      </c>
      <c r="D77" s="426">
        <f t="shared" si="5"/>
        <v>0</v>
      </c>
      <c r="E77" s="546" t="s">
        <v>212</v>
      </c>
      <c r="F77" s="549"/>
      <c r="G77" s="549"/>
      <c r="H77" s="549"/>
      <c r="I77" s="549"/>
      <c r="J77" s="550"/>
    </row>
    <row r="78" spans="1:17" ht="14.25" customHeight="1">
      <c r="A78" s="381"/>
      <c r="C78" s="427"/>
      <c r="D78" s="427"/>
    </row>
    <row r="79" spans="1:17" ht="14.25" customHeight="1">
      <c r="A79" s="24" t="s">
        <v>213</v>
      </c>
      <c r="C79" s="98">
        <f>ROUND(SUM(C24:C25)+SUM(D27:D32)+SUM(D40:D49)+SUM(D52:D59)+SUM(D62:D69)+SUM(D72:D77)+SUM(D34:D37),2)</f>
        <v>0</v>
      </c>
      <c r="D79" s="287"/>
    </row>
    <row r="82" spans="1:1">
      <c r="A82" s="323"/>
    </row>
  </sheetData>
  <sheetProtection selectLockedCells="1"/>
  <protectedRanges>
    <protectedRange sqref="A27:A38 A56:A59 A46:A50 A72:A77" name="Other Budget Items"/>
    <protectedRange sqref="B5:D5" name="Organization Name"/>
    <protectedRange sqref="C79:D79 C12:D12 B27:D33 C72:D77 C34:D37" name="Budget Information"/>
    <protectedRange sqref="C40:D49" name="Budget Information_1"/>
    <protectedRange sqref="C52:D59" name="Budget Information_2"/>
    <protectedRange sqref="A66:A69" name="Other Budget Items_1"/>
    <protectedRange sqref="C62:D69" name="Budget Information_3"/>
    <protectedRange sqref="A65" name="Other Budget Items_2"/>
  </protectedRanges>
  <mergeCells count="41">
    <mergeCell ref="E74:J74"/>
    <mergeCell ref="E73:J73"/>
    <mergeCell ref="E75:J75"/>
    <mergeCell ref="E76:J76"/>
    <mergeCell ref="E77:J77"/>
    <mergeCell ref="E67:J67"/>
    <mergeCell ref="E72:J72"/>
    <mergeCell ref="E64:J64"/>
    <mergeCell ref="E65:J65"/>
    <mergeCell ref="E62:J62"/>
    <mergeCell ref="E69:J69"/>
    <mergeCell ref="E63:J63"/>
    <mergeCell ref="E66:J66"/>
    <mergeCell ref="A1:I1"/>
    <mergeCell ref="A2:I2"/>
    <mergeCell ref="A3:I3"/>
    <mergeCell ref="B5:C5"/>
    <mergeCell ref="E45:J45"/>
    <mergeCell ref="E34:J37"/>
    <mergeCell ref="E27:J32"/>
    <mergeCell ref="E26:J26"/>
    <mergeCell ref="E23:J23"/>
    <mergeCell ref="E24:J24"/>
    <mergeCell ref="A7:I9"/>
    <mergeCell ref="E44:J44"/>
    <mergeCell ref="E40:J40"/>
    <mergeCell ref="E41:J41"/>
    <mergeCell ref="E42:J42"/>
    <mergeCell ref="E43:J43"/>
    <mergeCell ref="E56:J56"/>
    <mergeCell ref="E57:J57"/>
    <mergeCell ref="E54:J54"/>
    <mergeCell ref="E46:J46"/>
    <mergeCell ref="E52:J52"/>
    <mergeCell ref="E53:J53"/>
    <mergeCell ref="E55:J55"/>
    <mergeCell ref="A13:B13"/>
    <mergeCell ref="A14:B14"/>
    <mergeCell ref="A15:B15"/>
    <mergeCell ref="A16:B16"/>
    <mergeCell ref="A12:B12"/>
  </mergeCells>
  <conditionalFormatting sqref="C12 B27:D32 C33 C72:D77 C79">
    <cfRule type="cellIs" dxfId="197" priority="8" stopIfTrue="1" operator="lessThanOrEqual">
      <formula>0</formula>
    </cfRule>
  </conditionalFormatting>
  <conditionalFormatting sqref="C34:D37">
    <cfRule type="cellIs" dxfId="196" priority="4" stopIfTrue="1" operator="lessThanOrEqual">
      <formula>0</formula>
    </cfRule>
  </conditionalFormatting>
  <conditionalFormatting sqref="C40:D49">
    <cfRule type="cellIs" dxfId="195" priority="3" stopIfTrue="1" operator="lessThanOrEqual">
      <formula>0</formula>
    </cfRule>
  </conditionalFormatting>
  <conditionalFormatting sqref="C52:D59">
    <cfRule type="cellIs" dxfId="194" priority="2" stopIfTrue="1" operator="lessThanOrEqual">
      <formula>0</formula>
    </cfRule>
  </conditionalFormatting>
  <conditionalFormatting sqref="C62:D69">
    <cfRule type="cellIs" dxfId="193" priority="1" stopIfTrue="1" operator="lessThanOrEqual">
      <formula>0</formula>
    </cfRule>
  </conditionalFormatting>
  <dataValidations xWindow="1344" yWindow="729"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7:J27 F68:J69 F47:J49 F58:J59 E34:J34 E40:E49 F40:J45 E52:E59 F54:J54 E62:E69 F62:J66 E72" xr:uid="{5B24AF1B-F243-49D4-BBE4-EED007D5317D}"/>
    <dataValidation allowBlank="1" showInputMessage="1" showErrorMessage="1" promptTitle="Grant Request" prompt="Enter the annual funding amount requested (up to $250,500)." sqref="C12" xr:uid="{0A13B3F5-8F23-4315-874B-63CAD08BBA58}"/>
    <dataValidation allowBlank="1" showInputMessage="1" showErrorMessage="1" prompt="Enter information using the corresponding Subcontrator Tab" sqref="A34:A37" xr:uid="{3763BC4B-3FE4-4A24-B546-7B8416A58DE1}"/>
    <dataValidation type="whole" operator="greaterThanOrEqual" allowBlank="1" showInputMessage="1" showErrorMessage="1" error="Please only enter WHOLE NUMBERS" sqref="C40:C49 C52:C59 C62:C69 C72:C77" xr:uid="{97328087-FD30-47E8-95A2-F76B5DBA7D49}">
      <formula1>0</formula1>
    </dataValidation>
  </dataValidations>
  <pageMargins left="1" right="1" top="1" bottom="1" header="0.5" footer="0.76875000000000004"/>
  <pageSetup scale="60" fitToHeight="0" orientation="portrait" r:id="rId1"/>
  <headerFooter alignWithMargins="0">
    <oddFooter>&amp;RPage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39"/>
  <sheetViews>
    <sheetView showGridLines="0" tabSelected="1" topLeftCell="B1" zoomScaleNormal="100" workbookViewId="0">
      <selection activeCell="B219" sqref="B219"/>
    </sheetView>
  </sheetViews>
  <sheetFormatPr defaultRowHeight="14.45"/>
  <cols>
    <col min="1" max="1" width="10" customWidth="1"/>
    <col min="2" max="2" width="13.5703125" customWidth="1"/>
    <col min="4" max="4" width="11" customWidth="1"/>
    <col min="9" max="9" width="9.140625" customWidth="1"/>
    <col min="12" max="12" width="18.28515625" customWidth="1"/>
    <col min="16" max="16" width="12.85546875" customWidth="1"/>
  </cols>
  <sheetData>
    <row r="1" spans="1:14">
      <c r="A1" s="583" t="s">
        <v>214</v>
      </c>
      <c r="B1" s="583"/>
      <c r="C1" s="583"/>
      <c r="D1" s="583"/>
      <c r="E1" s="583"/>
      <c r="F1" s="583"/>
      <c r="G1" s="583"/>
      <c r="H1" s="583"/>
      <c r="I1" s="583"/>
      <c r="J1" s="583"/>
      <c r="K1" s="583"/>
      <c r="L1" s="583"/>
    </row>
    <row r="2" spans="1:14">
      <c r="A2" s="583" t="str">
        <f>Personnel!A2</f>
        <v>SFY 2026 - State Designated Rural Health Centers 07/01/2025 - 06/30/2026</v>
      </c>
      <c r="B2" s="583"/>
      <c r="C2" s="583"/>
      <c r="D2" s="583"/>
      <c r="E2" s="583"/>
      <c r="F2" s="583"/>
      <c r="G2" s="583"/>
      <c r="H2" s="583"/>
      <c r="I2" s="583"/>
      <c r="J2" s="583"/>
      <c r="K2" s="583"/>
      <c r="L2" s="583"/>
    </row>
    <row r="3" spans="1:14" ht="18">
      <c r="A3" s="584" t="s">
        <v>215</v>
      </c>
      <c r="B3" s="584"/>
      <c r="C3" s="584"/>
      <c r="D3" s="584"/>
      <c r="E3" s="584"/>
      <c r="F3" s="584"/>
      <c r="G3" s="584"/>
      <c r="H3" s="584"/>
      <c r="I3" s="584"/>
      <c r="J3" s="584"/>
      <c r="K3" s="584"/>
      <c r="L3" s="584"/>
    </row>
    <row r="4" spans="1:14">
      <c r="A4" s="385"/>
    </row>
    <row r="5" spans="1:14">
      <c r="A5" s="583" t="s">
        <v>105</v>
      </c>
      <c r="B5" s="583"/>
      <c r="C5" s="585" t="str">
        <f>IF(Personnel!B5="","Enter Organization Name on Personnel Tab",Personnel!B5)</f>
        <v>Enter Organization Name on Personnel Tab</v>
      </c>
      <c r="D5" s="586"/>
      <c r="E5" s="586"/>
      <c r="F5" s="586"/>
      <c r="G5" s="586"/>
      <c r="H5" s="587"/>
    </row>
    <row r="6" spans="1:14">
      <c r="C6" s="386"/>
    </row>
    <row r="7" spans="1:14">
      <c r="M7" s="18"/>
      <c r="N7" s="18"/>
    </row>
    <row r="8" spans="1:14">
      <c r="M8" s="18"/>
      <c r="N8" s="18"/>
    </row>
    <row r="9" spans="1:14">
      <c r="M9" s="18"/>
      <c r="N9" s="18"/>
    </row>
    <row r="10" spans="1:14">
      <c r="M10" s="18"/>
      <c r="N10" s="18"/>
    </row>
    <row r="11" spans="1:14">
      <c r="M11" s="18"/>
      <c r="N11" s="18"/>
    </row>
    <row r="12" spans="1:14">
      <c r="M12" s="18"/>
      <c r="N12" s="18"/>
    </row>
    <row r="13" spans="1:14">
      <c r="M13" s="18"/>
      <c r="N13" s="18"/>
    </row>
    <row r="14" spans="1:14">
      <c r="M14" s="18"/>
      <c r="N14" s="18"/>
    </row>
    <row r="15" spans="1:14">
      <c r="M15" s="18"/>
      <c r="N15" s="18"/>
    </row>
    <row r="16" spans="1:14">
      <c r="M16" s="18"/>
      <c r="N16" s="18"/>
    </row>
    <row r="17" spans="1:16">
      <c r="M17" s="18"/>
      <c r="N17" s="18"/>
    </row>
    <row r="18" spans="1:16">
      <c r="M18" s="18"/>
      <c r="N18" s="18"/>
    </row>
    <row r="19" spans="1:16">
      <c r="M19" s="18"/>
      <c r="N19" s="18"/>
    </row>
    <row r="20" spans="1:16">
      <c r="M20" s="18"/>
      <c r="N20" s="18"/>
    </row>
    <row r="21" spans="1:16" ht="20.100000000000001">
      <c r="A21" s="387" t="s">
        <v>148</v>
      </c>
      <c r="M21" s="18"/>
      <c r="N21" s="18"/>
    </row>
    <row r="22" spans="1:16">
      <c r="A22" s="388"/>
      <c r="M22" s="18"/>
      <c r="N22" s="18"/>
    </row>
    <row r="23" spans="1:16" ht="15.6">
      <c r="A23" s="389" t="s">
        <v>216</v>
      </c>
      <c r="M23" s="18"/>
      <c r="N23" s="18"/>
    </row>
    <row r="24" spans="1:16" ht="59.45" customHeight="1">
      <c r="A24" s="580" t="s">
        <v>217</v>
      </c>
      <c r="B24" s="579"/>
      <c r="C24" s="579"/>
      <c r="D24" s="579"/>
      <c r="E24" s="579"/>
      <c r="F24" s="579"/>
      <c r="G24" s="579"/>
      <c r="H24" s="579"/>
      <c r="I24" s="579"/>
      <c r="J24" s="579"/>
      <c r="K24" s="579"/>
      <c r="L24" s="579"/>
      <c r="M24" s="18"/>
      <c r="N24" s="18"/>
    </row>
    <row r="25" spans="1:16">
      <c r="A25" s="309"/>
      <c r="B25" s="309"/>
      <c r="C25" s="309"/>
      <c r="D25" s="309"/>
      <c r="E25" s="309"/>
      <c r="F25" s="309"/>
      <c r="G25" s="309"/>
      <c r="H25" s="309"/>
      <c r="I25" s="309"/>
      <c r="J25" s="309"/>
      <c r="K25" s="309"/>
      <c r="L25" s="309"/>
      <c r="M25" s="309"/>
      <c r="N25" s="309"/>
      <c r="O25" s="291"/>
      <c r="P25" s="291"/>
    </row>
    <row r="26" spans="1:16">
      <c r="A26" s="309"/>
      <c r="B26" s="309"/>
      <c r="C26" s="309"/>
      <c r="D26" s="309"/>
      <c r="E26" s="309"/>
      <c r="F26" s="309"/>
      <c r="G26" s="309"/>
      <c r="H26" s="309"/>
      <c r="I26" s="309"/>
      <c r="J26" s="309"/>
      <c r="K26" s="309"/>
      <c r="L26" s="309"/>
      <c r="M26" s="309"/>
      <c r="N26" s="309"/>
      <c r="O26" s="291"/>
      <c r="P26" s="291"/>
    </row>
    <row r="27" spans="1:16">
      <c r="A27" s="309"/>
      <c r="B27" s="309"/>
      <c r="C27" s="309"/>
      <c r="D27" s="309"/>
      <c r="E27" s="309"/>
      <c r="F27" s="309"/>
      <c r="G27" s="309"/>
      <c r="H27" s="309"/>
      <c r="I27" s="309"/>
      <c r="J27" s="309"/>
      <c r="K27" s="309"/>
      <c r="L27" s="309"/>
      <c r="M27" s="309"/>
      <c r="N27" s="309"/>
      <c r="O27" s="291"/>
      <c r="P27" s="291"/>
    </row>
    <row r="28" spans="1:16">
      <c r="A28" s="309"/>
      <c r="B28" s="309"/>
      <c r="C28" s="309"/>
      <c r="D28" s="309"/>
      <c r="E28" s="309"/>
      <c r="F28" s="309"/>
      <c r="G28" s="309"/>
      <c r="H28" s="309"/>
      <c r="I28" s="309"/>
      <c r="J28" s="309"/>
      <c r="K28" s="309"/>
      <c r="L28" s="309"/>
      <c r="M28" s="309"/>
      <c r="N28" s="309"/>
      <c r="O28" s="291"/>
      <c r="P28" s="291"/>
    </row>
    <row r="29" spans="1:16">
      <c r="A29" s="309"/>
      <c r="B29" s="309"/>
      <c r="C29" s="309"/>
      <c r="D29" s="309"/>
      <c r="E29" s="309"/>
      <c r="F29" s="309"/>
      <c r="G29" s="309"/>
      <c r="H29" s="309"/>
      <c r="I29" s="309"/>
      <c r="J29" s="309"/>
      <c r="K29" s="309"/>
      <c r="L29" s="309"/>
      <c r="M29" s="309"/>
      <c r="N29" s="309"/>
      <c r="O29" s="291"/>
      <c r="P29" s="291"/>
    </row>
    <row r="30" spans="1:16">
      <c r="A30" s="309"/>
      <c r="B30" s="309"/>
      <c r="C30" s="309"/>
      <c r="D30" s="309"/>
      <c r="E30" s="309"/>
      <c r="F30" s="309"/>
      <c r="G30" s="309"/>
      <c r="H30" s="309"/>
      <c r="I30" s="309"/>
      <c r="J30" s="309"/>
      <c r="K30" s="309"/>
      <c r="L30" s="309"/>
      <c r="M30" s="309"/>
      <c r="N30" s="309"/>
      <c r="O30" s="291"/>
      <c r="P30" s="291"/>
    </row>
    <row r="31" spans="1:16">
      <c r="A31" s="309"/>
      <c r="B31" s="309"/>
      <c r="C31" s="309"/>
      <c r="D31" s="309"/>
      <c r="E31" s="309"/>
      <c r="F31" s="309"/>
      <c r="G31" s="309"/>
      <c r="H31" s="309"/>
      <c r="I31" s="309"/>
      <c r="J31" s="309"/>
      <c r="K31" s="309"/>
      <c r="L31" s="309"/>
      <c r="M31" s="309"/>
      <c r="N31" s="309"/>
      <c r="O31" s="291"/>
      <c r="P31" s="291"/>
    </row>
    <row r="32" spans="1:16">
      <c r="A32" s="309"/>
      <c r="B32" s="309"/>
      <c r="C32" s="309"/>
      <c r="D32" s="309"/>
      <c r="E32" s="309"/>
      <c r="F32" s="309"/>
      <c r="G32" s="309"/>
      <c r="H32" s="309"/>
      <c r="I32" s="309"/>
      <c r="J32" s="309"/>
      <c r="K32" s="309"/>
      <c r="L32" s="309"/>
      <c r="M32" s="309"/>
      <c r="N32" s="309"/>
      <c r="O32" s="291"/>
      <c r="P32" s="291"/>
    </row>
    <row r="33" spans="1:16">
      <c r="A33" s="309"/>
      <c r="B33" s="309"/>
      <c r="C33" s="309"/>
      <c r="D33" s="309"/>
      <c r="E33" s="309"/>
      <c r="F33" s="309"/>
      <c r="G33" s="309"/>
      <c r="H33" s="309"/>
      <c r="I33" s="309"/>
      <c r="J33" s="309"/>
      <c r="K33" s="309"/>
      <c r="L33" s="309"/>
      <c r="M33" s="309"/>
      <c r="N33" s="309"/>
      <c r="O33" s="291"/>
      <c r="P33" s="291"/>
    </row>
    <row r="34" spans="1:16">
      <c r="A34" s="309"/>
      <c r="B34" s="309"/>
      <c r="C34" s="309"/>
      <c r="D34" s="309"/>
      <c r="E34" s="309"/>
      <c r="F34" s="309"/>
      <c r="G34" s="309"/>
      <c r="H34" s="309"/>
      <c r="I34" s="309"/>
      <c r="J34" s="309"/>
      <c r="K34" s="309"/>
      <c r="L34" s="309"/>
      <c r="M34" s="309"/>
      <c r="N34" s="309"/>
      <c r="O34" s="291"/>
      <c r="P34" s="291"/>
    </row>
    <row r="35" spans="1:16">
      <c r="A35" s="309"/>
      <c r="B35" s="309"/>
      <c r="C35" s="309"/>
      <c r="D35" s="309"/>
      <c r="E35" s="309"/>
      <c r="F35" s="309"/>
      <c r="G35" s="309"/>
      <c r="H35" s="309"/>
      <c r="I35" s="309"/>
      <c r="J35" s="309"/>
      <c r="K35" s="309"/>
      <c r="L35" s="309"/>
      <c r="M35" s="309"/>
      <c r="N35" s="309"/>
      <c r="O35" s="291"/>
      <c r="P35" s="291"/>
    </row>
    <row r="36" spans="1:16">
      <c r="A36" s="309"/>
      <c r="B36" s="309"/>
      <c r="C36" s="309"/>
      <c r="D36" s="309"/>
      <c r="E36" s="309"/>
      <c r="F36" s="309"/>
      <c r="G36" s="309"/>
      <c r="H36" s="309"/>
      <c r="I36" s="309"/>
      <c r="J36" s="309"/>
      <c r="K36" s="309"/>
      <c r="L36" s="309"/>
      <c r="M36" s="309"/>
      <c r="N36" s="309"/>
      <c r="O36" s="291"/>
      <c r="P36" s="291"/>
    </row>
    <row r="37" spans="1:16">
      <c r="A37" s="309"/>
      <c r="B37" s="309"/>
      <c r="C37" s="309"/>
      <c r="D37" s="309"/>
      <c r="E37" s="309"/>
      <c r="F37" s="309"/>
      <c r="G37" s="309"/>
      <c r="H37" s="309"/>
      <c r="I37" s="309"/>
      <c r="J37" s="309"/>
      <c r="K37" s="309"/>
      <c r="L37" s="309"/>
      <c r="M37" s="309"/>
      <c r="N37" s="309"/>
      <c r="O37" s="291"/>
      <c r="P37" s="291"/>
    </row>
    <row r="38" spans="1:16">
      <c r="A38" s="309"/>
      <c r="B38" s="309"/>
      <c r="C38" s="309"/>
      <c r="D38" s="309"/>
      <c r="E38" s="309"/>
      <c r="F38" s="309"/>
      <c r="G38" s="309"/>
      <c r="H38" s="309"/>
      <c r="I38" s="309"/>
      <c r="J38" s="309"/>
      <c r="K38" s="309"/>
      <c r="L38" s="309"/>
      <c r="M38" s="309"/>
      <c r="N38" s="309"/>
      <c r="O38" s="291"/>
      <c r="P38" s="291"/>
    </row>
    <row r="39" spans="1:16">
      <c r="A39" s="309"/>
      <c r="B39" s="309"/>
      <c r="C39" s="309"/>
      <c r="D39" s="309"/>
      <c r="E39" s="309"/>
      <c r="F39" s="309"/>
      <c r="G39" s="309"/>
      <c r="H39" s="309"/>
      <c r="I39" s="309"/>
      <c r="J39" s="309"/>
      <c r="K39" s="309"/>
      <c r="L39" s="309"/>
      <c r="M39" s="309"/>
      <c r="N39" s="309"/>
      <c r="O39" s="291"/>
      <c r="P39" s="291"/>
    </row>
    <row r="40" spans="1:16">
      <c r="A40" s="309"/>
      <c r="B40" s="309"/>
      <c r="C40" s="309"/>
      <c r="D40" s="309"/>
      <c r="E40" s="309"/>
      <c r="F40" s="309"/>
      <c r="G40" s="309"/>
      <c r="H40" s="309"/>
      <c r="I40" s="309"/>
      <c r="J40" s="309"/>
      <c r="K40" s="309"/>
      <c r="L40" s="309"/>
      <c r="M40" s="309"/>
      <c r="N40" s="309"/>
      <c r="O40" s="291"/>
      <c r="P40" s="291"/>
    </row>
    <row r="41" spans="1:16">
      <c r="A41" s="309"/>
      <c r="B41" s="309"/>
      <c r="C41" s="309"/>
      <c r="D41" s="309"/>
      <c r="E41" s="309"/>
      <c r="F41" s="309"/>
      <c r="G41" s="309"/>
      <c r="H41" s="309"/>
      <c r="I41" s="309"/>
      <c r="J41" s="309"/>
      <c r="K41" s="309"/>
      <c r="L41" s="309"/>
      <c r="M41" s="309"/>
      <c r="N41" s="309"/>
      <c r="O41" s="291"/>
      <c r="P41" s="291"/>
    </row>
    <row r="42" spans="1:16">
      <c r="M42" s="18"/>
      <c r="N42" s="18"/>
    </row>
    <row r="43" spans="1:16" ht="15.6">
      <c r="A43" s="390" t="s">
        <v>218</v>
      </c>
      <c r="M43" s="18"/>
      <c r="N43" s="18"/>
    </row>
    <row r="44" spans="1:16">
      <c r="A44" s="580" t="s">
        <v>219</v>
      </c>
      <c r="B44" s="579"/>
      <c r="C44" s="579"/>
      <c r="D44" s="579"/>
      <c r="E44" s="579"/>
      <c r="F44" s="579"/>
      <c r="G44" s="579"/>
      <c r="H44" s="579"/>
      <c r="I44" s="579"/>
      <c r="J44" s="579"/>
      <c r="K44" s="579"/>
      <c r="L44" s="579"/>
      <c r="M44" s="18"/>
      <c r="N44" s="18"/>
    </row>
    <row r="45" spans="1:16" ht="57.95" customHeight="1">
      <c r="A45" s="580"/>
      <c r="B45" s="579"/>
      <c r="C45" s="579"/>
      <c r="D45" s="579"/>
      <c r="E45" s="579"/>
      <c r="F45" s="579"/>
      <c r="G45" s="579"/>
      <c r="H45" s="579"/>
      <c r="I45" s="579"/>
      <c r="J45" s="579"/>
      <c r="K45" s="579"/>
      <c r="L45" s="579"/>
      <c r="M45" s="18"/>
      <c r="N45" s="18"/>
    </row>
    <row r="46" spans="1:16">
      <c r="A46" s="310"/>
      <c r="B46" s="309"/>
      <c r="C46" s="309"/>
      <c r="D46" s="309"/>
      <c r="E46" s="309"/>
      <c r="F46" s="309"/>
      <c r="G46" s="309"/>
      <c r="H46" s="309"/>
      <c r="I46" s="309"/>
      <c r="J46" s="309"/>
      <c r="K46" s="309"/>
      <c r="L46" s="309"/>
      <c r="M46" s="309"/>
      <c r="N46" s="309"/>
      <c r="O46" s="291"/>
      <c r="P46" s="291"/>
    </row>
    <row r="47" spans="1:16">
      <c r="A47" s="309"/>
      <c r="B47" s="309"/>
      <c r="C47" s="309"/>
      <c r="D47" s="309"/>
      <c r="E47" s="309"/>
      <c r="F47" s="309"/>
      <c r="G47" s="309"/>
      <c r="H47" s="309"/>
      <c r="I47" s="309"/>
      <c r="J47" s="309"/>
      <c r="K47" s="309"/>
      <c r="L47" s="309"/>
      <c r="M47" s="309"/>
      <c r="N47" s="309"/>
      <c r="O47" s="291"/>
      <c r="P47" s="291"/>
    </row>
    <row r="48" spans="1:16">
      <c r="A48" s="309"/>
      <c r="B48" s="309"/>
      <c r="C48" s="309"/>
      <c r="D48" s="309"/>
      <c r="E48" s="309"/>
      <c r="F48" s="309"/>
      <c r="G48" s="309"/>
      <c r="H48" s="309"/>
      <c r="I48" s="309"/>
      <c r="J48" s="309"/>
      <c r="K48" s="309"/>
      <c r="L48" s="309"/>
      <c r="M48" s="309"/>
      <c r="N48" s="309"/>
      <c r="O48" s="291"/>
      <c r="P48" s="291"/>
    </row>
    <row r="49" spans="1:16">
      <c r="A49" s="309"/>
      <c r="B49" s="309"/>
      <c r="C49" s="309"/>
      <c r="D49" s="309"/>
      <c r="E49" s="309"/>
      <c r="F49" s="309"/>
      <c r="G49" s="309"/>
      <c r="H49" s="309"/>
      <c r="I49" s="309"/>
      <c r="J49" s="309"/>
      <c r="K49" s="309"/>
      <c r="L49" s="309"/>
      <c r="M49" s="309"/>
      <c r="N49" s="309"/>
      <c r="O49" s="291"/>
      <c r="P49" s="291"/>
    </row>
    <row r="50" spans="1:16">
      <c r="A50" s="309"/>
      <c r="B50" s="309"/>
      <c r="C50" s="309"/>
      <c r="D50" s="309"/>
      <c r="E50" s="309"/>
      <c r="F50" s="309"/>
      <c r="G50" s="309"/>
      <c r="H50" s="309"/>
      <c r="I50" s="309"/>
      <c r="J50" s="309"/>
      <c r="K50" s="309"/>
      <c r="L50" s="309"/>
      <c r="M50" s="309"/>
      <c r="N50" s="309"/>
      <c r="O50" s="291"/>
      <c r="P50" s="291"/>
    </row>
    <row r="51" spans="1:16">
      <c r="A51" s="309"/>
      <c r="B51" s="309"/>
      <c r="C51" s="309"/>
      <c r="D51" s="309"/>
      <c r="E51" s="309"/>
      <c r="F51" s="309"/>
      <c r="G51" s="309"/>
      <c r="H51" s="309"/>
      <c r="I51" s="309"/>
      <c r="J51" s="309"/>
      <c r="K51" s="309"/>
      <c r="L51" s="309"/>
      <c r="M51" s="309"/>
      <c r="N51" s="309"/>
      <c r="O51" s="291"/>
      <c r="P51" s="291"/>
    </row>
    <row r="52" spans="1:16">
      <c r="A52" s="309"/>
      <c r="B52" s="309"/>
      <c r="C52" s="309"/>
      <c r="D52" s="309"/>
      <c r="E52" s="309"/>
      <c r="F52" s="309"/>
      <c r="G52" s="309"/>
      <c r="H52" s="309"/>
      <c r="I52" s="309"/>
      <c r="J52" s="309"/>
      <c r="K52" s="309"/>
      <c r="L52" s="309"/>
      <c r="M52" s="309"/>
      <c r="N52" s="309"/>
      <c r="O52" s="291"/>
      <c r="P52" s="291"/>
    </row>
    <row r="53" spans="1:16">
      <c r="A53" s="309"/>
      <c r="B53" s="309"/>
      <c r="C53" s="309"/>
      <c r="D53" s="309"/>
      <c r="E53" s="309"/>
      <c r="F53" s="309"/>
      <c r="G53" s="309"/>
      <c r="H53" s="309"/>
      <c r="I53" s="309"/>
      <c r="J53" s="309"/>
      <c r="K53" s="309"/>
      <c r="L53" s="309"/>
      <c r="M53" s="309"/>
      <c r="N53" s="309"/>
      <c r="O53" s="291"/>
      <c r="P53" s="291"/>
    </row>
    <row r="54" spans="1:16">
      <c r="A54" s="309"/>
      <c r="B54" s="309"/>
      <c r="C54" s="309"/>
      <c r="D54" s="309"/>
      <c r="E54" s="309"/>
      <c r="F54" s="309"/>
      <c r="G54" s="309"/>
      <c r="H54" s="309"/>
      <c r="I54" s="309"/>
      <c r="J54" s="309"/>
      <c r="K54" s="309"/>
      <c r="L54" s="309"/>
      <c r="M54" s="309"/>
      <c r="N54" s="309"/>
      <c r="O54" s="291"/>
      <c r="P54" s="291"/>
    </row>
    <row r="55" spans="1:16">
      <c r="A55" s="309"/>
      <c r="B55" s="309"/>
      <c r="C55" s="309"/>
      <c r="D55" s="309"/>
      <c r="E55" s="309"/>
      <c r="F55" s="309"/>
      <c r="G55" s="309"/>
      <c r="H55" s="309"/>
      <c r="I55" s="309"/>
      <c r="J55" s="309"/>
      <c r="K55" s="309"/>
      <c r="L55" s="309"/>
      <c r="M55" s="309"/>
      <c r="N55" s="309"/>
      <c r="O55" s="291"/>
      <c r="P55" s="291"/>
    </row>
    <row r="56" spans="1:16">
      <c r="A56" s="309"/>
      <c r="B56" s="309"/>
      <c r="C56" s="309"/>
      <c r="D56" s="309"/>
      <c r="E56" s="309"/>
      <c r="F56" s="309"/>
      <c r="G56" s="309"/>
      <c r="H56" s="309"/>
      <c r="I56" s="309"/>
      <c r="J56" s="309"/>
      <c r="K56" s="309"/>
      <c r="L56" s="309"/>
      <c r="M56" s="309"/>
      <c r="N56" s="309"/>
      <c r="O56" s="291"/>
      <c r="P56" s="291"/>
    </row>
    <row r="57" spans="1:16">
      <c r="A57" s="309"/>
      <c r="B57" s="309"/>
      <c r="C57" s="309"/>
      <c r="D57" s="309"/>
      <c r="E57" s="309"/>
      <c r="F57" s="309"/>
      <c r="G57" s="309"/>
      <c r="H57" s="309"/>
      <c r="I57" s="309"/>
      <c r="J57" s="309"/>
      <c r="K57" s="309"/>
      <c r="L57" s="309"/>
      <c r="M57" s="309"/>
      <c r="N57" s="309"/>
      <c r="O57" s="291"/>
      <c r="P57" s="291"/>
    </row>
    <row r="58" spans="1:16">
      <c r="A58" s="309"/>
      <c r="B58" s="309"/>
      <c r="C58" s="309"/>
      <c r="D58" s="309"/>
      <c r="E58" s="309"/>
      <c r="F58" s="309"/>
      <c r="G58" s="309"/>
      <c r="H58" s="309"/>
      <c r="I58" s="309"/>
      <c r="J58" s="309"/>
      <c r="K58" s="309"/>
      <c r="L58" s="309"/>
      <c r="M58" s="309"/>
      <c r="N58" s="309"/>
      <c r="O58" s="291"/>
      <c r="P58" s="291"/>
    </row>
    <row r="59" spans="1:16">
      <c r="A59" s="309"/>
      <c r="B59" s="309"/>
      <c r="C59" s="309"/>
      <c r="D59" s="309"/>
      <c r="E59" s="309"/>
      <c r="F59" s="309"/>
      <c r="G59" s="309"/>
      <c r="H59" s="309"/>
      <c r="I59" s="309"/>
      <c r="J59" s="309"/>
      <c r="K59" s="309"/>
      <c r="L59" s="309"/>
      <c r="M59" s="309"/>
      <c r="N59" s="309"/>
      <c r="O59" s="291"/>
      <c r="P59" s="291"/>
    </row>
    <row r="60" spans="1:16">
      <c r="A60" s="309"/>
      <c r="B60" s="309"/>
      <c r="C60" s="309"/>
      <c r="D60" s="309"/>
      <c r="E60" s="309"/>
      <c r="F60" s="309"/>
      <c r="G60" s="309"/>
      <c r="H60" s="309"/>
      <c r="I60" s="309"/>
      <c r="J60" s="309"/>
      <c r="K60" s="309"/>
      <c r="L60" s="309"/>
      <c r="M60" s="309"/>
      <c r="N60" s="309"/>
      <c r="O60" s="291"/>
      <c r="P60" s="291"/>
    </row>
    <row r="61" spans="1:16">
      <c r="A61" s="309"/>
      <c r="B61" s="309"/>
      <c r="C61" s="309"/>
      <c r="D61" s="309"/>
      <c r="E61" s="309"/>
      <c r="F61" s="309"/>
      <c r="G61" s="309"/>
      <c r="H61" s="309"/>
      <c r="I61" s="309"/>
      <c r="J61" s="309"/>
      <c r="K61" s="309"/>
      <c r="L61" s="309"/>
      <c r="M61" s="309"/>
      <c r="N61" s="309"/>
      <c r="O61" s="291"/>
      <c r="P61" s="291"/>
    </row>
    <row r="62" spans="1:16">
      <c r="A62" s="309"/>
      <c r="B62" s="309"/>
      <c r="C62" s="309"/>
      <c r="D62" s="309"/>
      <c r="E62" s="309"/>
      <c r="F62" s="309"/>
      <c r="G62" s="309"/>
      <c r="H62" s="309"/>
      <c r="I62" s="309"/>
      <c r="J62" s="309"/>
      <c r="K62" s="309"/>
      <c r="L62" s="309"/>
      <c r="M62" s="309"/>
      <c r="N62" s="309"/>
      <c r="O62" s="291"/>
      <c r="P62" s="291"/>
    </row>
    <row r="63" spans="1:16">
      <c r="A63" s="309"/>
      <c r="B63" s="309"/>
      <c r="C63" s="309"/>
      <c r="D63" s="309"/>
      <c r="E63" s="309"/>
      <c r="F63" s="309"/>
      <c r="G63" s="309"/>
      <c r="H63" s="309"/>
      <c r="I63" s="309"/>
      <c r="J63" s="309"/>
      <c r="K63" s="309"/>
      <c r="L63" s="309"/>
      <c r="M63" s="309"/>
      <c r="N63" s="309"/>
      <c r="O63" s="291"/>
      <c r="P63" s="291"/>
    </row>
    <row r="64" spans="1:16">
      <c r="A64" s="309"/>
      <c r="B64" s="309"/>
      <c r="C64" s="309"/>
      <c r="D64" s="309"/>
      <c r="E64" s="309"/>
      <c r="F64" s="309"/>
      <c r="G64" s="309"/>
      <c r="H64" s="309"/>
      <c r="I64" s="309"/>
      <c r="J64" s="309"/>
      <c r="K64" s="309"/>
      <c r="L64" s="309"/>
      <c r="M64" s="309"/>
      <c r="N64" s="309"/>
      <c r="O64" s="291"/>
      <c r="P64" s="291"/>
    </row>
    <row r="65" spans="1:16">
      <c r="A65" s="291"/>
      <c r="B65" s="291"/>
      <c r="C65" s="291"/>
      <c r="D65" s="291"/>
      <c r="E65" s="291"/>
      <c r="F65" s="291"/>
      <c r="G65" s="291"/>
      <c r="H65" s="291"/>
      <c r="I65" s="291"/>
      <c r="J65" s="291"/>
      <c r="K65" s="291"/>
      <c r="L65" s="291"/>
      <c r="M65" s="309"/>
      <c r="N65" s="309"/>
      <c r="O65" s="291"/>
      <c r="P65" s="291"/>
    </row>
    <row r="66" spans="1:16" ht="15.6">
      <c r="A66" s="390" t="s">
        <v>220</v>
      </c>
      <c r="M66" s="18"/>
      <c r="N66" s="18"/>
    </row>
    <row r="67" spans="1:16">
      <c r="A67" s="579" t="s">
        <v>221</v>
      </c>
      <c r="B67" s="579"/>
      <c r="C67" s="579"/>
      <c r="D67" s="579"/>
      <c r="E67" s="579"/>
      <c r="F67" s="579"/>
      <c r="G67" s="579"/>
      <c r="H67" s="579"/>
      <c r="I67" s="579"/>
      <c r="J67" s="579"/>
      <c r="K67" s="579"/>
      <c r="L67" s="579"/>
      <c r="M67" s="18"/>
      <c r="N67" s="18"/>
    </row>
    <row r="68" spans="1:16" ht="45.6" customHeight="1">
      <c r="A68" s="579"/>
      <c r="B68" s="579"/>
      <c r="C68" s="579"/>
      <c r="D68" s="579"/>
      <c r="E68" s="579"/>
      <c r="F68" s="579"/>
      <c r="G68" s="579"/>
      <c r="H68" s="579"/>
      <c r="I68" s="579"/>
      <c r="J68" s="579"/>
      <c r="K68" s="579"/>
      <c r="L68" s="579"/>
      <c r="M68" s="309"/>
      <c r="N68" s="309"/>
      <c r="O68" s="291"/>
      <c r="P68" s="291"/>
    </row>
    <row r="69" spans="1:16">
      <c r="A69" s="309"/>
      <c r="B69" s="309"/>
      <c r="C69" s="309"/>
      <c r="D69" s="309"/>
      <c r="E69" s="309"/>
      <c r="F69" s="309"/>
      <c r="G69" s="309"/>
      <c r="H69" s="309"/>
      <c r="I69" s="309"/>
      <c r="J69" s="309"/>
      <c r="K69" s="309"/>
      <c r="L69" s="309"/>
      <c r="M69" s="309"/>
      <c r="N69" s="309"/>
      <c r="O69" s="291"/>
      <c r="P69" s="291"/>
    </row>
    <row r="70" spans="1:16">
      <c r="A70" s="309"/>
      <c r="B70" s="309"/>
      <c r="C70" s="309"/>
      <c r="D70" s="309"/>
      <c r="E70" s="309"/>
      <c r="F70" s="309"/>
      <c r="G70" s="309"/>
      <c r="H70" s="309"/>
      <c r="I70" s="309"/>
      <c r="J70" s="309"/>
      <c r="K70" s="309"/>
      <c r="L70" s="309"/>
      <c r="M70" s="309"/>
      <c r="N70" s="309"/>
      <c r="O70" s="291"/>
      <c r="P70" s="291"/>
    </row>
    <row r="71" spans="1:16">
      <c r="A71" s="309"/>
      <c r="B71" s="309"/>
      <c r="C71" s="309"/>
      <c r="D71" s="309"/>
      <c r="E71" s="309"/>
      <c r="F71" s="309"/>
      <c r="G71" s="309"/>
      <c r="H71" s="309"/>
      <c r="I71" s="309"/>
      <c r="J71" s="309"/>
      <c r="K71" s="309"/>
      <c r="L71" s="309"/>
      <c r="M71" s="309"/>
      <c r="N71" s="309"/>
      <c r="O71" s="291"/>
      <c r="P71" s="291"/>
    </row>
    <row r="72" spans="1:16">
      <c r="A72" s="309"/>
      <c r="B72" s="309"/>
      <c r="C72" s="309"/>
      <c r="D72" s="309"/>
      <c r="E72" s="309"/>
      <c r="F72" s="309"/>
      <c r="G72" s="309"/>
      <c r="H72" s="309"/>
      <c r="I72" s="309"/>
      <c r="J72" s="309"/>
      <c r="K72" s="309"/>
      <c r="L72" s="309"/>
      <c r="M72" s="309"/>
      <c r="N72" s="309"/>
      <c r="O72" s="291"/>
      <c r="P72" s="291"/>
    </row>
    <row r="73" spans="1:16">
      <c r="A73" s="309"/>
      <c r="B73" s="309"/>
      <c r="C73" s="309"/>
      <c r="D73" s="309"/>
      <c r="E73" s="309"/>
      <c r="F73" s="309"/>
      <c r="G73" s="309"/>
      <c r="H73" s="309"/>
      <c r="I73" s="309"/>
      <c r="J73" s="309"/>
      <c r="K73" s="309"/>
      <c r="L73" s="309"/>
      <c r="M73" s="309"/>
      <c r="N73" s="309"/>
      <c r="O73" s="291"/>
      <c r="P73" s="291"/>
    </row>
    <row r="74" spans="1:16">
      <c r="A74" s="309"/>
      <c r="B74" s="309"/>
      <c r="C74" s="309"/>
      <c r="D74" s="309"/>
      <c r="E74" s="309"/>
      <c r="F74" s="309"/>
      <c r="G74" s="309"/>
      <c r="H74" s="309"/>
      <c r="I74" s="309"/>
      <c r="J74" s="309"/>
      <c r="K74" s="309"/>
      <c r="L74" s="309"/>
      <c r="M74" s="309"/>
      <c r="N74" s="309"/>
      <c r="O74" s="291"/>
      <c r="P74" s="291"/>
    </row>
    <row r="75" spans="1:16">
      <c r="A75" s="309"/>
      <c r="B75" s="309"/>
      <c r="C75" s="309"/>
      <c r="D75" s="309"/>
      <c r="E75" s="309"/>
      <c r="F75" s="309"/>
      <c r="G75" s="309"/>
      <c r="H75" s="309"/>
      <c r="I75" s="309"/>
      <c r="J75" s="309"/>
      <c r="K75" s="309"/>
      <c r="L75" s="309"/>
      <c r="M75" s="309"/>
      <c r="N75" s="309"/>
      <c r="O75" s="291"/>
      <c r="P75" s="291"/>
    </row>
    <row r="76" spans="1:16">
      <c r="A76" s="309"/>
      <c r="B76" s="309"/>
      <c r="C76" s="309"/>
      <c r="D76" s="309"/>
      <c r="E76" s="309"/>
      <c r="F76" s="309"/>
      <c r="G76" s="309"/>
      <c r="H76" s="309"/>
      <c r="I76" s="309"/>
      <c r="J76" s="309"/>
      <c r="K76" s="309"/>
      <c r="L76" s="309"/>
      <c r="M76" s="309"/>
      <c r="N76" s="309"/>
      <c r="O76" s="291"/>
      <c r="P76" s="291"/>
    </row>
    <row r="77" spans="1:16">
      <c r="A77" s="309"/>
      <c r="B77" s="309"/>
      <c r="C77" s="309"/>
      <c r="D77" s="309"/>
      <c r="E77" s="309"/>
      <c r="F77" s="309"/>
      <c r="G77" s="309"/>
      <c r="H77" s="309"/>
      <c r="I77" s="309"/>
      <c r="J77" s="309"/>
      <c r="K77" s="309"/>
      <c r="L77" s="309"/>
      <c r="M77" s="309"/>
      <c r="N77" s="309"/>
      <c r="O77" s="291"/>
      <c r="P77" s="291"/>
    </row>
    <row r="78" spans="1:16">
      <c r="A78" s="309"/>
      <c r="B78" s="309"/>
      <c r="C78" s="309"/>
      <c r="D78" s="309"/>
      <c r="E78" s="309"/>
      <c r="F78" s="309"/>
      <c r="G78" s="309"/>
      <c r="H78" s="309"/>
      <c r="I78" s="309"/>
      <c r="J78" s="309"/>
      <c r="K78" s="309"/>
      <c r="L78" s="309"/>
      <c r="M78" s="309"/>
      <c r="N78" s="309"/>
      <c r="O78" s="291"/>
      <c r="P78" s="291"/>
    </row>
    <row r="79" spans="1:16">
      <c r="A79" s="309"/>
      <c r="B79" s="309"/>
      <c r="C79" s="309"/>
      <c r="D79" s="309"/>
      <c r="E79" s="309"/>
      <c r="F79" s="309"/>
      <c r="G79" s="309"/>
      <c r="H79" s="309"/>
      <c r="I79" s="309"/>
      <c r="J79" s="309"/>
      <c r="K79" s="309"/>
      <c r="L79" s="309"/>
      <c r="M79" s="309"/>
      <c r="N79" s="309"/>
      <c r="O79" s="291"/>
      <c r="P79" s="291"/>
    </row>
    <row r="80" spans="1:16">
      <c r="A80" s="309"/>
      <c r="B80" s="309"/>
      <c r="C80" s="309"/>
      <c r="D80" s="309"/>
      <c r="E80" s="309"/>
      <c r="F80" s="309"/>
      <c r="G80" s="309"/>
      <c r="H80" s="309"/>
      <c r="I80" s="309"/>
      <c r="J80" s="309"/>
      <c r="K80" s="309"/>
      <c r="L80" s="309"/>
      <c r="M80" s="309"/>
      <c r="N80" s="309"/>
      <c r="O80" s="291"/>
      <c r="P80" s="291"/>
    </row>
    <row r="81" spans="1:14">
      <c r="M81" s="18"/>
      <c r="N81" s="18"/>
    </row>
    <row r="82" spans="1:14">
      <c r="M82" s="18"/>
      <c r="N82" s="18"/>
    </row>
    <row r="83" spans="1:14">
      <c r="M83" s="18"/>
      <c r="N83" s="18"/>
    </row>
    <row r="84" spans="1:14">
      <c r="M84" s="18"/>
      <c r="N84" s="18"/>
    </row>
    <row r="85" spans="1:14">
      <c r="M85" s="18"/>
      <c r="N85" s="18"/>
    </row>
    <row r="86" spans="1:14">
      <c r="M86" s="18"/>
      <c r="N86" s="18"/>
    </row>
    <row r="87" spans="1:14" ht="15.6">
      <c r="A87" s="390" t="s">
        <v>222</v>
      </c>
      <c r="M87" s="18"/>
      <c r="N87" s="18"/>
    </row>
    <row r="88" spans="1:14" ht="73.5" customHeight="1">
      <c r="A88" s="580" t="s">
        <v>223</v>
      </c>
      <c r="B88" s="579"/>
      <c r="C88" s="579"/>
      <c r="D88" s="579"/>
      <c r="E88" s="579"/>
      <c r="F88" s="579"/>
      <c r="G88" s="579"/>
      <c r="H88" s="579"/>
      <c r="I88" s="579"/>
      <c r="J88" s="579"/>
      <c r="K88" s="579"/>
      <c r="L88" s="579"/>
      <c r="M88" s="18"/>
      <c r="N88" s="18"/>
    </row>
    <row r="89" spans="1:14">
      <c r="A89" s="391"/>
      <c r="M89" s="18"/>
      <c r="N89" s="18"/>
    </row>
    <row r="90" spans="1:14">
      <c r="A90" s="311"/>
      <c r="B90" s="18"/>
      <c r="C90" s="18"/>
      <c r="D90" s="18"/>
      <c r="E90" s="18"/>
      <c r="F90" s="18"/>
      <c r="G90" s="18"/>
      <c r="H90" s="18"/>
      <c r="I90" s="18"/>
      <c r="J90" s="18"/>
      <c r="K90" s="18"/>
      <c r="L90" s="18"/>
      <c r="M90" s="18"/>
      <c r="N90" s="18"/>
    </row>
    <row r="91" spans="1:14">
      <c r="A91" s="311"/>
      <c r="B91" s="18"/>
      <c r="C91" s="18"/>
      <c r="D91" s="18"/>
      <c r="E91" s="18"/>
      <c r="F91" s="18"/>
      <c r="G91" s="18"/>
      <c r="H91" s="18"/>
      <c r="I91" s="18"/>
      <c r="J91" s="18"/>
      <c r="K91" s="18"/>
      <c r="L91" s="18"/>
      <c r="M91" s="18"/>
      <c r="N91" s="18"/>
    </row>
    <row r="92" spans="1:14">
      <c r="A92" s="311"/>
      <c r="B92" s="18"/>
      <c r="C92" s="18"/>
      <c r="D92" s="18"/>
      <c r="E92" s="18"/>
      <c r="F92" s="18"/>
      <c r="G92" s="18"/>
      <c r="H92" s="18"/>
      <c r="I92" s="18"/>
      <c r="J92" s="18"/>
      <c r="K92" s="18"/>
      <c r="L92" s="18"/>
      <c r="M92" s="18"/>
      <c r="N92" s="18"/>
    </row>
    <row r="93" spans="1:14">
      <c r="A93" s="311"/>
      <c r="B93" s="18"/>
      <c r="C93" s="18"/>
      <c r="D93" s="18"/>
      <c r="E93" s="18"/>
      <c r="F93" s="18"/>
      <c r="G93" s="18"/>
      <c r="H93" s="18"/>
      <c r="I93" s="18"/>
      <c r="J93" s="18"/>
      <c r="K93" s="18"/>
      <c r="L93" s="18"/>
      <c r="M93" s="18"/>
      <c r="N93" s="18"/>
    </row>
    <row r="94" spans="1:14">
      <c r="A94" s="311"/>
      <c r="B94" s="18"/>
      <c r="C94" s="18"/>
      <c r="D94" s="18"/>
      <c r="E94" s="18"/>
      <c r="F94" s="18"/>
      <c r="G94" s="18"/>
      <c r="H94" s="18"/>
      <c r="I94" s="18"/>
      <c r="J94" s="18"/>
      <c r="K94" s="18"/>
      <c r="L94" s="18"/>
      <c r="M94" s="370"/>
      <c r="N94" s="18"/>
    </row>
    <row r="95" spans="1:14">
      <c r="A95" s="311"/>
      <c r="B95" s="18"/>
      <c r="C95" s="18"/>
      <c r="D95" s="18"/>
      <c r="E95" s="18"/>
      <c r="F95" s="18"/>
      <c r="G95" s="18"/>
      <c r="H95" s="18"/>
      <c r="I95" s="18"/>
      <c r="J95" s="18"/>
      <c r="K95" s="18"/>
      <c r="L95" s="18"/>
      <c r="M95" s="18"/>
      <c r="N95" s="18"/>
    </row>
    <row r="96" spans="1:14">
      <c r="A96" s="18"/>
      <c r="B96" s="18"/>
      <c r="C96" s="18"/>
      <c r="D96" s="18"/>
      <c r="E96" s="18"/>
      <c r="F96" s="18"/>
      <c r="G96" s="18"/>
      <c r="H96" s="18"/>
      <c r="I96" s="18"/>
      <c r="J96" s="18"/>
      <c r="K96" s="18"/>
      <c r="L96" s="18"/>
      <c r="M96" s="18"/>
      <c r="N96" s="18"/>
    </row>
    <row r="97" spans="1:16">
      <c r="A97" s="18"/>
      <c r="B97" s="18"/>
      <c r="C97" s="18"/>
      <c r="D97" s="18"/>
      <c r="E97" s="18"/>
      <c r="F97" s="18"/>
      <c r="G97" s="18"/>
      <c r="H97" s="18"/>
      <c r="I97" s="18"/>
      <c r="J97" s="18"/>
      <c r="K97" s="18"/>
      <c r="L97" s="18"/>
      <c r="M97" s="18"/>
      <c r="N97" s="18"/>
    </row>
    <row r="98" spans="1:16">
      <c r="A98" s="18"/>
      <c r="B98" s="18"/>
      <c r="C98" s="18"/>
      <c r="D98" s="18"/>
      <c r="E98" s="18"/>
      <c r="F98" s="18"/>
      <c r="G98" s="18"/>
      <c r="H98" s="18"/>
      <c r="I98" s="18"/>
      <c r="J98" s="18"/>
      <c r="K98" s="18"/>
      <c r="L98" s="18"/>
      <c r="M98" s="18"/>
      <c r="N98" s="18"/>
    </row>
    <row r="99" spans="1:16">
      <c r="A99" s="18"/>
      <c r="B99" s="18"/>
      <c r="C99" s="18"/>
      <c r="D99" s="18"/>
      <c r="E99" s="18"/>
      <c r="F99" s="18"/>
      <c r="G99" s="18"/>
      <c r="H99" s="18"/>
      <c r="I99" s="18"/>
      <c r="J99" s="18"/>
      <c r="K99" s="18"/>
      <c r="L99" s="18"/>
      <c r="M99" s="18"/>
      <c r="N99" s="18"/>
    </row>
    <row r="100" spans="1:16">
      <c r="A100" s="18"/>
      <c r="B100" s="18"/>
      <c r="C100" s="18"/>
      <c r="D100" s="18"/>
      <c r="E100" s="18"/>
      <c r="F100" s="18"/>
      <c r="G100" s="18"/>
      <c r="H100" s="18"/>
      <c r="I100" s="18"/>
      <c r="J100" s="18"/>
      <c r="K100" s="18"/>
      <c r="L100" s="18"/>
      <c r="M100" s="18"/>
      <c r="N100" s="18"/>
    </row>
    <row r="101" spans="1:16">
      <c r="A101" s="18"/>
      <c r="B101" s="18"/>
      <c r="C101" s="18"/>
      <c r="D101" s="18"/>
      <c r="E101" s="18"/>
      <c r="F101" s="18"/>
      <c r="G101" s="18"/>
      <c r="H101" s="18"/>
      <c r="I101" s="18"/>
      <c r="J101" s="18"/>
      <c r="K101" s="18"/>
      <c r="L101" s="18"/>
      <c r="M101" s="18"/>
      <c r="N101" s="18"/>
    </row>
    <row r="102" spans="1:16">
      <c r="A102" s="18"/>
      <c r="B102" s="18"/>
      <c r="C102" s="18"/>
      <c r="D102" s="18"/>
      <c r="E102" s="18"/>
      <c r="F102" s="18"/>
      <c r="G102" s="18"/>
      <c r="H102" s="18"/>
      <c r="I102" s="18"/>
      <c r="J102" s="18"/>
      <c r="K102" s="18"/>
      <c r="L102" s="18"/>
      <c r="M102" s="18"/>
      <c r="N102" s="18"/>
    </row>
    <row r="103" spans="1:16">
      <c r="A103" s="18"/>
      <c r="B103" s="18"/>
      <c r="C103" s="18"/>
      <c r="D103" s="18"/>
      <c r="E103" s="18"/>
      <c r="F103" s="18"/>
      <c r="G103" s="18"/>
      <c r="H103" s="18"/>
      <c r="I103" s="18"/>
      <c r="J103" s="18"/>
      <c r="K103" s="18"/>
      <c r="L103" s="18"/>
      <c r="M103" s="18"/>
      <c r="N103" s="18"/>
    </row>
    <row r="104" spans="1:16">
      <c r="A104" s="18"/>
      <c r="B104" s="18"/>
      <c r="C104" s="18"/>
      <c r="D104" s="18"/>
      <c r="E104" s="18"/>
      <c r="F104" s="18"/>
      <c r="G104" s="18"/>
      <c r="H104" s="18"/>
      <c r="I104" s="18"/>
      <c r="J104" s="18"/>
      <c r="K104" s="18"/>
      <c r="L104" s="18"/>
      <c r="M104" s="18"/>
      <c r="N104" s="18"/>
    </row>
    <row r="105" spans="1:16">
      <c r="A105" s="18"/>
      <c r="B105" s="18"/>
      <c r="C105" s="18"/>
      <c r="D105" s="18"/>
      <c r="E105" s="18"/>
      <c r="F105" s="18"/>
      <c r="G105" s="18"/>
      <c r="H105" s="18"/>
      <c r="I105" s="18"/>
      <c r="J105" s="18"/>
      <c r="K105" s="18"/>
      <c r="L105" s="18"/>
      <c r="M105" s="18"/>
      <c r="N105" s="18"/>
    </row>
    <row r="106" spans="1:16">
      <c r="A106" s="18"/>
      <c r="B106" s="18"/>
      <c r="C106" s="18"/>
      <c r="D106" s="18"/>
      <c r="E106" s="18"/>
      <c r="F106" s="18"/>
      <c r="G106" s="18"/>
      <c r="H106" s="18"/>
      <c r="I106" s="18"/>
      <c r="J106" s="18"/>
      <c r="K106" s="18"/>
      <c r="L106" s="18"/>
      <c r="M106" s="18"/>
      <c r="N106" s="18"/>
    </row>
    <row r="107" spans="1:16" ht="15.6">
      <c r="A107" s="390" t="s">
        <v>164</v>
      </c>
      <c r="M107" s="18"/>
      <c r="N107" s="18"/>
    </row>
    <row r="108" spans="1:16">
      <c r="A108" s="580" t="s">
        <v>224</v>
      </c>
      <c r="B108" s="579"/>
      <c r="C108" s="579"/>
      <c r="D108" s="579"/>
      <c r="E108" s="579"/>
      <c r="F108" s="579"/>
      <c r="G108" s="579"/>
      <c r="H108" s="579"/>
      <c r="I108" s="579"/>
      <c r="J108" s="579"/>
      <c r="K108" s="579"/>
      <c r="L108" s="579"/>
      <c r="M108" s="18"/>
      <c r="N108" s="18"/>
    </row>
    <row r="109" spans="1:16">
      <c r="A109" s="580"/>
      <c r="B109" s="579"/>
      <c r="C109" s="579"/>
      <c r="D109" s="579"/>
      <c r="E109" s="579"/>
      <c r="F109" s="579"/>
      <c r="G109" s="579"/>
      <c r="H109" s="579"/>
      <c r="I109" s="579"/>
      <c r="J109" s="579"/>
      <c r="K109" s="579"/>
      <c r="L109" s="579"/>
      <c r="M109" s="18"/>
      <c r="N109" s="18"/>
    </row>
    <row r="110" spans="1:16" ht="30.95" customHeight="1">
      <c r="A110" s="580"/>
      <c r="B110" s="579"/>
      <c r="C110" s="579"/>
      <c r="D110" s="579"/>
      <c r="E110" s="579"/>
      <c r="F110" s="579"/>
      <c r="G110" s="579"/>
      <c r="H110" s="579"/>
      <c r="I110" s="579"/>
      <c r="J110" s="579"/>
      <c r="K110" s="579"/>
      <c r="L110" s="579"/>
      <c r="M110" s="18"/>
      <c r="N110" s="18"/>
    </row>
    <row r="111" spans="1:16" hidden="1">
      <c r="A111" s="308"/>
      <c r="B111" s="309"/>
      <c r="C111" s="309"/>
      <c r="D111" s="309"/>
      <c r="E111" s="309"/>
      <c r="F111" s="309"/>
      <c r="G111" s="309"/>
      <c r="H111" s="309"/>
      <c r="I111" s="309"/>
      <c r="J111" s="309"/>
      <c r="K111" s="309"/>
      <c r="L111" s="309"/>
      <c r="M111" s="309"/>
      <c r="N111" s="309"/>
      <c r="O111" s="291"/>
      <c r="P111" s="291"/>
    </row>
    <row r="112" spans="1:16" hidden="1">
      <c r="A112" s="308"/>
      <c r="B112" s="309"/>
      <c r="C112" s="309"/>
      <c r="D112" s="309"/>
      <c r="E112" s="309"/>
      <c r="F112" s="309"/>
      <c r="G112" s="309"/>
      <c r="H112" s="309"/>
      <c r="I112" s="309"/>
      <c r="J112" s="309"/>
      <c r="K112" s="309"/>
      <c r="L112" s="309"/>
      <c r="M112" s="309"/>
      <c r="N112" s="309"/>
      <c r="O112" s="291"/>
      <c r="P112" s="291"/>
    </row>
    <row r="113" spans="1:16">
      <c r="A113" s="309"/>
      <c r="B113" s="309"/>
      <c r="C113" s="309"/>
      <c r="D113" s="309"/>
      <c r="E113" s="309"/>
      <c r="F113" s="309"/>
      <c r="G113" s="309"/>
      <c r="H113" s="309"/>
      <c r="I113" s="309"/>
      <c r="J113" s="309"/>
      <c r="K113" s="309"/>
      <c r="L113" s="309"/>
      <c r="M113" s="309"/>
      <c r="N113" s="309"/>
      <c r="O113" s="291"/>
      <c r="P113" s="291"/>
    </row>
    <row r="114" spans="1:16">
      <c r="A114" s="309"/>
      <c r="B114" s="309"/>
      <c r="C114" s="309"/>
      <c r="D114" s="309"/>
      <c r="E114" s="309"/>
      <c r="F114" s="309"/>
      <c r="G114" s="309"/>
      <c r="H114" s="309"/>
      <c r="I114" s="309"/>
      <c r="J114" s="309"/>
      <c r="K114" s="309"/>
      <c r="L114" s="309"/>
      <c r="M114" s="309"/>
      <c r="N114" s="309"/>
      <c r="O114" s="291"/>
      <c r="P114" s="291"/>
    </row>
    <row r="115" spans="1:16">
      <c r="A115" s="309"/>
      <c r="B115" s="309"/>
      <c r="C115" s="309"/>
      <c r="D115" s="309"/>
      <c r="E115" s="309"/>
      <c r="F115" s="309"/>
      <c r="G115" s="309"/>
      <c r="H115" s="309"/>
      <c r="I115" s="309"/>
      <c r="J115" s="309"/>
      <c r="K115" s="309"/>
      <c r="L115" s="309"/>
      <c r="M115" s="309"/>
      <c r="N115" s="309"/>
      <c r="O115" s="291"/>
      <c r="P115" s="291"/>
    </row>
    <row r="116" spans="1:16">
      <c r="A116" s="309"/>
      <c r="B116" s="309"/>
      <c r="C116" s="309"/>
      <c r="D116" s="309"/>
      <c r="E116" s="309"/>
      <c r="F116" s="309"/>
      <c r="G116" s="309"/>
      <c r="H116" s="309"/>
      <c r="I116" s="309"/>
      <c r="J116" s="309"/>
      <c r="K116" s="309"/>
      <c r="L116" s="309"/>
      <c r="M116" s="309"/>
      <c r="N116" s="309"/>
      <c r="O116" s="291"/>
      <c r="P116" s="291"/>
    </row>
    <row r="117" spans="1:16">
      <c r="A117" s="309"/>
      <c r="B117" s="309"/>
      <c r="C117" s="309"/>
      <c r="D117" s="309"/>
      <c r="E117" s="309"/>
      <c r="F117" s="309"/>
      <c r="G117" s="309"/>
      <c r="H117" s="309"/>
      <c r="I117" s="309"/>
      <c r="J117" s="309"/>
      <c r="K117" s="309"/>
      <c r="L117" s="309"/>
      <c r="M117" s="309"/>
      <c r="N117" s="309"/>
      <c r="O117" s="291"/>
      <c r="P117" s="291"/>
    </row>
    <row r="118" spans="1:16">
      <c r="A118" s="309"/>
      <c r="B118" s="309"/>
      <c r="C118" s="309"/>
      <c r="D118" s="309"/>
      <c r="E118" s="309"/>
      <c r="F118" s="309"/>
      <c r="G118" s="309"/>
      <c r="H118" s="309"/>
      <c r="I118" s="309"/>
      <c r="J118" s="309"/>
      <c r="K118" s="309"/>
      <c r="L118" s="309"/>
      <c r="M118" s="309"/>
      <c r="N118" s="309"/>
      <c r="O118" s="291"/>
      <c r="P118" s="291"/>
    </row>
    <row r="119" spans="1:16">
      <c r="A119" s="309"/>
      <c r="B119" s="309"/>
      <c r="C119" s="309"/>
      <c r="D119" s="309"/>
      <c r="E119" s="309"/>
      <c r="F119" s="309"/>
      <c r="G119" s="309"/>
      <c r="H119" s="309"/>
      <c r="I119" s="309"/>
      <c r="J119" s="309"/>
      <c r="K119" s="309"/>
      <c r="L119" s="309"/>
      <c r="M119" s="309"/>
      <c r="N119" s="309"/>
      <c r="O119" s="291"/>
      <c r="P119" s="291"/>
    </row>
    <row r="120" spans="1:16">
      <c r="A120" s="309"/>
      <c r="B120" s="309"/>
      <c r="C120" s="309"/>
      <c r="D120" s="309"/>
      <c r="E120" s="309"/>
      <c r="F120" s="309"/>
      <c r="G120" s="309"/>
      <c r="H120" s="309"/>
      <c r="I120" s="309"/>
      <c r="J120" s="309"/>
      <c r="K120" s="309"/>
      <c r="L120" s="309"/>
      <c r="M120" s="309"/>
      <c r="N120" s="309"/>
      <c r="O120" s="291"/>
      <c r="P120" s="291"/>
    </row>
    <row r="121" spans="1:16">
      <c r="A121" s="309"/>
      <c r="B121" s="309"/>
      <c r="C121" s="309"/>
      <c r="D121" s="309"/>
      <c r="E121" s="309"/>
      <c r="F121" s="309"/>
      <c r="G121" s="309"/>
      <c r="H121" s="309"/>
      <c r="I121" s="309"/>
      <c r="J121" s="309"/>
      <c r="K121" s="309"/>
      <c r="L121" s="309"/>
      <c r="M121" s="309"/>
      <c r="N121" s="309"/>
      <c r="O121" s="291"/>
      <c r="P121" s="291"/>
    </row>
    <row r="122" spans="1:16">
      <c r="A122" s="309"/>
      <c r="B122" s="309"/>
      <c r="C122" s="309"/>
      <c r="D122" s="309"/>
      <c r="E122" s="309"/>
      <c r="F122" s="309"/>
      <c r="G122" s="309"/>
      <c r="H122" s="309"/>
      <c r="I122" s="309"/>
      <c r="J122" s="309"/>
      <c r="K122" s="309"/>
      <c r="L122" s="309"/>
      <c r="M122" s="309"/>
      <c r="N122" s="309"/>
      <c r="O122" s="291"/>
      <c r="P122" s="291"/>
    </row>
    <row r="123" spans="1:16">
      <c r="A123" s="309"/>
      <c r="B123" s="309"/>
      <c r="C123" s="309"/>
      <c r="D123" s="309"/>
      <c r="E123" s="309"/>
      <c r="F123" s="309"/>
      <c r="G123" s="309"/>
      <c r="H123" s="309"/>
      <c r="I123" s="309"/>
      <c r="J123" s="309"/>
      <c r="K123" s="309"/>
      <c r="L123" s="309"/>
      <c r="M123" s="309"/>
      <c r="N123" s="309"/>
      <c r="O123" s="291"/>
      <c r="P123" s="291"/>
    </row>
    <row r="124" spans="1:16">
      <c r="A124" s="309"/>
      <c r="B124" s="309"/>
      <c r="C124" s="309"/>
      <c r="D124" s="309"/>
      <c r="E124" s="309"/>
      <c r="F124" s="309"/>
      <c r="G124" s="309"/>
      <c r="H124" s="309"/>
      <c r="I124" s="309"/>
      <c r="J124" s="309"/>
      <c r="K124" s="309"/>
      <c r="L124" s="309"/>
      <c r="M124" s="309"/>
      <c r="N124" s="309"/>
      <c r="O124" s="291"/>
      <c r="P124" s="291"/>
    </row>
    <row r="125" spans="1:16">
      <c r="A125" s="309"/>
      <c r="B125" s="309"/>
      <c r="C125" s="309"/>
      <c r="D125" s="309"/>
      <c r="E125" s="309"/>
      <c r="F125" s="309"/>
      <c r="G125" s="309"/>
      <c r="H125" s="309"/>
      <c r="I125" s="309"/>
      <c r="J125" s="309"/>
      <c r="K125" s="309"/>
      <c r="L125" s="309"/>
      <c r="M125" s="309"/>
      <c r="N125" s="309"/>
      <c r="O125" s="291"/>
      <c r="P125" s="291"/>
    </row>
    <row r="126" spans="1:16">
      <c r="A126" s="309"/>
      <c r="B126" s="309"/>
      <c r="C126" s="309"/>
      <c r="D126" s="309"/>
      <c r="E126" s="309"/>
      <c r="F126" s="309"/>
      <c r="G126" s="309"/>
      <c r="H126" s="309"/>
      <c r="I126" s="309"/>
      <c r="J126" s="309"/>
      <c r="K126" s="309"/>
      <c r="L126" s="309"/>
      <c r="M126" s="309"/>
      <c r="N126" s="309"/>
      <c r="O126" s="291"/>
      <c r="P126" s="291"/>
    </row>
    <row r="127" spans="1:16">
      <c r="A127" s="309"/>
      <c r="B127" s="309"/>
      <c r="C127" s="309"/>
      <c r="D127" s="309"/>
      <c r="E127" s="309"/>
      <c r="F127" s="309"/>
      <c r="G127" s="309"/>
      <c r="H127" s="309"/>
      <c r="I127" s="309"/>
      <c r="J127" s="309"/>
      <c r="K127" s="309"/>
      <c r="L127" s="309"/>
      <c r="M127" s="309"/>
      <c r="N127" s="309"/>
      <c r="O127" s="291"/>
      <c r="P127" s="291"/>
    </row>
    <row r="128" spans="1:16">
      <c r="A128" s="309"/>
      <c r="B128" s="309"/>
      <c r="C128" s="309"/>
      <c r="D128" s="309"/>
      <c r="E128" s="309"/>
      <c r="F128" s="309"/>
      <c r="G128" s="309"/>
      <c r="H128" s="309"/>
      <c r="I128" s="309"/>
      <c r="J128" s="309"/>
      <c r="K128" s="309"/>
      <c r="L128" s="309"/>
      <c r="M128" s="309"/>
      <c r="N128" s="309"/>
      <c r="O128" s="291"/>
      <c r="P128" s="291"/>
    </row>
    <row r="129" spans="1:16">
      <c r="A129" s="309"/>
      <c r="B129" s="309"/>
      <c r="C129" s="309"/>
      <c r="D129" s="309"/>
      <c r="E129" s="309"/>
      <c r="F129" s="309"/>
      <c r="G129" s="309"/>
      <c r="H129" s="309"/>
      <c r="I129" s="309"/>
      <c r="J129" s="309"/>
      <c r="K129" s="309"/>
      <c r="L129" s="309"/>
      <c r="M129" s="309"/>
      <c r="N129" s="309"/>
      <c r="O129" s="291"/>
      <c r="P129" s="291"/>
    </row>
    <row r="130" spans="1:16">
      <c r="A130" s="309"/>
      <c r="B130" s="309"/>
      <c r="C130" s="309"/>
      <c r="D130" s="309"/>
      <c r="E130" s="309"/>
      <c r="F130" s="309"/>
      <c r="G130" s="309"/>
      <c r="H130" s="309"/>
      <c r="I130" s="309"/>
      <c r="J130" s="309"/>
      <c r="K130" s="309"/>
      <c r="L130" s="309"/>
      <c r="M130" s="309"/>
      <c r="N130" s="309"/>
      <c r="O130" s="291"/>
      <c r="P130" s="291"/>
    </row>
    <row r="131" spans="1:16">
      <c r="A131" s="309"/>
      <c r="B131" s="309"/>
      <c r="C131" s="309"/>
      <c r="D131" s="309"/>
      <c r="E131" s="309"/>
      <c r="F131" s="309"/>
      <c r="G131" s="309"/>
      <c r="H131" s="309"/>
      <c r="I131" s="309"/>
      <c r="J131" s="309"/>
      <c r="K131" s="309"/>
      <c r="L131" s="309"/>
      <c r="M131" s="309"/>
      <c r="N131" s="309"/>
      <c r="O131" s="291"/>
      <c r="P131" s="291"/>
    </row>
    <row r="132" spans="1:16">
      <c r="M132" s="18"/>
      <c r="N132" s="18"/>
    </row>
    <row r="133" spans="1:16" ht="15.6">
      <c r="A133" s="392" t="s">
        <v>225</v>
      </c>
      <c r="M133" s="18"/>
      <c r="N133" s="18"/>
    </row>
    <row r="134" spans="1:16">
      <c r="A134" s="581" t="s">
        <v>226</v>
      </c>
      <c r="B134" s="582"/>
      <c r="C134" s="582"/>
      <c r="D134" s="582"/>
      <c r="E134" s="582"/>
      <c r="F134" s="582"/>
      <c r="G134" s="582"/>
      <c r="H134" s="582"/>
      <c r="I134" s="582"/>
      <c r="J134" s="582"/>
      <c r="K134" s="582"/>
      <c r="L134" s="582"/>
      <c r="M134" s="312"/>
      <c r="N134" s="312"/>
      <c r="O134" s="199"/>
      <c r="P134" s="199"/>
    </row>
    <row r="135" spans="1:16" ht="105.6" customHeight="1">
      <c r="A135" s="581"/>
      <c r="B135" s="582"/>
      <c r="C135" s="582"/>
      <c r="D135" s="582"/>
      <c r="E135" s="582"/>
      <c r="F135" s="582"/>
      <c r="G135" s="582"/>
      <c r="H135" s="582"/>
      <c r="I135" s="582"/>
      <c r="J135" s="582"/>
      <c r="K135" s="582"/>
      <c r="L135" s="582"/>
      <c r="M135" s="312"/>
      <c r="N135" s="312"/>
      <c r="O135" s="199"/>
      <c r="P135" s="199"/>
    </row>
    <row r="136" spans="1:16">
      <c r="A136" s="313"/>
      <c r="B136" s="313"/>
      <c r="C136" s="313"/>
      <c r="D136" s="313"/>
      <c r="E136" s="313"/>
      <c r="F136" s="313"/>
      <c r="G136" s="313"/>
      <c r="H136" s="313"/>
      <c r="I136" s="313"/>
      <c r="J136" s="313"/>
      <c r="K136" s="313"/>
      <c r="L136" s="313"/>
      <c r="M136" s="313"/>
      <c r="N136" s="313"/>
      <c r="O136" s="292"/>
      <c r="P136" s="292"/>
    </row>
    <row r="137" spans="1:16">
      <c r="A137" s="313"/>
      <c r="B137" s="313"/>
      <c r="C137" s="313"/>
      <c r="D137" s="313"/>
      <c r="E137" s="313"/>
      <c r="F137" s="313"/>
      <c r="G137" s="313"/>
      <c r="H137" s="313"/>
      <c r="I137" s="313"/>
      <c r="J137" s="313"/>
      <c r="K137" s="313"/>
      <c r="L137" s="313"/>
      <c r="M137" s="313"/>
      <c r="N137" s="313"/>
      <c r="O137" s="292"/>
      <c r="P137" s="292"/>
    </row>
    <row r="138" spans="1:16">
      <c r="A138" s="313"/>
      <c r="B138" s="313"/>
      <c r="C138" s="313"/>
      <c r="D138" s="313"/>
      <c r="E138" s="313"/>
      <c r="F138" s="313"/>
      <c r="G138" s="313"/>
      <c r="H138" s="313"/>
      <c r="I138" s="313"/>
      <c r="J138" s="313"/>
      <c r="K138" s="313"/>
      <c r="L138" s="313"/>
      <c r="M138" s="313"/>
      <c r="N138" s="313"/>
      <c r="O138" s="292"/>
      <c r="P138" s="292"/>
    </row>
    <row r="139" spans="1:16">
      <c r="A139" s="313"/>
      <c r="B139" s="313"/>
      <c r="C139" s="313"/>
      <c r="D139" s="313"/>
      <c r="E139" s="313"/>
      <c r="F139" s="313"/>
      <c r="G139" s="313"/>
      <c r="H139" s="313"/>
      <c r="I139" s="313"/>
      <c r="J139" s="313"/>
      <c r="K139" s="313"/>
      <c r="L139" s="313"/>
      <c r="M139" s="313"/>
      <c r="N139" s="313"/>
      <c r="O139" s="292"/>
      <c r="P139" s="292"/>
    </row>
    <row r="140" spans="1:16">
      <c r="A140" s="313"/>
      <c r="B140" s="313"/>
      <c r="C140" s="313"/>
      <c r="D140" s="313"/>
      <c r="E140" s="313"/>
      <c r="F140" s="313"/>
      <c r="G140" s="313"/>
      <c r="H140" s="313"/>
      <c r="I140" s="313"/>
      <c r="J140" s="313"/>
      <c r="K140" s="313"/>
      <c r="L140" s="313"/>
      <c r="M140" s="313"/>
      <c r="N140" s="313"/>
      <c r="O140" s="292"/>
      <c r="P140" s="292"/>
    </row>
    <row r="141" spans="1:16">
      <c r="A141" s="313"/>
      <c r="B141" s="313"/>
      <c r="C141" s="313"/>
      <c r="D141" s="313"/>
      <c r="E141" s="313"/>
      <c r="F141" s="313"/>
      <c r="G141" s="313"/>
      <c r="H141" s="313"/>
      <c r="I141" s="313"/>
      <c r="J141" s="313"/>
      <c r="K141" s="313"/>
      <c r="L141" s="313"/>
      <c r="M141" s="313"/>
      <c r="N141" s="313"/>
      <c r="O141" s="292"/>
      <c r="P141" s="292"/>
    </row>
    <row r="142" spans="1:16">
      <c r="A142" s="313"/>
      <c r="B142" s="313"/>
      <c r="C142" s="313"/>
      <c r="D142" s="313"/>
      <c r="E142" s="313"/>
      <c r="F142" s="313"/>
      <c r="G142" s="313"/>
      <c r="H142" s="313"/>
      <c r="I142" s="313"/>
      <c r="J142" s="313"/>
      <c r="K142" s="313"/>
      <c r="L142" s="313"/>
      <c r="M142" s="313"/>
      <c r="N142" s="313"/>
      <c r="O142" s="292"/>
      <c r="P142" s="292"/>
    </row>
    <row r="143" spans="1:16">
      <c r="A143" s="313"/>
      <c r="B143" s="313"/>
      <c r="C143" s="313"/>
      <c r="D143" s="313"/>
      <c r="E143" s="313"/>
      <c r="F143" s="313"/>
      <c r="G143" s="313"/>
      <c r="H143" s="313"/>
      <c r="I143" s="313"/>
      <c r="J143" s="313"/>
      <c r="K143" s="313"/>
      <c r="L143" s="313"/>
      <c r="M143" s="313"/>
      <c r="N143" s="313"/>
      <c r="O143" s="292"/>
      <c r="P143" s="292"/>
    </row>
    <row r="144" spans="1:16">
      <c r="A144" s="313"/>
      <c r="B144" s="313"/>
      <c r="C144" s="313"/>
      <c r="D144" s="313"/>
      <c r="E144" s="313"/>
      <c r="F144" s="313"/>
      <c r="G144" s="313"/>
      <c r="H144" s="313"/>
      <c r="I144" s="313"/>
      <c r="J144" s="313"/>
      <c r="K144" s="313"/>
      <c r="L144" s="313"/>
      <c r="M144" s="313"/>
      <c r="N144" s="313"/>
      <c r="O144" s="292"/>
      <c r="P144" s="292"/>
    </row>
    <row r="145" spans="1:16">
      <c r="A145" s="313"/>
      <c r="B145" s="313"/>
      <c r="C145" s="313"/>
      <c r="D145" s="313"/>
      <c r="E145" s="313"/>
      <c r="F145" s="313"/>
      <c r="G145" s="313"/>
      <c r="H145" s="313"/>
      <c r="I145" s="313"/>
      <c r="J145" s="313"/>
      <c r="K145" s="313"/>
      <c r="L145" s="313"/>
      <c r="M145" s="313"/>
      <c r="N145" s="313"/>
      <c r="O145" s="292"/>
      <c r="P145" s="292"/>
    </row>
    <row r="146" spans="1:16">
      <c r="A146" s="313"/>
      <c r="B146" s="313"/>
      <c r="C146" s="313"/>
      <c r="D146" s="313"/>
      <c r="E146" s="313"/>
      <c r="F146" s="313"/>
      <c r="G146" s="313"/>
      <c r="H146" s="313"/>
      <c r="I146" s="313"/>
      <c r="J146" s="313"/>
      <c r="K146" s="313"/>
      <c r="L146" s="313"/>
      <c r="M146" s="313"/>
      <c r="N146" s="313"/>
      <c r="O146" s="292"/>
      <c r="P146" s="292"/>
    </row>
    <row r="147" spans="1:16">
      <c r="A147" s="313"/>
      <c r="B147" s="313"/>
      <c r="C147" s="313"/>
      <c r="D147" s="313"/>
      <c r="E147" s="313"/>
      <c r="F147" s="313"/>
      <c r="G147" s="313"/>
      <c r="H147" s="313"/>
      <c r="I147" s="313"/>
      <c r="J147" s="313"/>
      <c r="K147" s="313"/>
      <c r="L147" s="313"/>
      <c r="M147" s="313"/>
      <c r="N147" s="313"/>
      <c r="O147" s="292"/>
      <c r="P147" s="292"/>
    </row>
    <row r="148" spans="1:16">
      <c r="A148" s="313"/>
      <c r="B148" s="313"/>
      <c r="C148" s="313"/>
      <c r="D148" s="313"/>
      <c r="E148" s="313"/>
      <c r="F148" s="313"/>
      <c r="G148" s="313"/>
      <c r="H148" s="313"/>
      <c r="I148" s="313"/>
      <c r="J148" s="313"/>
      <c r="K148" s="313"/>
      <c r="L148" s="313"/>
      <c r="M148" s="313"/>
      <c r="N148" s="313"/>
      <c r="O148" s="292"/>
      <c r="P148" s="292"/>
    </row>
    <row r="149" spans="1:16">
      <c r="A149" s="18"/>
      <c r="B149" s="18"/>
      <c r="C149" s="18"/>
      <c r="D149" s="18"/>
      <c r="E149" s="18"/>
      <c r="F149" s="18"/>
      <c r="G149" s="18"/>
      <c r="H149" s="18"/>
      <c r="I149" s="18"/>
      <c r="J149" s="18"/>
      <c r="K149" s="18"/>
      <c r="L149" s="18"/>
      <c r="M149" s="18"/>
      <c r="N149" s="18"/>
    </row>
    <row r="150" spans="1:16">
      <c r="A150" s="18"/>
      <c r="B150" s="18"/>
      <c r="C150" s="18"/>
      <c r="D150" s="18"/>
      <c r="E150" s="18"/>
      <c r="F150" s="18"/>
      <c r="G150" s="18"/>
      <c r="H150" s="18"/>
      <c r="I150" s="18"/>
      <c r="J150" s="18"/>
      <c r="K150" s="18"/>
      <c r="L150" s="18"/>
      <c r="M150" s="18"/>
      <c r="N150" s="18"/>
    </row>
    <row r="151" spans="1:16">
      <c r="A151" s="18"/>
      <c r="B151" s="18"/>
      <c r="C151" s="18"/>
      <c r="D151" s="18"/>
      <c r="E151" s="18"/>
      <c r="F151" s="18"/>
      <c r="G151" s="18"/>
      <c r="H151" s="18"/>
      <c r="I151" s="18"/>
      <c r="J151" s="18"/>
      <c r="K151" s="18"/>
      <c r="L151" s="18"/>
      <c r="M151" s="18"/>
      <c r="N151" s="18"/>
    </row>
    <row r="152" spans="1:16">
      <c r="A152" s="18"/>
      <c r="B152" s="18"/>
      <c r="C152" s="18"/>
      <c r="D152" s="18"/>
      <c r="E152" s="18"/>
      <c r="F152" s="18"/>
      <c r="G152" s="18"/>
      <c r="H152" s="18"/>
      <c r="I152" s="18"/>
      <c r="J152" s="18"/>
      <c r="K152" s="18"/>
      <c r="L152" s="18"/>
      <c r="M152" s="18"/>
      <c r="N152" s="18"/>
    </row>
    <row r="153" spans="1:16">
      <c r="A153" s="18"/>
      <c r="B153" s="18"/>
      <c r="C153" s="18"/>
      <c r="D153" s="18"/>
      <c r="E153" s="18"/>
      <c r="F153" s="18"/>
      <c r="G153" s="18"/>
      <c r="H153" s="18"/>
      <c r="I153" s="18"/>
      <c r="J153" s="18"/>
      <c r="K153" s="18"/>
      <c r="L153" s="18"/>
      <c r="M153" s="18"/>
      <c r="N153" s="18"/>
    </row>
    <row r="154" spans="1:16">
      <c r="A154" s="18"/>
      <c r="B154" s="18"/>
      <c r="C154" s="18"/>
      <c r="D154" s="18"/>
      <c r="E154" s="18"/>
      <c r="F154" s="18"/>
      <c r="G154" s="18"/>
      <c r="H154" s="18"/>
      <c r="I154" s="18"/>
      <c r="J154" s="18"/>
      <c r="K154" s="18"/>
      <c r="L154" s="18"/>
      <c r="M154" s="18"/>
      <c r="N154" s="18"/>
    </row>
    <row r="155" spans="1:16">
      <c r="A155" s="18"/>
      <c r="B155" s="18"/>
      <c r="C155" s="18"/>
      <c r="D155" s="18"/>
      <c r="E155" s="18"/>
      <c r="F155" s="18"/>
      <c r="G155" s="18"/>
      <c r="H155" s="18"/>
      <c r="I155" s="18"/>
      <c r="J155" s="18"/>
      <c r="K155" s="18"/>
      <c r="L155" s="18"/>
      <c r="M155" s="18"/>
      <c r="N155" s="18"/>
    </row>
    <row r="156" spans="1:16">
      <c r="A156" s="18"/>
      <c r="B156" s="18"/>
      <c r="C156" s="18"/>
      <c r="D156" s="18"/>
      <c r="E156" s="18"/>
      <c r="F156" s="18"/>
      <c r="G156" s="18"/>
      <c r="H156" s="18"/>
      <c r="I156" s="18"/>
      <c r="J156" s="18"/>
      <c r="K156" s="18"/>
      <c r="L156" s="18"/>
      <c r="M156" s="18"/>
      <c r="N156" s="18"/>
    </row>
    <row r="157" spans="1:16">
      <c r="A157" s="18"/>
      <c r="B157" s="18"/>
      <c r="C157" s="18"/>
      <c r="D157" s="18"/>
      <c r="E157" s="18"/>
      <c r="F157" s="18"/>
      <c r="G157" s="18"/>
      <c r="H157" s="18"/>
      <c r="I157" s="18"/>
      <c r="J157" s="18"/>
      <c r="K157" s="18"/>
      <c r="L157" s="18"/>
      <c r="M157" s="18"/>
      <c r="N157" s="18"/>
    </row>
    <row r="158" spans="1:16">
      <c r="A158" s="18"/>
      <c r="B158" s="18"/>
      <c r="C158" s="18"/>
      <c r="D158" s="18"/>
      <c r="E158" s="18"/>
      <c r="F158" s="18"/>
      <c r="G158" s="18"/>
      <c r="H158" s="18"/>
      <c r="I158" s="18"/>
      <c r="J158" s="18"/>
      <c r="K158" s="18"/>
      <c r="L158" s="18"/>
      <c r="M158" s="18"/>
      <c r="N158" s="18"/>
    </row>
    <row r="159" spans="1:16">
      <c r="A159" s="18"/>
      <c r="B159" s="18"/>
      <c r="C159" s="18"/>
      <c r="D159" s="18"/>
      <c r="E159" s="18"/>
      <c r="F159" s="18"/>
      <c r="G159" s="18"/>
      <c r="H159" s="18"/>
      <c r="I159" s="18"/>
      <c r="J159" s="18"/>
      <c r="K159" s="18"/>
      <c r="L159" s="18"/>
      <c r="M159" s="18"/>
      <c r="N159" s="18"/>
    </row>
    <row r="160" spans="1:16" ht="15.6">
      <c r="A160" s="390" t="s">
        <v>227</v>
      </c>
      <c r="M160" s="18"/>
      <c r="N160" s="18"/>
    </row>
    <row r="161" spans="1:16" ht="92.25" customHeight="1">
      <c r="A161" s="579" t="s">
        <v>228</v>
      </c>
      <c r="B161" s="579"/>
      <c r="C161" s="579"/>
      <c r="D161" s="579"/>
      <c r="E161" s="579"/>
      <c r="F161" s="579"/>
      <c r="G161" s="579"/>
      <c r="H161" s="579"/>
      <c r="I161" s="579"/>
      <c r="J161" s="579"/>
      <c r="K161" s="579"/>
      <c r="L161" s="579"/>
      <c r="M161" s="18"/>
      <c r="N161" s="18"/>
    </row>
    <row r="162" spans="1:16" ht="76.5" customHeight="1">
      <c r="A162" s="579" t="s">
        <v>229</v>
      </c>
      <c r="B162" s="579"/>
      <c r="C162" s="579"/>
      <c r="D162" s="579"/>
      <c r="E162" s="579"/>
      <c r="F162" s="579"/>
      <c r="G162" s="579"/>
      <c r="H162" s="579"/>
      <c r="I162" s="579"/>
      <c r="J162" s="579"/>
      <c r="K162" s="579"/>
      <c r="L162" s="579"/>
      <c r="M162" s="18"/>
      <c r="N162" s="18"/>
    </row>
    <row r="163" spans="1:16" ht="75" customHeight="1">
      <c r="A163" s="579" t="s">
        <v>230</v>
      </c>
      <c r="B163" s="579"/>
      <c r="C163" s="579"/>
      <c r="D163" s="579"/>
      <c r="E163" s="579"/>
      <c r="F163" s="579"/>
      <c r="G163" s="579"/>
      <c r="H163" s="579"/>
      <c r="I163" s="579"/>
      <c r="J163" s="579"/>
      <c r="K163" s="579"/>
      <c r="L163" s="579"/>
      <c r="M163" s="18"/>
      <c r="N163" s="18"/>
    </row>
    <row r="164" spans="1:16" ht="47.25" customHeight="1">
      <c r="A164" s="579" t="s">
        <v>231</v>
      </c>
      <c r="B164" s="579"/>
      <c r="C164" s="579"/>
      <c r="D164" s="579"/>
      <c r="E164" s="579"/>
      <c r="F164" s="579"/>
      <c r="G164" s="579"/>
      <c r="H164" s="579"/>
      <c r="I164" s="579"/>
      <c r="J164" s="579"/>
      <c r="K164" s="579"/>
      <c r="L164" s="579"/>
      <c r="M164" s="18"/>
      <c r="N164" s="18"/>
    </row>
    <row r="165" spans="1:16">
      <c r="A165" s="597"/>
      <c r="B165" s="597"/>
      <c r="C165" s="597"/>
      <c r="D165" s="597"/>
      <c r="E165" s="597"/>
      <c r="F165" s="597"/>
      <c r="G165" s="597"/>
      <c r="H165" s="597"/>
      <c r="I165" s="597"/>
      <c r="J165" s="597"/>
      <c r="K165" s="597"/>
      <c r="L165" s="597"/>
      <c r="M165" s="18"/>
      <c r="N165" s="18"/>
    </row>
    <row r="166" spans="1:16" ht="2.25" customHeight="1">
      <c r="A166" s="597"/>
      <c r="B166" s="597"/>
      <c r="C166" s="597"/>
      <c r="D166" s="597"/>
      <c r="E166" s="597"/>
      <c r="F166" s="597"/>
      <c r="G166" s="597"/>
      <c r="H166" s="597"/>
      <c r="I166" s="597"/>
      <c r="J166" s="597"/>
      <c r="K166" s="597"/>
      <c r="L166" s="597"/>
      <c r="M166" s="18"/>
      <c r="N166" s="18"/>
    </row>
    <row r="167" spans="1:16" ht="13.5" customHeight="1">
      <c r="A167" s="314"/>
      <c r="B167" s="507"/>
      <c r="C167" s="507"/>
      <c r="D167" s="507"/>
      <c r="E167" s="507"/>
      <c r="F167" s="507"/>
      <c r="G167" s="507"/>
      <c r="H167" s="507"/>
      <c r="I167" s="507"/>
      <c r="J167" s="507"/>
      <c r="K167" s="507"/>
      <c r="L167" s="507"/>
      <c r="M167" s="18"/>
      <c r="N167" s="18"/>
    </row>
    <row r="168" spans="1:16" ht="15" customHeight="1">
      <c r="A168" s="309"/>
      <c r="B168" s="309"/>
      <c r="C168" s="309"/>
      <c r="D168" s="309"/>
      <c r="E168" s="309"/>
      <c r="F168" s="309"/>
      <c r="G168" s="309"/>
      <c r="H168" s="309"/>
      <c r="I168" s="309"/>
      <c r="J168" s="309"/>
      <c r="K168" s="309"/>
      <c r="L168" s="309"/>
      <c r="M168" s="309"/>
      <c r="N168" s="309" t="s">
        <v>232</v>
      </c>
      <c r="O168" s="291"/>
      <c r="P168" s="291"/>
    </row>
    <row r="169" spans="1:16">
      <c r="A169" s="309"/>
      <c r="B169" s="309"/>
      <c r="C169" s="309"/>
      <c r="D169" s="309"/>
      <c r="E169" s="309"/>
      <c r="F169" s="309"/>
      <c r="G169" s="309"/>
      <c r="H169" s="309"/>
      <c r="I169" s="309"/>
      <c r="J169" s="309"/>
      <c r="K169" s="309"/>
      <c r="L169" s="309"/>
      <c r="M169" s="309"/>
      <c r="N169" s="309"/>
      <c r="O169" s="291"/>
      <c r="P169" s="291"/>
    </row>
    <row r="170" spans="1:16">
      <c r="A170" s="309"/>
      <c r="B170" s="309"/>
      <c r="C170" s="309"/>
      <c r="D170" s="309"/>
      <c r="E170" s="309"/>
      <c r="F170" s="309"/>
      <c r="G170" s="309"/>
      <c r="H170" s="309"/>
      <c r="I170" s="309"/>
      <c r="J170" s="309"/>
      <c r="K170" s="309"/>
      <c r="L170" s="309"/>
      <c r="M170" s="309"/>
      <c r="N170" s="309"/>
      <c r="O170" s="291"/>
      <c r="P170" s="291"/>
    </row>
    <row r="171" spans="1:16">
      <c r="A171" s="309"/>
      <c r="B171" s="309"/>
      <c r="C171" s="309"/>
      <c r="D171" s="309"/>
      <c r="E171" s="309"/>
      <c r="F171" s="309"/>
      <c r="G171" s="309"/>
      <c r="H171" s="309"/>
      <c r="I171" s="309"/>
      <c r="J171" s="309"/>
      <c r="K171" s="309"/>
      <c r="L171" s="309"/>
      <c r="M171" s="309"/>
      <c r="N171" s="309"/>
      <c r="O171" s="291"/>
      <c r="P171" s="291"/>
    </row>
    <row r="172" spans="1:16">
      <c r="A172" s="309"/>
      <c r="B172" s="309"/>
      <c r="C172" s="309"/>
      <c r="D172" s="309"/>
      <c r="E172" s="309"/>
      <c r="F172" s="309"/>
      <c r="G172" s="309"/>
      <c r="H172" s="309"/>
      <c r="I172" s="309"/>
      <c r="J172" s="309"/>
      <c r="K172" s="309"/>
      <c r="L172" s="309"/>
      <c r="M172" s="309"/>
      <c r="N172" s="309"/>
      <c r="O172" s="291"/>
      <c r="P172" s="291"/>
    </row>
    <row r="173" spans="1:16">
      <c r="A173" s="309"/>
      <c r="B173" s="309"/>
      <c r="C173" s="309"/>
      <c r="D173" s="309"/>
      <c r="E173" s="309"/>
      <c r="F173" s="309"/>
      <c r="G173" s="309"/>
      <c r="H173" s="309"/>
      <c r="I173" s="309"/>
      <c r="J173" s="309"/>
      <c r="K173" s="309"/>
      <c r="L173" s="309"/>
      <c r="M173" s="309"/>
      <c r="N173" s="309"/>
      <c r="O173" s="291"/>
      <c r="P173" s="291"/>
    </row>
    <row r="174" spans="1:16">
      <c r="A174" s="309"/>
      <c r="B174" s="309"/>
      <c r="C174" s="309"/>
      <c r="D174" s="309"/>
      <c r="E174" s="309"/>
      <c r="F174" s="309"/>
      <c r="G174" s="309"/>
      <c r="H174" s="309"/>
      <c r="I174" s="309"/>
      <c r="J174" s="309"/>
      <c r="K174" s="309"/>
      <c r="L174" s="309"/>
      <c r="M174" s="309"/>
      <c r="N174" s="309"/>
      <c r="O174" s="291"/>
      <c r="P174" s="291"/>
    </row>
    <row r="175" spans="1:16">
      <c r="A175" s="309"/>
      <c r="B175" s="309"/>
      <c r="C175" s="309"/>
      <c r="D175" s="309"/>
      <c r="E175" s="309"/>
      <c r="F175" s="309"/>
      <c r="G175" s="309"/>
      <c r="H175" s="309"/>
      <c r="I175" s="309"/>
      <c r="J175" s="309"/>
      <c r="K175" s="309"/>
      <c r="L175" s="309"/>
      <c r="M175" s="309"/>
      <c r="N175" s="309"/>
      <c r="O175" s="291"/>
      <c r="P175" s="291"/>
    </row>
    <row r="176" spans="1:16">
      <c r="A176" s="309"/>
      <c r="B176" s="309"/>
      <c r="C176" s="309"/>
      <c r="D176" s="309"/>
      <c r="E176" s="309"/>
      <c r="F176" s="309"/>
      <c r="G176" s="309"/>
      <c r="H176" s="309"/>
      <c r="I176" s="309"/>
      <c r="J176" s="309"/>
      <c r="K176" s="309"/>
      <c r="L176" s="309"/>
      <c r="M176" s="309"/>
      <c r="N176" s="309"/>
      <c r="O176" s="291"/>
      <c r="P176" s="291"/>
    </row>
    <row r="177" spans="1:16">
      <c r="A177" s="309"/>
      <c r="B177" s="309"/>
      <c r="C177" s="309"/>
      <c r="D177" s="309"/>
      <c r="E177" s="309"/>
      <c r="F177" s="309"/>
      <c r="G177" s="309"/>
      <c r="H177" s="309"/>
      <c r="I177" s="309"/>
      <c r="J177" s="309"/>
      <c r="K177" s="309"/>
      <c r="L177" s="309"/>
      <c r="M177" s="309"/>
      <c r="N177" s="309"/>
      <c r="O177" s="291"/>
      <c r="P177" s="291"/>
    </row>
    <row r="178" spans="1:16">
      <c r="A178" s="309"/>
      <c r="B178" s="309"/>
      <c r="C178" s="309"/>
      <c r="D178" s="309"/>
      <c r="E178" s="309"/>
      <c r="F178" s="309"/>
      <c r="G178" s="309"/>
      <c r="H178" s="309"/>
      <c r="I178" s="309"/>
      <c r="J178" s="309"/>
      <c r="K178" s="309"/>
      <c r="L178" s="309"/>
      <c r="M178" s="309"/>
      <c r="N178" s="309"/>
      <c r="O178" s="291"/>
      <c r="P178" s="291"/>
    </row>
    <row r="179" spans="1:16">
      <c r="A179" s="309"/>
      <c r="B179" s="309"/>
      <c r="C179" s="309"/>
      <c r="D179" s="309"/>
      <c r="E179" s="309"/>
      <c r="F179" s="309"/>
      <c r="G179" s="309"/>
      <c r="H179" s="309"/>
      <c r="I179" s="309"/>
      <c r="J179" s="309"/>
      <c r="K179" s="309"/>
      <c r="L179" s="309"/>
      <c r="M179" s="309"/>
      <c r="N179" s="309"/>
      <c r="O179" s="291"/>
      <c r="P179" s="291"/>
    </row>
    <row r="180" spans="1:16">
      <c r="A180" s="309"/>
      <c r="B180" s="309"/>
      <c r="C180" s="309"/>
      <c r="D180" s="309"/>
      <c r="E180" s="309"/>
      <c r="F180" s="309"/>
      <c r="G180" s="309"/>
      <c r="H180" s="309"/>
      <c r="I180" s="309"/>
      <c r="J180" s="309"/>
      <c r="K180" s="309"/>
      <c r="L180" s="309"/>
      <c r="M180" s="309"/>
      <c r="N180" s="309"/>
      <c r="O180" s="291"/>
      <c r="P180" s="291"/>
    </row>
    <row r="181" spans="1:16">
      <c r="A181" s="18"/>
      <c r="B181" s="18"/>
      <c r="C181" s="18"/>
      <c r="D181" s="18"/>
      <c r="E181" s="18"/>
      <c r="F181" s="18"/>
      <c r="G181" s="18"/>
      <c r="H181" s="18"/>
      <c r="I181" s="18"/>
      <c r="J181" s="18"/>
      <c r="K181" s="18"/>
      <c r="L181" s="18"/>
      <c r="M181" s="18"/>
      <c r="N181" s="18"/>
    </row>
    <row r="182" spans="1:16">
      <c r="A182" s="315"/>
      <c r="B182" s="18"/>
      <c r="C182" s="18"/>
      <c r="D182" s="18"/>
      <c r="E182" s="18"/>
      <c r="F182" s="18"/>
      <c r="G182" s="18"/>
      <c r="H182" s="18"/>
      <c r="I182" s="18"/>
      <c r="J182" s="18"/>
      <c r="K182" s="18"/>
      <c r="L182" s="18"/>
      <c r="M182" s="18"/>
      <c r="N182" s="18"/>
    </row>
    <row r="183" spans="1:16">
      <c r="A183" s="598"/>
      <c r="B183" s="598"/>
      <c r="C183" s="598"/>
      <c r="D183" s="598"/>
      <c r="E183" s="598"/>
      <c r="F183" s="598"/>
      <c r="G183" s="598"/>
      <c r="H183" s="598"/>
      <c r="I183" s="598"/>
      <c r="J183" s="598"/>
      <c r="K183" s="598"/>
      <c r="L183" s="598"/>
      <c r="M183" s="18"/>
      <c r="N183" s="18"/>
    </row>
    <row r="184" spans="1:16">
      <c r="A184" s="316"/>
      <c r="B184" s="316"/>
      <c r="C184" s="316"/>
      <c r="D184" s="316"/>
      <c r="E184" s="316"/>
      <c r="F184" s="316"/>
      <c r="G184" s="316"/>
      <c r="H184" s="316"/>
      <c r="I184" s="316"/>
      <c r="J184" s="316"/>
      <c r="K184" s="316"/>
      <c r="L184" s="316"/>
      <c r="M184" s="316"/>
      <c r="N184" s="316"/>
      <c r="O184" s="293"/>
      <c r="P184" s="293"/>
    </row>
    <row r="185" spans="1:16">
      <c r="A185" s="316"/>
      <c r="B185" s="316"/>
      <c r="C185" s="316"/>
      <c r="D185" s="316"/>
      <c r="E185" s="316"/>
      <c r="F185" s="316"/>
      <c r="G185" s="316"/>
      <c r="H185" s="316"/>
      <c r="I185" s="316"/>
      <c r="J185" s="316"/>
      <c r="K185" s="316"/>
      <c r="L185" s="316"/>
      <c r="M185" s="316"/>
      <c r="N185" s="316"/>
      <c r="O185" s="293"/>
      <c r="P185" s="293"/>
    </row>
    <row r="186" spans="1:16">
      <c r="A186" s="316"/>
      <c r="B186" s="316"/>
      <c r="C186" s="316"/>
      <c r="D186" s="316"/>
      <c r="E186" s="316"/>
      <c r="F186" s="316"/>
      <c r="G186" s="316"/>
      <c r="H186" s="316"/>
      <c r="I186" s="316"/>
      <c r="J186" s="316"/>
      <c r="K186" s="316"/>
      <c r="L186" s="316"/>
      <c r="M186" s="316"/>
      <c r="N186" s="316"/>
      <c r="O186" s="293"/>
      <c r="P186" s="293"/>
    </row>
    <row r="187" spans="1:16">
      <c r="A187" s="316"/>
      <c r="B187" s="316"/>
      <c r="C187" s="316"/>
      <c r="D187" s="316"/>
      <c r="E187" s="316"/>
      <c r="F187" s="316"/>
      <c r="G187" s="316"/>
      <c r="H187" s="316"/>
      <c r="I187" s="316"/>
      <c r="J187" s="316"/>
      <c r="K187" s="316"/>
      <c r="L187" s="316"/>
      <c r="M187" s="316"/>
      <c r="N187" s="316"/>
      <c r="O187" s="293"/>
      <c r="P187" s="293"/>
    </row>
    <row r="188" spans="1:16">
      <c r="A188" s="316"/>
      <c r="B188" s="316"/>
      <c r="C188" s="316"/>
      <c r="D188" s="316"/>
      <c r="E188" s="316"/>
      <c r="F188" s="316"/>
      <c r="G188" s="316"/>
      <c r="H188" s="316"/>
      <c r="I188" s="316"/>
      <c r="J188" s="316"/>
      <c r="K188" s="316"/>
      <c r="L188" s="316"/>
      <c r="M188" s="316"/>
      <c r="N188" s="316"/>
      <c r="O188" s="293"/>
      <c r="P188" s="293"/>
    </row>
    <row r="189" spans="1:16">
      <c r="A189" s="316"/>
      <c r="B189" s="316"/>
      <c r="C189" s="316"/>
      <c r="D189" s="316"/>
      <c r="E189" s="316"/>
      <c r="F189" s="316"/>
      <c r="G189" s="316"/>
      <c r="H189" s="316"/>
      <c r="I189" s="316"/>
      <c r="J189" s="316"/>
      <c r="K189" s="316"/>
      <c r="L189" s="316"/>
      <c r="M189" s="316"/>
      <c r="N189" s="316"/>
      <c r="O189" s="293"/>
      <c r="P189" s="293"/>
    </row>
    <row r="190" spans="1:16">
      <c r="A190" s="18"/>
      <c r="B190" s="18"/>
      <c r="C190" s="18"/>
      <c r="D190" s="18"/>
      <c r="E190" s="18"/>
      <c r="F190" s="18"/>
      <c r="G190" s="18"/>
      <c r="H190" s="18"/>
      <c r="I190" s="18"/>
      <c r="J190" s="18"/>
      <c r="K190" s="18"/>
      <c r="L190" s="18"/>
      <c r="M190" s="18"/>
      <c r="N190" s="18"/>
    </row>
    <row r="191" spans="1:16">
      <c r="A191" s="18"/>
      <c r="B191" s="18"/>
      <c r="C191" s="18"/>
      <c r="D191" s="18"/>
      <c r="E191" s="18"/>
      <c r="F191" s="18"/>
      <c r="G191" s="18"/>
      <c r="H191" s="18"/>
      <c r="I191" s="18"/>
      <c r="J191" s="18"/>
      <c r="K191" s="18"/>
      <c r="L191" s="18"/>
      <c r="M191" s="18"/>
      <c r="N191" s="18"/>
    </row>
    <row r="192" spans="1:16" ht="15.6">
      <c r="A192" s="390" t="s">
        <v>202</v>
      </c>
      <c r="M192" s="18"/>
      <c r="N192" s="18"/>
    </row>
    <row r="193" spans="1:16" ht="74.099999999999994" customHeight="1">
      <c r="A193" s="579" t="s">
        <v>233</v>
      </c>
      <c r="B193" s="579"/>
      <c r="C193" s="579"/>
      <c r="D193" s="579"/>
      <c r="E193" s="579"/>
      <c r="F193" s="579"/>
      <c r="G193" s="579"/>
      <c r="H193" s="579"/>
      <c r="I193" s="579"/>
      <c r="J193" s="579"/>
      <c r="K193" s="579"/>
      <c r="L193" s="579"/>
      <c r="M193" s="18"/>
      <c r="N193" s="18"/>
    </row>
    <row r="194" spans="1:16">
      <c r="A194" s="313"/>
      <c r="B194" s="313"/>
      <c r="C194" s="313"/>
      <c r="D194" s="313"/>
      <c r="E194" s="313"/>
      <c r="F194" s="313"/>
      <c r="G194" s="313"/>
      <c r="H194" s="313"/>
      <c r="I194" s="313"/>
      <c r="J194" s="313"/>
      <c r="K194" s="313"/>
      <c r="L194" s="313"/>
      <c r="M194" s="313"/>
      <c r="N194" s="313"/>
      <c r="O194" s="292"/>
      <c r="P194" s="292"/>
    </row>
    <row r="195" spans="1:16">
      <c r="A195" s="313"/>
      <c r="B195" s="313"/>
      <c r="C195" s="313"/>
      <c r="D195" s="313"/>
      <c r="E195" s="313"/>
      <c r="F195" s="313"/>
      <c r="G195" s="313"/>
      <c r="H195" s="313"/>
      <c r="I195" s="313"/>
      <c r="J195" s="313"/>
      <c r="K195" s="313"/>
      <c r="L195" s="313"/>
      <c r="M195" s="313"/>
      <c r="N195" s="313"/>
      <c r="O195" s="292"/>
      <c r="P195" s="292"/>
    </row>
    <row r="196" spans="1:16">
      <c r="A196" s="313"/>
      <c r="B196" s="313"/>
      <c r="C196" s="313"/>
      <c r="D196" s="313"/>
      <c r="E196" s="313"/>
      <c r="F196" s="313"/>
      <c r="G196" s="313"/>
      <c r="H196" s="313"/>
      <c r="I196" s="313"/>
      <c r="J196" s="313"/>
      <c r="K196" s="313"/>
      <c r="L196" s="313"/>
      <c r="M196" s="313"/>
      <c r="N196" s="313"/>
      <c r="O196" s="292"/>
      <c r="P196" s="292"/>
    </row>
    <row r="197" spans="1:16">
      <c r="A197" s="313"/>
      <c r="B197" s="313"/>
      <c r="C197" s="313"/>
      <c r="D197" s="313"/>
      <c r="E197" s="313"/>
      <c r="F197" s="313"/>
      <c r="G197" s="313"/>
      <c r="H197" s="313"/>
      <c r="I197" s="313"/>
      <c r="J197" s="313"/>
      <c r="K197" s="313"/>
      <c r="L197" s="313"/>
      <c r="M197" s="313"/>
      <c r="N197" s="313"/>
      <c r="O197" s="292"/>
      <c r="P197" s="292"/>
    </row>
    <row r="198" spans="1:16">
      <c r="A198" s="313"/>
      <c r="B198" s="313"/>
      <c r="C198" s="313"/>
      <c r="D198" s="313"/>
      <c r="E198" s="313"/>
      <c r="F198" s="313"/>
      <c r="G198" s="313"/>
      <c r="H198" s="313"/>
      <c r="I198" s="313"/>
      <c r="J198" s="313"/>
      <c r="K198" s="313"/>
      <c r="L198" s="313"/>
      <c r="M198" s="313"/>
      <c r="N198" s="313"/>
      <c r="O198" s="292"/>
      <c r="P198" s="292"/>
    </row>
    <row r="199" spans="1:16">
      <c r="A199" s="313"/>
      <c r="B199" s="313"/>
      <c r="C199" s="313"/>
      <c r="D199" s="313"/>
      <c r="E199" s="313"/>
      <c r="F199" s="313"/>
      <c r="G199" s="313"/>
      <c r="H199" s="313"/>
      <c r="I199" s="313"/>
      <c r="J199" s="313"/>
      <c r="K199" s="313"/>
      <c r="L199" s="313"/>
      <c r="M199" s="313"/>
      <c r="N199" s="313"/>
      <c r="O199" s="292"/>
      <c r="P199" s="292"/>
    </row>
    <row r="200" spans="1:16">
      <c r="A200" s="313"/>
      <c r="B200" s="313"/>
      <c r="C200" s="313"/>
      <c r="D200" s="313"/>
      <c r="E200" s="313"/>
      <c r="F200" s="313"/>
      <c r="G200" s="313"/>
      <c r="H200" s="313"/>
      <c r="I200" s="313"/>
      <c r="J200" s="313"/>
      <c r="K200" s="313"/>
      <c r="L200" s="313"/>
      <c r="M200" s="313"/>
      <c r="N200" s="313"/>
      <c r="O200" s="292"/>
      <c r="P200" s="292"/>
    </row>
    <row r="201" spans="1:16">
      <c r="A201" s="313"/>
      <c r="B201" s="313"/>
      <c r="C201" s="313"/>
      <c r="D201" s="313"/>
      <c r="E201" s="313"/>
      <c r="F201" s="313"/>
      <c r="G201" s="313"/>
      <c r="H201" s="313"/>
      <c r="I201" s="313"/>
      <c r="J201" s="313"/>
      <c r="K201" s="313"/>
      <c r="L201" s="313"/>
      <c r="M201" s="313"/>
      <c r="N201" s="313"/>
      <c r="O201" s="292"/>
      <c r="P201" s="292"/>
    </row>
    <row r="202" spans="1:16">
      <c r="A202" s="313"/>
      <c r="B202" s="313"/>
      <c r="C202" s="313"/>
      <c r="D202" s="313"/>
      <c r="E202" s="313"/>
      <c r="F202" s="313"/>
      <c r="G202" s="313"/>
      <c r="H202" s="313"/>
      <c r="I202" s="313"/>
      <c r="J202" s="313"/>
      <c r="K202" s="313"/>
      <c r="L202" s="313"/>
      <c r="M202" s="313"/>
      <c r="N202" s="313"/>
      <c r="O202" s="292"/>
      <c r="P202" s="292"/>
    </row>
    <row r="203" spans="1:16">
      <c r="A203" s="313"/>
      <c r="B203" s="313"/>
      <c r="C203" s="313"/>
      <c r="D203" s="313"/>
      <c r="E203" s="313"/>
      <c r="F203" s="313"/>
      <c r="G203" s="313"/>
      <c r="H203" s="313"/>
      <c r="I203" s="313"/>
      <c r="J203" s="313"/>
      <c r="K203" s="313"/>
      <c r="L203" s="313"/>
      <c r="M203" s="313"/>
      <c r="N203" s="313"/>
      <c r="O203" s="292"/>
      <c r="P203" s="292"/>
    </row>
    <row r="204" spans="1:16">
      <c r="A204" s="313"/>
      <c r="B204" s="313"/>
      <c r="C204" s="313"/>
      <c r="D204" s="313"/>
      <c r="E204" s="313"/>
      <c r="F204" s="313"/>
      <c r="G204" s="313"/>
      <c r="H204" s="313"/>
      <c r="I204" s="313"/>
      <c r="J204" s="313"/>
      <c r="K204" s="313"/>
      <c r="L204" s="313"/>
      <c r="M204" s="313"/>
      <c r="N204" s="313"/>
      <c r="O204" s="292"/>
      <c r="P204" s="292"/>
    </row>
    <row r="205" spans="1:16">
      <c r="A205" s="18"/>
      <c r="B205" s="18"/>
      <c r="C205" s="18"/>
      <c r="D205" s="18"/>
      <c r="E205" s="18"/>
      <c r="F205" s="18"/>
      <c r="G205" s="18"/>
      <c r="H205" s="18"/>
      <c r="I205" s="18"/>
      <c r="J205" s="18"/>
      <c r="K205" s="18"/>
      <c r="L205" s="18"/>
      <c r="M205" s="18"/>
      <c r="N205" s="18"/>
    </row>
    <row r="206" spans="1:16">
      <c r="A206" s="18"/>
      <c r="B206" s="18"/>
      <c r="C206" s="18"/>
      <c r="D206" s="18"/>
      <c r="E206" s="18"/>
      <c r="F206" s="18"/>
      <c r="G206" s="18"/>
      <c r="H206" s="18"/>
      <c r="I206" s="18"/>
      <c r="J206" s="18"/>
      <c r="K206" s="18"/>
      <c r="L206" s="18"/>
      <c r="M206" s="18"/>
      <c r="N206" s="18"/>
    </row>
    <row r="207" spans="1:16">
      <c r="A207" s="18"/>
      <c r="B207" s="18"/>
      <c r="C207" s="18"/>
      <c r="D207" s="18"/>
      <c r="E207" s="18"/>
      <c r="F207" s="18"/>
      <c r="G207" s="18"/>
      <c r="H207" s="18"/>
      <c r="I207" s="18"/>
      <c r="J207" s="18"/>
      <c r="K207" s="18"/>
      <c r="L207" s="18"/>
      <c r="M207" s="18"/>
      <c r="N207" s="18"/>
    </row>
    <row r="208" spans="1:16">
      <c r="A208" s="18"/>
      <c r="B208" s="18"/>
      <c r="C208" s="18"/>
      <c r="D208" s="18"/>
      <c r="E208" s="18"/>
      <c r="F208" s="18"/>
      <c r="G208" s="18"/>
      <c r="H208" s="18"/>
      <c r="I208" s="18"/>
      <c r="J208" s="18"/>
      <c r="K208" s="18"/>
      <c r="L208" s="18"/>
      <c r="M208" s="18"/>
      <c r="N208" s="18"/>
    </row>
    <row r="209" spans="1:14">
      <c r="A209" s="18"/>
      <c r="B209" s="18"/>
      <c r="C209" s="18"/>
      <c r="D209" s="18"/>
      <c r="E209" s="18"/>
      <c r="F209" s="18"/>
      <c r="G209" s="18"/>
      <c r="H209" s="18"/>
      <c r="I209" s="18"/>
      <c r="J209" s="18"/>
      <c r="K209" s="18"/>
      <c r="L209" s="18"/>
      <c r="M209" s="18"/>
      <c r="N209" s="18"/>
    </row>
    <row r="210" spans="1:14">
      <c r="A210" s="18"/>
      <c r="B210" s="18"/>
      <c r="C210" s="18"/>
      <c r="D210" s="18"/>
      <c r="E210" s="18"/>
      <c r="F210" s="18"/>
      <c r="G210" s="18"/>
      <c r="H210" s="18"/>
      <c r="I210" s="18"/>
      <c r="J210" s="18"/>
      <c r="K210" s="18"/>
      <c r="L210" s="18"/>
      <c r="M210" s="18"/>
      <c r="N210" s="18"/>
    </row>
    <row r="211" spans="1:14">
      <c r="A211" s="18"/>
      <c r="B211" s="18"/>
      <c r="C211" s="18"/>
      <c r="D211" s="18"/>
      <c r="E211" s="18"/>
      <c r="F211" s="18"/>
      <c r="G211" s="18"/>
      <c r="H211" s="18"/>
      <c r="I211" s="18"/>
      <c r="J211" s="18"/>
      <c r="K211" s="18"/>
      <c r="L211" s="18"/>
      <c r="M211" s="18"/>
      <c r="N211" s="18"/>
    </row>
    <row r="212" spans="1:14">
      <c r="A212" s="18"/>
      <c r="B212" s="18"/>
      <c r="C212" s="18"/>
      <c r="D212" s="18"/>
      <c r="E212" s="18"/>
      <c r="F212" s="18"/>
      <c r="G212" s="18"/>
      <c r="H212" s="18"/>
      <c r="I212" s="18"/>
      <c r="J212" s="18"/>
      <c r="K212" s="18"/>
      <c r="L212" s="18"/>
      <c r="M212" s="18"/>
      <c r="N212" s="18"/>
    </row>
    <row r="213" spans="1:14">
      <c r="A213" s="18"/>
      <c r="B213" s="18"/>
      <c r="C213" s="18"/>
      <c r="D213" s="18"/>
      <c r="E213" s="18"/>
      <c r="F213" s="18"/>
      <c r="G213" s="18"/>
      <c r="H213" s="18"/>
      <c r="I213" s="18"/>
      <c r="J213" s="18"/>
      <c r="K213" s="18"/>
      <c r="L213" s="18"/>
      <c r="M213" s="18"/>
      <c r="N213" s="18"/>
    </row>
    <row r="214" spans="1:14">
      <c r="A214" s="18"/>
      <c r="B214" s="18"/>
      <c r="C214" s="18"/>
      <c r="D214" s="18"/>
      <c r="E214" s="18"/>
      <c r="F214" s="18"/>
      <c r="G214" s="18"/>
      <c r="H214" s="18"/>
      <c r="I214" s="18"/>
      <c r="J214" s="18"/>
      <c r="K214" s="18"/>
      <c r="L214" s="18"/>
      <c r="M214" s="18"/>
      <c r="N214" s="18"/>
    </row>
    <row r="215" spans="1:14">
      <c r="A215" s="18"/>
      <c r="B215" s="18"/>
      <c r="C215" s="18"/>
      <c r="D215" s="18"/>
      <c r="E215" s="18"/>
      <c r="F215" s="18"/>
      <c r="G215" s="18"/>
      <c r="H215" s="18"/>
      <c r="I215" s="18"/>
      <c r="J215" s="18"/>
      <c r="K215" s="18"/>
      <c r="L215" s="18"/>
      <c r="M215" s="18"/>
      <c r="N215" s="18"/>
    </row>
    <row r="216" spans="1:14">
      <c r="A216" s="18"/>
      <c r="B216" s="18"/>
      <c r="C216" s="18"/>
      <c r="D216" s="18"/>
      <c r="E216" s="18"/>
      <c r="F216" s="18"/>
      <c r="G216" s="18"/>
      <c r="H216" s="18"/>
      <c r="I216" s="18"/>
      <c r="J216" s="18"/>
      <c r="K216" s="18"/>
      <c r="L216" s="18"/>
      <c r="M216" s="18"/>
      <c r="N216" s="18"/>
    </row>
    <row r="217" spans="1:14">
      <c r="A217" s="18"/>
      <c r="B217" s="18"/>
      <c r="C217" s="18"/>
      <c r="D217" s="18"/>
      <c r="E217" s="18"/>
      <c r="F217" s="18"/>
      <c r="G217" s="18"/>
      <c r="H217" s="18"/>
      <c r="I217" s="18"/>
      <c r="J217" s="18"/>
      <c r="K217" s="18"/>
      <c r="L217" s="18"/>
      <c r="M217" s="18"/>
      <c r="N217" s="18"/>
    </row>
    <row r="218" spans="1:14" ht="18">
      <c r="A218" s="393" t="s">
        <v>234</v>
      </c>
      <c r="B218" s="394"/>
      <c r="C218" s="394"/>
      <c r="D218" s="394"/>
      <c r="E218" s="394"/>
      <c r="F218" s="394"/>
      <c r="G218" s="394"/>
      <c r="H218" s="394"/>
      <c r="I218" s="394"/>
      <c r="J218" s="394"/>
      <c r="K218" s="394"/>
      <c r="L218" s="395"/>
    </row>
    <row r="219" spans="1:14">
      <c r="A219" s="204"/>
      <c r="B219" s="48"/>
      <c r="C219" s="48"/>
      <c r="D219" s="48"/>
      <c r="E219" s="48"/>
      <c r="F219" s="48"/>
      <c r="G219" s="48"/>
      <c r="H219" s="48"/>
      <c r="I219" s="48"/>
      <c r="J219" s="48"/>
      <c r="K219" s="48"/>
      <c r="L219" s="205"/>
    </row>
    <row r="220" spans="1:14" s="18" customFormat="1" ht="27.6" customHeight="1">
      <c r="A220" s="396" t="s">
        <v>235</v>
      </c>
      <c r="B220" s="48"/>
      <c r="C220" s="48"/>
      <c r="D220" s="397"/>
      <c r="E220" s="600" t="s">
        <v>236</v>
      </c>
      <c r="F220" s="600"/>
      <c r="G220" s="600"/>
      <c r="H220" s="600"/>
      <c r="I220" s="600"/>
      <c r="J220" s="600"/>
      <c r="K220" s="600"/>
      <c r="L220" s="374"/>
      <c r="M220" s="370"/>
    </row>
    <row r="221" spans="1:14">
      <c r="A221" s="206" t="s">
        <v>237</v>
      </c>
      <c r="B221" s="48"/>
      <c r="C221" s="48"/>
      <c r="D221" s="48"/>
      <c r="E221" s="48"/>
      <c r="F221" s="48"/>
      <c r="G221" s="48"/>
      <c r="H221" s="48"/>
      <c r="I221" s="48"/>
      <c r="J221" s="48"/>
      <c r="K221" s="48"/>
      <c r="L221" s="205"/>
      <c r="M221" s="322"/>
    </row>
    <row r="222" spans="1:14">
      <c r="A222" s="206"/>
      <c r="B222" s="48"/>
      <c r="C222" s="48"/>
      <c r="D222" s="48"/>
      <c r="E222" s="48"/>
      <c r="F222" s="48"/>
      <c r="G222" s="48"/>
      <c r="H222" s="48"/>
      <c r="I222" s="48"/>
      <c r="J222" s="48"/>
      <c r="K222" s="48"/>
      <c r="L222" s="205"/>
      <c r="M222" s="322"/>
    </row>
    <row r="223" spans="1:14" s="18" customFormat="1">
      <c r="A223" s="398" t="s">
        <v>238</v>
      </c>
      <c r="B223" s="48"/>
      <c r="C223" s="48"/>
      <c r="D223" s="397"/>
      <c r="E223" s="601"/>
      <c r="F223" s="601"/>
      <c r="G223" s="601"/>
      <c r="H223" s="601"/>
      <c r="I223" s="601"/>
      <c r="J223" s="601"/>
      <c r="K223" s="601"/>
      <c r="L223" s="602"/>
      <c r="M223" s="411"/>
    </row>
    <row r="224" spans="1:14" ht="30.75" customHeight="1">
      <c r="A224" s="599" t="s">
        <v>239</v>
      </c>
      <c r="B224" s="593"/>
      <c r="C224" s="593"/>
      <c r="D224" s="593"/>
      <c r="E224" s="593"/>
      <c r="F224" s="593"/>
      <c r="G224" s="593"/>
      <c r="H224" s="593"/>
      <c r="I224" s="593"/>
      <c r="J224" s="593"/>
      <c r="K224" s="593"/>
      <c r="L224" s="594"/>
    </row>
    <row r="225" spans="1:12">
      <c r="A225" s="588" t="s">
        <v>240</v>
      </c>
      <c r="B225" s="589"/>
      <c r="C225" s="589"/>
      <c r="D225" s="589"/>
      <c r="E225" s="589"/>
      <c r="F225" s="589"/>
      <c r="G225" s="589"/>
      <c r="H225" s="589"/>
      <c r="I225" s="589"/>
      <c r="J225" s="589"/>
      <c r="K225" s="589"/>
      <c r="L225" s="590"/>
    </row>
    <row r="226" spans="1:12">
      <c r="A226" s="504"/>
      <c r="B226" s="505"/>
      <c r="C226" s="505"/>
      <c r="D226" s="505"/>
      <c r="E226" s="505"/>
      <c r="F226" s="505"/>
      <c r="G226" s="505"/>
      <c r="H226" s="505"/>
      <c r="I226" s="505"/>
      <c r="J226" s="505"/>
      <c r="K226" s="505"/>
      <c r="L226" s="506"/>
    </row>
    <row r="227" spans="1:12">
      <c r="A227" s="204"/>
      <c r="B227" s="294" t="s">
        <v>241</v>
      </c>
      <c r="C227" s="48"/>
      <c r="D227" s="294" t="s">
        <v>242</v>
      </c>
      <c r="E227" s="48"/>
      <c r="F227" s="48"/>
      <c r="G227" s="48"/>
      <c r="H227" s="48"/>
      <c r="I227" s="48"/>
      <c r="J227" s="48"/>
      <c r="K227" s="48"/>
      <c r="L227" s="205"/>
    </row>
    <row r="228" spans="1:12">
      <c r="A228" s="206" t="s">
        <v>243</v>
      </c>
      <c r="B228" s="295">
        <v>16</v>
      </c>
      <c r="C228" s="48"/>
      <c r="D228" s="295">
        <v>16</v>
      </c>
      <c r="E228" s="48"/>
      <c r="F228" s="48"/>
      <c r="G228" s="48"/>
      <c r="H228" s="48"/>
      <c r="I228" s="48"/>
      <c r="J228" s="48"/>
      <c r="K228" s="48"/>
      <c r="L228" s="205"/>
    </row>
    <row r="229" spans="1:12">
      <c r="A229" s="206" t="s">
        <v>244</v>
      </c>
      <c r="B229" s="295">
        <v>19</v>
      </c>
      <c r="C229" s="48"/>
      <c r="D229" s="295">
        <v>19</v>
      </c>
      <c r="E229" s="48"/>
      <c r="F229" s="48"/>
      <c r="G229" s="48"/>
      <c r="H229" s="48"/>
      <c r="I229" s="48"/>
      <c r="J229" s="48"/>
      <c r="K229" s="48"/>
      <c r="L229" s="205"/>
    </row>
    <row r="230" spans="1:12">
      <c r="A230" s="207" t="s">
        <v>245</v>
      </c>
      <c r="B230" s="203">
        <v>28</v>
      </c>
      <c r="C230" s="48"/>
      <c r="D230" s="203">
        <v>28</v>
      </c>
      <c r="E230" s="48"/>
      <c r="F230" s="48"/>
      <c r="G230" s="48"/>
      <c r="H230" s="48"/>
      <c r="I230" s="48"/>
      <c r="J230" s="48"/>
      <c r="K230" s="48"/>
      <c r="L230" s="205"/>
    </row>
    <row r="231" spans="1:12">
      <c r="A231" s="204" t="s">
        <v>246</v>
      </c>
      <c r="B231" s="296">
        <f>SUM(B228:B230)</f>
        <v>63</v>
      </c>
      <c r="C231" s="48"/>
      <c r="D231" s="295">
        <f>SUM(D228:D230)</f>
        <v>63</v>
      </c>
      <c r="E231" s="48"/>
      <c r="F231" s="48"/>
      <c r="G231" s="48"/>
      <c r="H231" s="48"/>
      <c r="I231" s="48"/>
      <c r="J231" s="48"/>
      <c r="K231" s="48"/>
      <c r="L231" s="205"/>
    </row>
    <row r="232" spans="1:12">
      <c r="A232" s="206"/>
      <c r="B232" s="48"/>
      <c r="C232" s="48"/>
      <c r="D232" s="48"/>
      <c r="E232" s="48"/>
      <c r="F232" s="48"/>
      <c r="G232" s="48"/>
      <c r="H232" s="48"/>
      <c r="I232" s="48"/>
      <c r="J232" s="48"/>
      <c r="K232" s="48"/>
      <c r="L232" s="205"/>
    </row>
    <row r="233" spans="1:12">
      <c r="A233" s="208" t="s">
        <v>247</v>
      </c>
      <c r="B233" s="297">
        <v>110</v>
      </c>
      <c r="C233" s="48" t="s">
        <v>248</v>
      </c>
      <c r="D233" s="297">
        <v>110</v>
      </c>
      <c r="E233" s="48" t="s">
        <v>248</v>
      </c>
      <c r="F233" s="48"/>
      <c r="G233" s="48"/>
      <c r="H233" s="48"/>
      <c r="I233" s="48"/>
      <c r="J233" s="48"/>
      <c r="K233" s="48"/>
      <c r="L233" s="205"/>
    </row>
    <row r="234" spans="1:12">
      <c r="A234" s="206" t="s">
        <v>118</v>
      </c>
      <c r="B234" s="295">
        <f>B231+B233</f>
        <v>173</v>
      </c>
      <c r="C234" s="48"/>
      <c r="D234" s="295">
        <f>D231+D233</f>
        <v>173</v>
      </c>
      <c r="E234" s="48"/>
      <c r="F234" s="48"/>
      <c r="G234" s="48"/>
      <c r="H234" s="48"/>
      <c r="I234" s="48"/>
      <c r="J234" s="48"/>
      <c r="K234" s="48"/>
      <c r="L234" s="205"/>
    </row>
    <row r="235" spans="1:12">
      <c r="A235" s="206"/>
      <c r="B235" s="48"/>
      <c r="C235" s="48"/>
      <c r="D235" s="48"/>
      <c r="E235" s="48"/>
      <c r="F235" s="48"/>
      <c r="G235" s="48"/>
      <c r="H235" s="48"/>
      <c r="I235" s="48"/>
      <c r="J235" s="48"/>
      <c r="K235" s="48"/>
      <c r="L235" s="205"/>
    </row>
    <row r="236" spans="1:12">
      <c r="A236" s="206" t="s">
        <v>249</v>
      </c>
      <c r="B236" s="591" t="s">
        <v>250</v>
      </c>
      <c r="C236" s="591"/>
      <c r="D236" s="591"/>
      <c r="E236" s="591"/>
      <c r="F236" s="591"/>
      <c r="G236" s="591"/>
      <c r="H236" s="591"/>
      <c r="I236" s="591"/>
      <c r="J236" s="591"/>
      <c r="K236" s="591"/>
      <c r="L236" s="592"/>
    </row>
    <row r="237" spans="1:12" ht="27.75" customHeight="1">
      <c r="A237" s="206" t="s">
        <v>251</v>
      </c>
      <c r="B237" s="593" t="s">
        <v>252</v>
      </c>
      <c r="C237" s="593"/>
      <c r="D237" s="593"/>
      <c r="E237" s="593"/>
      <c r="F237" s="593"/>
      <c r="G237" s="593"/>
      <c r="H237" s="593"/>
      <c r="I237" s="593"/>
      <c r="J237" s="593"/>
      <c r="K237" s="593"/>
      <c r="L237" s="594"/>
    </row>
    <row r="238" spans="1:12" ht="28.5" customHeight="1">
      <c r="A238" s="207" t="s">
        <v>253</v>
      </c>
      <c r="B238" s="595" t="s">
        <v>254</v>
      </c>
      <c r="C238" s="595"/>
      <c r="D238" s="595"/>
      <c r="E238" s="595"/>
      <c r="F238" s="595"/>
      <c r="G238" s="595"/>
      <c r="H238" s="595"/>
      <c r="I238" s="595"/>
      <c r="J238" s="595"/>
      <c r="K238" s="595"/>
      <c r="L238" s="596"/>
    </row>
    <row r="239" spans="1:12">
      <c r="A239" s="200"/>
    </row>
  </sheetData>
  <sheetProtection selectLockedCells="1"/>
  <mergeCells count="25">
    <mergeCell ref="A225:L225"/>
    <mergeCell ref="B236:L236"/>
    <mergeCell ref="B237:L237"/>
    <mergeCell ref="B238:L238"/>
    <mergeCell ref="A163:L163"/>
    <mergeCell ref="A164:L164"/>
    <mergeCell ref="A165:L166"/>
    <mergeCell ref="A183:L183"/>
    <mergeCell ref="A224:L224"/>
    <mergeCell ref="E220:K220"/>
    <mergeCell ref="E223:L223"/>
    <mergeCell ref="A193:L193"/>
    <mergeCell ref="A24:L24"/>
    <mergeCell ref="A1:L1"/>
    <mergeCell ref="A2:L2"/>
    <mergeCell ref="A3:L3"/>
    <mergeCell ref="A5:B5"/>
    <mergeCell ref="C5:H5"/>
    <mergeCell ref="A161:L161"/>
    <mergeCell ref="A162:L162"/>
    <mergeCell ref="A44:L45"/>
    <mergeCell ref="A67:L68"/>
    <mergeCell ref="A88:L88"/>
    <mergeCell ref="A108:L110"/>
    <mergeCell ref="A134:L135"/>
  </mergeCells>
  <dataValidations count="1">
    <dataValidation allowBlank="1" showInputMessage="1" showErrorMessage="1" prompt="Enter Organization Name on the Personnel Tab" sqref="C5:H5" xr:uid="{6CFE188F-07EF-4684-9F84-23C0229C3245}"/>
  </dataValidations>
  <hyperlinks>
    <hyperlink ref="E220" r:id="rId1" xr:uid="{0F340D10-C7B7-43FB-8431-FCB5E8454199}"/>
  </hyperlinks>
  <pageMargins left="0.7" right="0.7" top="0.75" bottom="0.75" header="0.3" footer="0.3"/>
  <pageSetup scale="51" orientation="portrait" r:id="rId2"/>
  <headerFooter>
    <oddFooter>&amp;RPage &amp;P of &amp;N</oddFooter>
  </headerFooter>
  <rowBreaks count="1" manualBreakCount="1">
    <brk id="106"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7"/>
  <sheetViews>
    <sheetView zoomScale="90" zoomScaleNormal="90" workbookViewId="0">
      <pane xSplit="2" ySplit="8" topLeftCell="C73" activePane="bottomRight" state="frozen"/>
      <selection pane="bottomRight" activeCell="A73" sqref="A73"/>
      <selection pane="bottomLeft" activeCell="A50" sqref="A50:XFD53"/>
      <selection pane="topRight" activeCell="A50" sqref="A50:XFD53"/>
    </sheetView>
  </sheetViews>
  <sheetFormatPr defaultColWidth="8.7109375" defaultRowHeight="14.1"/>
  <cols>
    <col min="1" max="1" width="46.85546875" style="72" customWidth="1"/>
    <col min="2" max="2" width="14.28515625" style="72" customWidth="1"/>
    <col min="3" max="4" width="15.140625" style="72" customWidth="1"/>
    <col min="5" max="5" width="15" style="72" customWidth="1"/>
    <col min="6" max="6" width="16.140625" style="72" customWidth="1"/>
    <col min="7" max="7" width="15.42578125" style="72" customWidth="1"/>
    <col min="8" max="8" width="16.85546875" style="72" customWidth="1"/>
    <col min="9" max="9" width="16.140625" style="72" customWidth="1"/>
    <col min="10" max="10" width="17" style="72" customWidth="1"/>
    <col min="11" max="11" width="16.5703125" style="72" customWidth="1"/>
    <col min="12" max="12" width="15.7109375" style="72" customWidth="1"/>
    <col min="13" max="13" width="15.42578125" style="72" customWidth="1"/>
    <col min="14" max="14" width="15.140625" style="72" customWidth="1"/>
    <col min="15" max="15" width="16.5703125" style="72" customWidth="1"/>
    <col min="16" max="16" width="17.5703125" style="72" customWidth="1"/>
    <col min="17" max="17" width="15.5703125" style="72" customWidth="1"/>
    <col min="18" max="16384" width="8.7109375" style="72"/>
  </cols>
  <sheetData>
    <row r="1" spans="1:17" s="99" customFormat="1" ht="15.6">
      <c r="A1" s="615" t="s">
        <v>102</v>
      </c>
      <c r="B1" s="615"/>
      <c r="C1" s="615"/>
      <c r="D1" s="615"/>
      <c r="E1" s="615"/>
      <c r="F1" s="615"/>
      <c r="G1" s="615"/>
      <c r="H1" s="615"/>
      <c r="I1" s="615"/>
      <c r="J1" s="615"/>
      <c r="K1" s="615"/>
      <c r="L1" s="615"/>
      <c r="M1" s="615"/>
      <c r="N1" s="615"/>
      <c r="O1" s="615"/>
      <c r="P1" s="615"/>
      <c r="Q1" s="615"/>
    </row>
    <row r="2" spans="1:17" s="99" customFormat="1" ht="15.6">
      <c r="A2" s="615" t="str">
        <f>'Line Item Budget'!A2:C2</f>
        <v>SFY 2026 - State Designated Rural Health Centers 07/01/2025 - 06/30/2026</v>
      </c>
      <c r="B2" s="615"/>
      <c r="C2" s="615"/>
      <c r="D2" s="615"/>
      <c r="E2" s="615"/>
      <c r="F2" s="615"/>
      <c r="G2" s="615"/>
      <c r="H2" s="615"/>
      <c r="I2" s="615"/>
      <c r="J2" s="615"/>
      <c r="K2" s="615"/>
      <c r="L2" s="615"/>
      <c r="M2" s="615"/>
      <c r="N2" s="615"/>
      <c r="O2" s="615"/>
      <c r="P2" s="615"/>
      <c r="Q2" s="615"/>
    </row>
    <row r="3" spans="1:17" s="99" customFormat="1" ht="15.6">
      <c r="A3" s="615" t="s">
        <v>255</v>
      </c>
      <c r="B3" s="615"/>
      <c r="C3" s="615"/>
      <c r="D3" s="615"/>
      <c r="E3" s="615"/>
      <c r="F3" s="615"/>
      <c r="G3" s="615"/>
      <c r="H3" s="615"/>
      <c r="I3" s="615"/>
      <c r="J3" s="615"/>
      <c r="K3" s="615"/>
      <c r="L3" s="615"/>
      <c r="M3" s="615"/>
      <c r="N3" s="615"/>
      <c r="O3" s="615"/>
      <c r="P3" s="615"/>
      <c r="Q3" s="615"/>
    </row>
    <row r="4" spans="1:17">
      <c r="A4" s="209" t="s">
        <v>256</v>
      </c>
      <c r="B4" s="100"/>
      <c r="C4" s="631"/>
      <c r="D4" s="631"/>
      <c r="E4" s="631"/>
      <c r="F4" s="631"/>
      <c r="G4" s="99"/>
      <c r="H4" s="632"/>
      <c r="I4" s="632"/>
      <c r="J4" s="632"/>
      <c r="K4" s="632"/>
      <c r="L4" s="624" t="s">
        <v>257</v>
      </c>
      <c r="M4" s="624"/>
      <c r="N4" s="625"/>
      <c r="O4" s="625"/>
      <c r="P4" s="625"/>
      <c r="Q4" s="625"/>
    </row>
    <row r="5" spans="1:17">
      <c r="A5" s="209" t="s">
        <v>258</v>
      </c>
      <c r="B5" s="406">
        <f>Personnel!B5</f>
        <v>0</v>
      </c>
      <c r="C5" s="508"/>
      <c r="D5" s="508"/>
      <c r="E5" s="508"/>
      <c r="F5" s="508"/>
      <c r="G5" s="210" t="s">
        <v>259</v>
      </c>
      <c r="H5" s="509"/>
      <c r="I5" s="509"/>
      <c r="J5" s="509"/>
      <c r="K5" s="509"/>
      <c r="L5" s="624"/>
      <c r="M5" s="624"/>
      <c r="N5" s="625"/>
      <c r="O5" s="625"/>
      <c r="P5" s="625"/>
      <c r="Q5" s="625"/>
    </row>
    <row r="6" spans="1:17">
      <c r="A6" s="209" t="s">
        <v>260</v>
      </c>
      <c r="B6" s="508">
        <f>Personnel!H5</f>
        <v>0</v>
      </c>
      <c r="C6" s="191"/>
      <c r="D6" s="191"/>
      <c r="E6" s="191"/>
      <c r="F6" s="191"/>
      <c r="G6" s="633" t="s">
        <v>261</v>
      </c>
      <c r="H6" s="633"/>
      <c r="I6" s="632"/>
      <c r="J6" s="632"/>
      <c r="K6" s="632"/>
      <c r="L6" s="624"/>
      <c r="M6" s="624"/>
      <c r="N6" s="626"/>
      <c r="O6" s="626"/>
      <c r="P6" s="626"/>
      <c r="Q6" s="626"/>
    </row>
    <row r="7" spans="1:17" ht="14.45" thickBot="1">
      <c r="A7" s="101"/>
      <c r="B7" s="100"/>
      <c r="C7" s="100"/>
      <c r="D7" s="100"/>
      <c r="E7" s="100"/>
      <c r="F7" s="100"/>
      <c r="G7" s="100"/>
      <c r="H7" s="100"/>
      <c r="I7" s="100"/>
      <c r="J7" s="100"/>
      <c r="K7" s="100"/>
      <c r="L7" s="100"/>
      <c r="M7" s="100"/>
      <c r="N7" s="100"/>
      <c r="O7" s="100"/>
      <c r="P7" s="100"/>
    </row>
    <row r="8" spans="1:17" ht="48.75" customHeight="1" thickTop="1">
      <c r="A8" s="192" t="s">
        <v>262</v>
      </c>
      <c r="B8" s="172" t="s">
        <v>263</v>
      </c>
      <c r="C8" s="102" t="s">
        <v>264</v>
      </c>
      <c r="D8" s="102" t="s">
        <v>265</v>
      </c>
      <c r="E8" s="102" t="s">
        <v>266</v>
      </c>
      <c r="F8" s="103" t="s">
        <v>267</v>
      </c>
      <c r="G8" s="103" t="s">
        <v>268</v>
      </c>
      <c r="H8" s="103" t="s">
        <v>269</v>
      </c>
      <c r="I8" s="103" t="s">
        <v>270</v>
      </c>
      <c r="J8" s="103" t="s">
        <v>271</v>
      </c>
      <c r="K8" s="103" t="s">
        <v>272</v>
      </c>
      <c r="L8" s="103" t="s">
        <v>273</v>
      </c>
      <c r="M8" s="103" t="s">
        <v>274</v>
      </c>
      <c r="N8" s="137" t="s">
        <v>275</v>
      </c>
      <c r="O8" s="158" t="s">
        <v>276</v>
      </c>
      <c r="P8" s="170" t="s">
        <v>277</v>
      </c>
      <c r="Q8" s="104" t="s">
        <v>278</v>
      </c>
    </row>
    <row r="9" spans="1:17">
      <c r="A9" s="105" t="s">
        <v>279</v>
      </c>
      <c r="B9" s="151"/>
      <c r="C9" s="106"/>
      <c r="D9" s="106"/>
      <c r="E9" s="106"/>
      <c r="F9" s="106"/>
      <c r="G9" s="106"/>
      <c r="H9" s="106"/>
      <c r="I9" s="106"/>
      <c r="J9" s="106"/>
      <c r="K9" s="106"/>
      <c r="L9" s="106"/>
      <c r="M9" s="106"/>
      <c r="N9" s="138"/>
      <c r="O9" s="151"/>
      <c r="P9" s="151"/>
      <c r="Q9" s="107"/>
    </row>
    <row r="10" spans="1:17">
      <c r="A10" s="113" t="s">
        <v>280</v>
      </c>
      <c r="B10" s="173">
        <f>'Line Item Budget'!C24</f>
        <v>0</v>
      </c>
      <c r="C10" s="134">
        <f>July!D25</f>
        <v>0</v>
      </c>
      <c r="D10" s="134">
        <f>August!D25</f>
        <v>0</v>
      </c>
      <c r="E10" s="134">
        <f>September!D25</f>
        <v>0</v>
      </c>
      <c r="F10" s="134">
        <f>October!D25</f>
        <v>0</v>
      </c>
      <c r="G10" s="134">
        <f>November!D25</f>
        <v>0</v>
      </c>
      <c r="H10" s="134">
        <f>December!D25</f>
        <v>0</v>
      </c>
      <c r="I10" s="134">
        <f>January!D25</f>
        <v>0</v>
      </c>
      <c r="J10" s="134">
        <f>February!D25</f>
        <v>0</v>
      </c>
      <c r="K10" s="134">
        <f>March!D25</f>
        <v>0</v>
      </c>
      <c r="L10" s="134">
        <f>April!D25</f>
        <v>0</v>
      </c>
      <c r="M10" s="134">
        <f>May!D25</f>
        <v>0</v>
      </c>
      <c r="N10" s="139">
        <f>June!D25</f>
        <v>0</v>
      </c>
      <c r="O10" s="159">
        <f>SUM(C10:N10)</f>
        <v>0</v>
      </c>
      <c r="P10" s="171">
        <f>B10-O10</f>
        <v>0</v>
      </c>
      <c r="Q10" s="108" t="e">
        <f>O10/B10</f>
        <v>#DIV/0!</v>
      </c>
    </row>
    <row r="11" spans="1:17">
      <c r="A11" s="113" t="s">
        <v>281</v>
      </c>
      <c r="B11" s="173">
        <f>'Line Item Budget'!C25</f>
        <v>0</v>
      </c>
      <c r="C11" s="134">
        <f>July!D39</f>
        <v>0</v>
      </c>
      <c r="D11" s="134">
        <f>August!D39</f>
        <v>0</v>
      </c>
      <c r="E11" s="134">
        <f>September!D39</f>
        <v>0</v>
      </c>
      <c r="F11" s="134">
        <f>October!D39</f>
        <v>0</v>
      </c>
      <c r="G11" s="134">
        <f>November!D39</f>
        <v>0</v>
      </c>
      <c r="H11" s="134">
        <f>December!D39</f>
        <v>0</v>
      </c>
      <c r="I11" s="134">
        <f>January!D39</f>
        <v>0</v>
      </c>
      <c r="J11" s="134">
        <f>February!D39</f>
        <v>0</v>
      </c>
      <c r="K11" s="134">
        <f>March!D39</f>
        <v>0</v>
      </c>
      <c r="L11" s="134">
        <f>April!D39</f>
        <v>0</v>
      </c>
      <c r="M11" s="134">
        <f>May!D39</f>
        <v>0</v>
      </c>
      <c r="N11" s="139">
        <f>June!D39</f>
        <v>0</v>
      </c>
      <c r="O11" s="159">
        <f>SUM(C11:N11)</f>
        <v>0</v>
      </c>
      <c r="P11" s="171">
        <f>B11-O11</f>
        <v>0</v>
      </c>
      <c r="Q11" s="108" t="e">
        <f>O11/B11</f>
        <v>#DIV/0!</v>
      </c>
    </row>
    <row r="12" spans="1:17">
      <c r="A12" s="113"/>
      <c r="B12" s="173"/>
      <c r="C12" s="134"/>
      <c r="D12" s="134"/>
      <c r="E12" s="134"/>
      <c r="F12" s="134"/>
      <c r="G12" s="134"/>
      <c r="H12" s="134"/>
      <c r="I12" s="134"/>
      <c r="J12" s="134"/>
      <c r="K12" s="134"/>
      <c r="L12" s="134"/>
      <c r="M12" s="134"/>
      <c r="N12" s="139"/>
      <c r="O12" s="159"/>
      <c r="P12" s="171"/>
      <c r="Q12" s="108"/>
    </row>
    <row r="13" spans="1:17">
      <c r="A13" s="110" t="s">
        <v>282</v>
      </c>
      <c r="B13" s="173"/>
      <c r="C13" s="134"/>
      <c r="D13" s="134"/>
      <c r="E13" s="134"/>
      <c r="F13" s="134"/>
      <c r="G13" s="135"/>
      <c r="H13" s="135"/>
      <c r="I13" s="135"/>
      <c r="J13" s="135"/>
      <c r="K13" s="135"/>
      <c r="L13" s="135"/>
      <c r="M13" s="135"/>
      <c r="N13" s="140"/>
      <c r="O13" s="159"/>
      <c r="P13" s="171"/>
      <c r="Q13" s="108"/>
    </row>
    <row r="14" spans="1:17">
      <c r="A14" s="113" t="str">
        <f>'Line Item Budget'!A27</f>
        <v>Contractor 1 (define)</v>
      </c>
      <c r="B14" s="173">
        <f>'Line Item Budget'!D27</f>
        <v>0</v>
      </c>
      <c r="C14" s="134">
        <f>July!E42+July!F42</f>
        <v>0</v>
      </c>
      <c r="D14" s="134">
        <f>August!E42+August!F42</f>
        <v>0</v>
      </c>
      <c r="E14" s="134">
        <f>September!E42+September!F42</f>
        <v>0</v>
      </c>
      <c r="F14" s="134">
        <f>October!E42+October!F42</f>
        <v>0</v>
      </c>
      <c r="G14" s="134">
        <f>November!E42+November!F42</f>
        <v>0</v>
      </c>
      <c r="H14" s="134">
        <f>December!E42+December!F42</f>
        <v>0</v>
      </c>
      <c r="I14" s="134">
        <f>January!E42+January!F42</f>
        <v>0</v>
      </c>
      <c r="J14" s="134">
        <f>February!E42+February!F42</f>
        <v>0</v>
      </c>
      <c r="K14" s="134">
        <f>March!E42+March!F42</f>
        <v>0</v>
      </c>
      <c r="L14" s="134">
        <f>April!E42+April!F42</f>
        <v>0</v>
      </c>
      <c r="M14" s="134">
        <f>May!E42+May!F42</f>
        <v>0</v>
      </c>
      <c r="N14" s="139">
        <f>June!E42+June!F42</f>
        <v>0</v>
      </c>
      <c r="O14" s="159">
        <f t="shared" ref="O14:O19" si="0">SUM(C14:N14)</f>
        <v>0</v>
      </c>
      <c r="P14" s="171">
        <f t="shared" ref="P14:P19" si="1">B14-O14</f>
        <v>0</v>
      </c>
      <c r="Q14" s="108" t="e">
        <f t="shared" ref="Q14:Q26" si="2">O14/B14</f>
        <v>#DIV/0!</v>
      </c>
    </row>
    <row r="15" spans="1:17">
      <c r="A15" s="113" t="str">
        <f>'Line Item Budget'!A28</f>
        <v>Contractor 2 (define)</v>
      </c>
      <c r="B15" s="173">
        <f>'Line Item Budget'!D28</f>
        <v>0</v>
      </c>
      <c r="C15" s="134">
        <f>July!E43+July!F43</f>
        <v>0</v>
      </c>
      <c r="D15" s="134">
        <f>August!E43+August!F43</f>
        <v>0</v>
      </c>
      <c r="E15" s="134">
        <f>September!E43+September!F43</f>
        <v>0</v>
      </c>
      <c r="F15" s="134">
        <f>October!E43+October!F43</f>
        <v>0</v>
      </c>
      <c r="G15" s="134">
        <f>November!E43+November!F43</f>
        <v>0</v>
      </c>
      <c r="H15" s="134">
        <f>December!E43+December!F43</f>
        <v>0</v>
      </c>
      <c r="I15" s="134">
        <f>January!E43+January!F43</f>
        <v>0</v>
      </c>
      <c r="J15" s="134">
        <f>February!E43+February!F43</f>
        <v>0</v>
      </c>
      <c r="K15" s="134">
        <f>March!E43+March!F43</f>
        <v>0</v>
      </c>
      <c r="L15" s="134">
        <f>April!E43+April!F43</f>
        <v>0</v>
      </c>
      <c r="M15" s="134">
        <f>May!E43+May!F43</f>
        <v>0</v>
      </c>
      <c r="N15" s="139">
        <f>June!E43+June!F43</f>
        <v>0</v>
      </c>
      <c r="O15" s="159">
        <f t="shared" si="0"/>
        <v>0</v>
      </c>
      <c r="P15" s="171">
        <f t="shared" si="1"/>
        <v>0</v>
      </c>
      <c r="Q15" s="108" t="e">
        <f t="shared" si="2"/>
        <v>#DIV/0!</v>
      </c>
    </row>
    <row r="16" spans="1:17">
      <c r="A16" s="113" t="str">
        <f>'Line Item Budget'!A29</f>
        <v>Contractor 3 (define)</v>
      </c>
      <c r="B16" s="173">
        <f>'Line Item Budget'!D29</f>
        <v>0</v>
      </c>
      <c r="C16" s="134">
        <f>July!E44+July!F44</f>
        <v>0</v>
      </c>
      <c r="D16" s="134">
        <f>August!E44+August!F44</f>
        <v>0</v>
      </c>
      <c r="E16" s="134">
        <f>September!E44+September!F44</f>
        <v>0</v>
      </c>
      <c r="F16" s="134">
        <f>October!E44+October!F44</f>
        <v>0</v>
      </c>
      <c r="G16" s="134">
        <f>November!E44+November!F44</f>
        <v>0</v>
      </c>
      <c r="H16" s="134">
        <f>December!E44+December!F44</f>
        <v>0</v>
      </c>
      <c r="I16" s="134">
        <f>January!E44+January!F44</f>
        <v>0</v>
      </c>
      <c r="J16" s="134">
        <f>February!E44+February!F44</f>
        <v>0</v>
      </c>
      <c r="K16" s="134">
        <f>March!E44+March!F44</f>
        <v>0</v>
      </c>
      <c r="L16" s="134">
        <f>April!E44+April!F44</f>
        <v>0</v>
      </c>
      <c r="M16" s="134">
        <f>May!E44+May!F44</f>
        <v>0</v>
      </c>
      <c r="N16" s="139">
        <f>June!E44+June!F44</f>
        <v>0</v>
      </c>
      <c r="O16" s="159">
        <f t="shared" si="0"/>
        <v>0</v>
      </c>
      <c r="P16" s="171">
        <f t="shared" si="1"/>
        <v>0</v>
      </c>
      <c r="Q16" s="108" t="e">
        <f t="shared" si="2"/>
        <v>#DIV/0!</v>
      </c>
    </row>
    <row r="17" spans="1:17">
      <c r="A17" s="113" t="str">
        <f>'Line Item Budget'!A30</f>
        <v>Contractor 4 (define)</v>
      </c>
      <c r="B17" s="173">
        <f>'Line Item Budget'!D30</f>
        <v>0</v>
      </c>
      <c r="C17" s="134">
        <f>July!E45+July!F45</f>
        <v>0</v>
      </c>
      <c r="D17" s="134">
        <f>August!E45+August!F45</f>
        <v>0</v>
      </c>
      <c r="E17" s="134">
        <f>September!E45+September!F45</f>
        <v>0</v>
      </c>
      <c r="F17" s="134">
        <f>October!E45+October!F45</f>
        <v>0</v>
      </c>
      <c r="G17" s="134">
        <f>November!E45+November!F45</f>
        <v>0</v>
      </c>
      <c r="H17" s="134">
        <f>December!E45+December!F45</f>
        <v>0</v>
      </c>
      <c r="I17" s="134">
        <f>January!E45+January!F45</f>
        <v>0</v>
      </c>
      <c r="J17" s="134">
        <f>February!E45+February!F45</f>
        <v>0</v>
      </c>
      <c r="K17" s="134">
        <f>March!E45+March!F45</f>
        <v>0</v>
      </c>
      <c r="L17" s="134">
        <f>April!E45+April!F45</f>
        <v>0</v>
      </c>
      <c r="M17" s="134">
        <f>May!E45+May!F45</f>
        <v>0</v>
      </c>
      <c r="N17" s="139">
        <f>June!E45+June!F45</f>
        <v>0</v>
      </c>
      <c r="O17" s="159">
        <f t="shared" si="0"/>
        <v>0</v>
      </c>
      <c r="P17" s="171">
        <f t="shared" si="1"/>
        <v>0</v>
      </c>
      <c r="Q17" s="108" t="e">
        <f t="shared" si="2"/>
        <v>#DIV/0!</v>
      </c>
    </row>
    <row r="18" spans="1:17">
      <c r="A18" s="113" t="str">
        <f>'Line Item Budget'!A31</f>
        <v>Contractor 5 (define)</v>
      </c>
      <c r="B18" s="173">
        <f>'Line Item Budget'!D31</f>
        <v>0</v>
      </c>
      <c r="C18" s="134">
        <f>July!E46+July!F46</f>
        <v>0</v>
      </c>
      <c r="D18" s="134">
        <f>August!E46+August!F46</f>
        <v>0</v>
      </c>
      <c r="E18" s="134">
        <f>September!E46+September!F46</f>
        <v>0</v>
      </c>
      <c r="F18" s="134">
        <f>October!E46+October!F46</f>
        <v>0</v>
      </c>
      <c r="G18" s="134">
        <f>November!E46+November!F46</f>
        <v>0</v>
      </c>
      <c r="H18" s="134">
        <f>December!E46+December!F46</f>
        <v>0</v>
      </c>
      <c r="I18" s="134">
        <f>January!E46+January!F46</f>
        <v>0</v>
      </c>
      <c r="J18" s="134">
        <f>February!E46+February!F46</f>
        <v>0</v>
      </c>
      <c r="K18" s="134">
        <f>March!E46+March!F46</f>
        <v>0</v>
      </c>
      <c r="L18" s="134">
        <f>April!E46+April!F46</f>
        <v>0</v>
      </c>
      <c r="M18" s="134">
        <f>May!E46+May!F46</f>
        <v>0</v>
      </c>
      <c r="N18" s="139">
        <f>June!E46+June!F46</f>
        <v>0</v>
      </c>
      <c r="O18" s="159">
        <f t="shared" si="0"/>
        <v>0</v>
      </c>
      <c r="P18" s="171">
        <f t="shared" si="1"/>
        <v>0</v>
      </c>
      <c r="Q18" s="108" t="e">
        <f t="shared" si="2"/>
        <v>#DIV/0!</v>
      </c>
    </row>
    <row r="19" spans="1:17">
      <c r="A19" s="113" t="str">
        <f>'Line Item Budget'!A32</f>
        <v>Contractor 6 (define)</v>
      </c>
      <c r="B19" s="173">
        <f>'Line Item Budget'!D32</f>
        <v>0</v>
      </c>
      <c r="C19" s="134">
        <f>July!E47+July!F47</f>
        <v>0</v>
      </c>
      <c r="D19" s="134">
        <f>August!E47+August!F47</f>
        <v>0</v>
      </c>
      <c r="E19" s="134">
        <f>September!E47+September!F47</f>
        <v>0</v>
      </c>
      <c r="F19" s="134">
        <f>October!E47+October!F47</f>
        <v>0</v>
      </c>
      <c r="G19" s="134">
        <f>November!E47+November!F47</f>
        <v>0</v>
      </c>
      <c r="H19" s="134">
        <f>December!E47+December!F47</f>
        <v>0</v>
      </c>
      <c r="I19" s="134">
        <f>January!E47+January!F47</f>
        <v>0</v>
      </c>
      <c r="J19" s="134">
        <f>February!E47+February!F47</f>
        <v>0</v>
      </c>
      <c r="K19" s="134">
        <f>March!E47+March!F47</f>
        <v>0</v>
      </c>
      <c r="L19" s="134">
        <f>April!E47+April!F47</f>
        <v>0</v>
      </c>
      <c r="M19" s="134">
        <f>May!E47+May!F47</f>
        <v>0</v>
      </c>
      <c r="N19" s="139">
        <f>June!E47+June!F47</f>
        <v>0</v>
      </c>
      <c r="O19" s="159">
        <f t="shared" si="0"/>
        <v>0</v>
      </c>
      <c r="P19" s="171">
        <f t="shared" si="1"/>
        <v>0</v>
      </c>
      <c r="Q19" s="108" t="e">
        <f t="shared" si="2"/>
        <v>#DIV/0!</v>
      </c>
    </row>
    <row r="20" spans="1:17">
      <c r="A20" s="113"/>
      <c r="B20" s="173"/>
      <c r="C20" s="134"/>
      <c r="D20" s="134"/>
      <c r="E20" s="134"/>
      <c r="F20" s="134"/>
      <c r="G20" s="134"/>
      <c r="H20" s="134"/>
      <c r="I20" s="134"/>
      <c r="J20" s="134"/>
      <c r="K20" s="134"/>
      <c r="L20" s="134"/>
      <c r="M20" s="134"/>
      <c r="N20" s="139"/>
      <c r="O20" s="159"/>
      <c r="P20" s="171"/>
      <c r="Q20" s="108"/>
    </row>
    <row r="21" spans="1:17">
      <c r="A21" s="110" t="s">
        <v>283</v>
      </c>
      <c r="B21" s="173"/>
      <c r="C21" s="134"/>
      <c r="D21" s="134"/>
      <c r="E21" s="134"/>
      <c r="F21" s="134"/>
      <c r="G21" s="135"/>
      <c r="H21" s="135"/>
      <c r="I21" s="135"/>
      <c r="J21" s="135"/>
      <c r="K21" s="135"/>
      <c r="L21" s="135"/>
      <c r="M21" s="135"/>
      <c r="N21" s="140"/>
      <c r="O21" s="159"/>
      <c r="P21" s="171"/>
      <c r="Q21" s="108"/>
    </row>
    <row r="22" spans="1:17">
      <c r="A22" s="113">
        <f>'Line Item Budget'!A34</f>
        <v>0</v>
      </c>
      <c r="B22" s="173">
        <f>'Line Item Budget'!D34</f>
        <v>0</v>
      </c>
      <c r="C22" s="134">
        <f>July!E49+July!F49</f>
        <v>0</v>
      </c>
      <c r="D22" s="134">
        <f>August!E49+August!F49</f>
        <v>0</v>
      </c>
      <c r="E22" s="134">
        <f>September!E49+September!F49</f>
        <v>0</v>
      </c>
      <c r="F22" s="134">
        <f>October!E49+October!F49</f>
        <v>0</v>
      </c>
      <c r="G22" s="135">
        <f>November!E49+November!F49</f>
        <v>0</v>
      </c>
      <c r="H22" s="135">
        <f>December!E49+December!F49</f>
        <v>0</v>
      </c>
      <c r="I22" s="135">
        <f>January!E49+January!F49</f>
        <v>0</v>
      </c>
      <c r="J22" s="135">
        <f>February!E49+February!F49</f>
        <v>0</v>
      </c>
      <c r="K22" s="135">
        <f>March!E49+March!F49</f>
        <v>0</v>
      </c>
      <c r="L22" s="135">
        <f>April!E49+April!F49</f>
        <v>0</v>
      </c>
      <c r="M22" s="135">
        <f>May!E49+May!F49</f>
        <v>0</v>
      </c>
      <c r="N22" s="140">
        <f>June!E49+June!F49</f>
        <v>0</v>
      </c>
      <c r="O22" s="159">
        <f>SUM(C22:N22)</f>
        <v>0</v>
      </c>
      <c r="P22" s="171">
        <f>B22-O22</f>
        <v>0</v>
      </c>
      <c r="Q22" s="108" t="e">
        <f>O22/B22</f>
        <v>#DIV/0!</v>
      </c>
    </row>
    <row r="23" spans="1:17">
      <c r="A23" s="113">
        <f>'Line Item Budget'!A35</f>
        <v>0</v>
      </c>
      <c r="B23" s="173">
        <f>'Line Item Budget'!D35</f>
        <v>0</v>
      </c>
      <c r="C23" s="134">
        <f>July!E50+July!F50</f>
        <v>0</v>
      </c>
      <c r="D23" s="134">
        <f>August!E50+August!F50</f>
        <v>0</v>
      </c>
      <c r="E23" s="134">
        <f>September!E50+September!F50</f>
        <v>0</v>
      </c>
      <c r="F23" s="134">
        <f>October!E50+October!F50</f>
        <v>0</v>
      </c>
      <c r="G23" s="135">
        <f>November!E50+November!F50</f>
        <v>0</v>
      </c>
      <c r="H23" s="135">
        <f>December!E50+December!F50</f>
        <v>0</v>
      </c>
      <c r="I23" s="135">
        <f>January!E50+January!F50</f>
        <v>0</v>
      </c>
      <c r="J23" s="135">
        <f>February!E50+February!F50</f>
        <v>0</v>
      </c>
      <c r="K23" s="135">
        <f>March!E50+March!F50</f>
        <v>0</v>
      </c>
      <c r="L23" s="135">
        <f>April!E50+April!F50</f>
        <v>0</v>
      </c>
      <c r="M23" s="135">
        <f>May!E50+May!F50</f>
        <v>0</v>
      </c>
      <c r="N23" s="140">
        <f>June!E50+June!F50</f>
        <v>0</v>
      </c>
      <c r="O23" s="159">
        <f>SUM(C23:N23)</f>
        <v>0</v>
      </c>
      <c r="P23" s="171">
        <f>B23-O23</f>
        <v>0</v>
      </c>
      <c r="Q23" s="108" t="e">
        <f>O23/B23</f>
        <v>#DIV/0!</v>
      </c>
    </row>
    <row r="24" spans="1:17">
      <c r="A24" s="113">
        <f>'Line Item Budget'!A36</f>
        <v>0</v>
      </c>
      <c r="B24" s="173">
        <f>'Line Item Budget'!D36</f>
        <v>0</v>
      </c>
      <c r="C24" s="134">
        <f>July!E51+July!F51</f>
        <v>0</v>
      </c>
      <c r="D24" s="134">
        <f>August!E51+August!F51</f>
        <v>0</v>
      </c>
      <c r="E24" s="134">
        <f>September!E51+September!F51</f>
        <v>0</v>
      </c>
      <c r="F24" s="134">
        <f>October!E51+October!F51</f>
        <v>0</v>
      </c>
      <c r="G24" s="135">
        <f>November!E51+November!F51</f>
        <v>0</v>
      </c>
      <c r="H24" s="135">
        <f>December!E51+December!F51</f>
        <v>0</v>
      </c>
      <c r="I24" s="135">
        <f>January!E51+January!F51</f>
        <v>0</v>
      </c>
      <c r="J24" s="135">
        <f>February!E51+February!F51</f>
        <v>0</v>
      </c>
      <c r="K24" s="135">
        <f>March!E51+March!F51</f>
        <v>0</v>
      </c>
      <c r="L24" s="135">
        <f>April!E51+April!F51</f>
        <v>0</v>
      </c>
      <c r="M24" s="135">
        <f>May!E51+May!F51</f>
        <v>0</v>
      </c>
      <c r="N24" s="140">
        <f>June!E51+June!F51</f>
        <v>0</v>
      </c>
      <c r="O24" s="159">
        <f>SUM(C24:N24)</f>
        <v>0</v>
      </c>
      <c r="P24" s="171">
        <f>B24-O24</f>
        <v>0</v>
      </c>
      <c r="Q24" s="108" t="e">
        <f>O24/B24</f>
        <v>#DIV/0!</v>
      </c>
    </row>
    <row r="25" spans="1:17">
      <c r="A25" s="113">
        <f>'Line Item Budget'!A37</f>
        <v>0</v>
      </c>
      <c r="B25" s="173">
        <f>'Line Item Budget'!D37</f>
        <v>0</v>
      </c>
      <c r="C25" s="134">
        <f>July!E52+July!F52</f>
        <v>0</v>
      </c>
      <c r="D25" s="134">
        <f>August!E52+August!F52</f>
        <v>0</v>
      </c>
      <c r="E25" s="134">
        <f>September!E52+September!F52</f>
        <v>0</v>
      </c>
      <c r="F25" s="134">
        <f>October!E52+October!F52</f>
        <v>0</v>
      </c>
      <c r="G25" s="135">
        <f>November!E52+November!F52</f>
        <v>0</v>
      </c>
      <c r="H25" s="135">
        <f>December!E52+December!F52</f>
        <v>0</v>
      </c>
      <c r="I25" s="135">
        <f>January!E52+January!F52</f>
        <v>0</v>
      </c>
      <c r="J25" s="135">
        <f>February!E52+February!F52</f>
        <v>0</v>
      </c>
      <c r="K25" s="135">
        <f>March!E52+March!F52</f>
        <v>0</v>
      </c>
      <c r="L25" s="135">
        <f>April!E52+April!F52</f>
        <v>0</v>
      </c>
      <c r="M25" s="135">
        <f>May!E52+May!F52</f>
        <v>0</v>
      </c>
      <c r="N25" s="140">
        <f>June!E52+June!F52</f>
        <v>0</v>
      </c>
      <c r="O25" s="159">
        <f>SUM(C25:N25)</f>
        <v>0</v>
      </c>
      <c r="P25" s="171">
        <f>B25-O25</f>
        <v>0</v>
      </c>
      <c r="Q25" s="108" t="e">
        <f>O25/B25</f>
        <v>#DIV/0!</v>
      </c>
    </row>
    <row r="26" spans="1:17">
      <c r="A26" s="150" t="s">
        <v>246</v>
      </c>
      <c r="B26" s="152">
        <f t="shared" ref="B26:P26" si="3">SUM(B10:B25)</f>
        <v>0</v>
      </c>
      <c r="C26" s="141">
        <f t="shared" si="3"/>
        <v>0</v>
      </c>
      <c r="D26" s="109">
        <f t="shared" si="3"/>
        <v>0</v>
      </c>
      <c r="E26" s="109">
        <f t="shared" si="3"/>
        <v>0</v>
      </c>
      <c r="F26" s="109">
        <f t="shared" si="3"/>
        <v>0</v>
      </c>
      <c r="G26" s="109">
        <f t="shared" si="3"/>
        <v>0</v>
      </c>
      <c r="H26" s="109">
        <f t="shared" si="3"/>
        <v>0</v>
      </c>
      <c r="I26" s="109">
        <f t="shared" si="3"/>
        <v>0</v>
      </c>
      <c r="J26" s="109">
        <f t="shared" si="3"/>
        <v>0</v>
      </c>
      <c r="K26" s="109">
        <f t="shared" si="3"/>
        <v>0</v>
      </c>
      <c r="L26" s="109">
        <f t="shared" si="3"/>
        <v>0</v>
      </c>
      <c r="M26" s="109">
        <f t="shared" si="3"/>
        <v>0</v>
      </c>
      <c r="N26" s="143">
        <f t="shared" si="3"/>
        <v>0</v>
      </c>
      <c r="O26" s="160">
        <f>SUM(O10:O25)</f>
        <v>0</v>
      </c>
      <c r="P26" s="160">
        <f t="shared" si="3"/>
        <v>0</v>
      </c>
      <c r="Q26" s="167" t="e">
        <f t="shared" si="2"/>
        <v>#DIV/0!</v>
      </c>
    </row>
    <row r="27" spans="1:17">
      <c r="A27" s="110" t="s">
        <v>284</v>
      </c>
      <c r="B27" s="174"/>
      <c r="C27" s="111"/>
      <c r="D27" s="111"/>
      <c r="E27" s="111"/>
      <c r="F27" s="111"/>
      <c r="G27" s="111"/>
      <c r="H27" s="111"/>
      <c r="I27" s="111"/>
      <c r="J27" s="111"/>
      <c r="K27" s="111"/>
      <c r="L27" s="111"/>
      <c r="M27" s="111"/>
      <c r="N27" s="144"/>
      <c r="O27" s="161"/>
      <c r="P27" s="161"/>
      <c r="Q27" s="112"/>
    </row>
    <row r="28" spans="1:17">
      <c r="A28" s="113" t="str">
        <f>'Line Item Budget'!A40</f>
        <v>Rent</v>
      </c>
      <c r="B28" s="173">
        <f>'Line Item Budget'!D40</f>
        <v>0</v>
      </c>
      <c r="C28" s="134">
        <f>July!E57+July!F57</f>
        <v>0</v>
      </c>
      <c r="D28" s="134">
        <f>August!E57+August!F57</f>
        <v>0</v>
      </c>
      <c r="E28" s="134">
        <f>September!E57+September!F57</f>
        <v>0</v>
      </c>
      <c r="F28" s="134">
        <f>October!E57+October!F57</f>
        <v>0</v>
      </c>
      <c r="G28" s="135">
        <f>November!E57+November!F57</f>
        <v>0</v>
      </c>
      <c r="H28" s="135">
        <f>December!E57+December!F57</f>
        <v>0</v>
      </c>
      <c r="I28" s="135">
        <f>January!E57+January!F57</f>
        <v>0</v>
      </c>
      <c r="J28" s="135">
        <f>February!E57+February!F57</f>
        <v>0</v>
      </c>
      <c r="K28" s="135">
        <f>March!E57+March!F57</f>
        <v>0</v>
      </c>
      <c r="L28" s="135">
        <f>April!E57+April!F57</f>
        <v>0</v>
      </c>
      <c r="M28" s="135">
        <f>May!E57+May!F57</f>
        <v>0</v>
      </c>
      <c r="N28" s="140">
        <f>June!E57+June!F57</f>
        <v>0</v>
      </c>
      <c r="O28" s="159">
        <f t="shared" ref="O28:O37" si="4">SUM(C28:N28)</f>
        <v>0</v>
      </c>
      <c r="P28" s="171">
        <f t="shared" ref="P28:P37" si="5">B28-O28</f>
        <v>0</v>
      </c>
      <c r="Q28" s="108" t="e">
        <f t="shared" ref="Q28:Q37" si="6">O28/B28</f>
        <v>#DIV/0!</v>
      </c>
    </row>
    <row r="29" spans="1:17" hidden="1">
      <c r="A29" s="113" t="s">
        <v>167</v>
      </c>
      <c r="B29" s="173">
        <f>'Line Item Budget'!D41</f>
        <v>0</v>
      </c>
      <c r="C29" s="134">
        <f>July!E58+July!F58</f>
        <v>0</v>
      </c>
      <c r="D29" s="134">
        <f>August!E58+August!F58</f>
        <v>0</v>
      </c>
      <c r="E29" s="134">
        <f>September!E58+September!F58</f>
        <v>0</v>
      </c>
      <c r="F29" s="134"/>
      <c r="G29" s="135">
        <f>November!E58+November!F58</f>
        <v>0</v>
      </c>
      <c r="H29" s="135">
        <f>December!E58+December!F58</f>
        <v>0</v>
      </c>
      <c r="I29" s="135">
        <f>January!E58+January!F58</f>
        <v>0</v>
      </c>
      <c r="J29" s="135">
        <f>February!E58+February!F58</f>
        <v>0</v>
      </c>
      <c r="K29" s="135">
        <f>March!E58+March!F58</f>
        <v>0</v>
      </c>
      <c r="L29" s="135">
        <f>April!E58+April!F58</f>
        <v>0</v>
      </c>
      <c r="M29" s="135">
        <f>May!E58+May!F58</f>
        <v>0</v>
      </c>
      <c r="N29" s="140">
        <f>June!E58+June!F58</f>
        <v>0</v>
      </c>
      <c r="O29" s="159">
        <f t="shared" si="4"/>
        <v>0</v>
      </c>
      <c r="P29" s="171">
        <f t="shared" si="5"/>
        <v>0</v>
      </c>
      <c r="Q29" s="108" t="e">
        <f t="shared" si="6"/>
        <v>#DIV/0!</v>
      </c>
    </row>
    <row r="30" spans="1:17">
      <c r="A30" s="113" t="str">
        <f>'Line Item Budget'!A42</f>
        <v>Utilities</v>
      </c>
      <c r="B30" s="173">
        <f>'Line Item Budget'!D42</f>
        <v>0</v>
      </c>
      <c r="C30" s="134">
        <f>July!E59+July!F59</f>
        <v>0</v>
      </c>
      <c r="D30" s="134">
        <f>August!E59+August!F59</f>
        <v>0</v>
      </c>
      <c r="E30" s="134">
        <f>September!E59+September!F59</f>
        <v>0</v>
      </c>
      <c r="F30" s="134">
        <f>October!E59+October!F59</f>
        <v>0</v>
      </c>
      <c r="G30" s="135">
        <f>November!E59+November!F59</f>
        <v>0</v>
      </c>
      <c r="H30" s="135">
        <f>December!E59+December!F59</f>
        <v>0</v>
      </c>
      <c r="I30" s="135">
        <f>January!E59+January!F59</f>
        <v>0</v>
      </c>
      <c r="J30" s="135">
        <f>February!E59+February!F59</f>
        <v>0</v>
      </c>
      <c r="K30" s="135">
        <f>March!E59+March!F59</f>
        <v>0</v>
      </c>
      <c r="L30" s="135">
        <f>April!E59+April!F59</f>
        <v>0</v>
      </c>
      <c r="M30" s="135">
        <f>May!E59+May!F59</f>
        <v>0</v>
      </c>
      <c r="N30" s="140">
        <f>June!E59+June!F59</f>
        <v>0</v>
      </c>
      <c r="O30" s="159">
        <f t="shared" si="4"/>
        <v>0</v>
      </c>
      <c r="P30" s="171">
        <f t="shared" si="5"/>
        <v>0</v>
      </c>
      <c r="Q30" s="108" t="e">
        <f t="shared" si="6"/>
        <v>#DIV/0!</v>
      </c>
    </row>
    <row r="31" spans="1:17">
      <c r="A31" s="113" t="str">
        <f>'Line Item Budget'!A43</f>
        <v>Telephone / Internet</v>
      </c>
      <c r="B31" s="173">
        <f>'Line Item Budget'!D43</f>
        <v>0</v>
      </c>
      <c r="C31" s="134">
        <f>July!E60+July!F60</f>
        <v>0</v>
      </c>
      <c r="D31" s="134">
        <f>August!E60+August!F60</f>
        <v>0</v>
      </c>
      <c r="E31" s="134">
        <f>September!E60+September!F60</f>
        <v>0</v>
      </c>
      <c r="F31" s="134">
        <f>October!E60+October!F60</f>
        <v>0</v>
      </c>
      <c r="G31" s="135">
        <f>November!E60+November!F60</f>
        <v>0</v>
      </c>
      <c r="H31" s="135">
        <f>December!E60+December!F60</f>
        <v>0</v>
      </c>
      <c r="I31" s="135">
        <f>January!E60+January!F60</f>
        <v>0</v>
      </c>
      <c r="J31" s="135">
        <f>February!E60+February!F60</f>
        <v>0</v>
      </c>
      <c r="K31" s="135">
        <f>March!E60+March!F60</f>
        <v>0</v>
      </c>
      <c r="L31" s="135">
        <f>April!E60+April!F60</f>
        <v>0</v>
      </c>
      <c r="M31" s="135">
        <f>May!E60+May!F60</f>
        <v>0</v>
      </c>
      <c r="N31" s="140">
        <f>June!E60+June!F60</f>
        <v>0</v>
      </c>
      <c r="O31" s="159">
        <f t="shared" si="4"/>
        <v>0</v>
      </c>
      <c r="P31" s="171">
        <f t="shared" si="5"/>
        <v>0</v>
      </c>
      <c r="Q31" s="108" t="e">
        <f t="shared" si="6"/>
        <v>#DIV/0!</v>
      </c>
    </row>
    <row r="32" spans="1:17" hidden="1">
      <c r="A32" s="113" t="str">
        <f>'Line Item Budget'!A44</f>
        <v>Security</v>
      </c>
      <c r="B32" s="173">
        <f>'Line Item Budget'!D44</f>
        <v>0</v>
      </c>
      <c r="C32" s="134">
        <f>July!E61+July!F61</f>
        <v>0</v>
      </c>
      <c r="D32" s="134">
        <f>August!E61+August!F61</f>
        <v>0</v>
      </c>
      <c r="E32" s="134">
        <f>September!E61+September!F61</f>
        <v>0</v>
      </c>
      <c r="F32" s="134">
        <f>October!E61+October!F61</f>
        <v>0</v>
      </c>
      <c r="G32" s="135">
        <f>November!E61+November!F61</f>
        <v>0</v>
      </c>
      <c r="H32" s="135">
        <f>December!E61+December!F61</f>
        <v>0</v>
      </c>
      <c r="I32" s="135">
        <f>January!E61+January!F61</f>
        <v>0</v>
      </c>
      <c r="J32" s="135">
        <f>February!E61+February!F61</f>
        <v>0</v>
      </c>
      <c r="K32" s="135">
        <f>March!E61+March!F61</f>
        <v>0</v>
      </c>
      <c r="L32" s="135">
        <f>April!E61+April!F61</f>
        <v>0</v>
      </c>
      <c r="M32" s="135">
        <f>May!E61+May!F61</f>
        <v>0</v>
      </c>
      <c r="N32" s="140">
        <f>June!E61+June!F61</f>
        <v>0</v>
      </c>
      <c r="O32" s="159">
        <f t="shared" si="4"/>
        <v>0</v>
      </c>
      <c r="P32" s="171">
        <f t="shared" si="5"/>
        <v>0</v>
      </c>
      <c r="Q32" s="108" t="e">
        <f t="shared" si="6"/>
        <v>#DIV/0!</v>
      </c>
    </row>
    <row r="33" spans="1:17">
      <c r="A33" s="113" t="str">
        <f>'Line Item Budget'!A45</f>
        <v>Repair &amp; Maintenance</v>
      </c>
      <c r="B33" s="173">
        <f>'Line Item Budget'!D45</f>
        <v>0</v>
      </c>
      <c r="C33" s="134">
        <f>July!E62+July!F62</f>
        <v>0</v>
      </c>
      <c r="D33" s="134">
        <f>August!E62+August!F62</f>
        <v>0</v>
      </c>
      <c r="E33" s="134">
        <f>September!E62+September!F62</f>
        <v>0</v>
      </c>
      <c r="F33" s="134">
        <f>October!E62+October!F62</f>
        <v>0</v>
      </c>
      <c r="G33" s="135">
        <f>November!E62+November!F62</f>
        <v>0</v>
      </c>
      <c r="H33" s="135">
        <f>December!E62+December!F62</f>
        <v>0</v>
      </c>
      <c r="I33" s="135">
        <f>January!E62+January!F62</f>
        <v>0</v>
      </c>
      <c r="J33" s="135">
        <f>February!E62+February!F62</f>
        <v>0</v>
      </c>
      <c r="K33" s="135">
        <f>March!E62+March!F62</f>
        <v>0</v>
      </c>
      <c r="L33" s="135">
        <f>April!E62+April!F62</f>
        <v>0</v>
      </c>
      <c r="M33" s="135">
        <f>May!E62+May!F62</f>
        <v>0</v>
      </c>
      <c r="N33" s="140">
        <f>June!E62+June!F62</f>
        <v>0</v>
      </c>
      <c r="O33" s="159">
        <f t="shared" si="4"/>
        <v>0</v>
      </c>
      <c r="P33" s="171">
        <f t="shared" si="5"/>
        <v>0</v>
      </c>
      <c r="Q33" s="108" t="e">
        <f t="shared" si="6"/>
        <v>#DIV/0!</v>
      </c>
    </row>
    <row r="34" spans="1:17">
      <c r="A34" s="113" t="str">
        <f>'Line Item Budget'!A46</f>
        <v>Other (define)</v>
      </c>
      <c r="B34" s="173">
        <f>'Line Item Budget'!D46</f>
        <v>0</v>
      </c>
      <c r="C34" s="134">
        <f>July!E63+July!F63</f>
        <v>0</v>
      </c>
      <c r="D34" s="134">
        <f>August!E63+August!F63</f>
        <v>0</v>
      </c>
      <c r="E34" s="134">
        <f>September!E63+September!F63</f>
        <v>0</v>
      </c>
      <c r="F34" s="134">
        <f>October!E63+October!F63</f>
        <v>0</v>
      </c>
      <c r="G34" s="135">
        <f>November!E63+November!F63</f>
        <v>0</v>
      </c>
      <c r="H34" s="135">
        <f>December!E63+December!F63</f>
        <v>0</v>
      </c>
      <c r="I34" s="135">
        <f>January!E63+January!F63</f>
        <v>0</v>
      </c>
      <c r="J34" s="135">
        <f>February!E63+February!F63</f>
        <v>0</v>
      </c>
      <c r="K34" s="135">
        <f>March!E63+March!F63</f>
        <v>0</v>
      </c>
      <c r="L34" s="135">
        <f>April!E63+April!F63</f>
        <v>0</v>
      </c>
      <c r="M34" s="135">
        <f>May!E63+May!F63</f>
        <v>0</v>
      </c>
      <c r="N34" s="140">
        <f>June!E63+June!F63</f>
        <v>0</v>
      </c>
      <c r="O34" s="159">
        <f t="shared" si="4"/>
        <v>0</v>
      </c>
      <c r="P34" s="171">
        <f t="shared" si="5"/>
        <v>0</v>
      </c>
      <c r="Q34" s="108" t="e">
        <f t="shared" si="6"/>
        <v>#DIV/0!</v>
      </c>
    </row>
    <row r="35" spans="1:17">
      <c r="A35" s="113" t="str">
        <f>'Line Item Budget'!A47</f>
        <v>Other (define)</v>
      </c>
      <c r="B35" s="173">
        <f>'Line Item Budget'!D47</f>
        <v>0</v>
      </c>
      <c r="C35" s="134">
        <f>July!E64+July!F64</f>
        <v>0</v>
      </c>
      <c r="D35" s="134">
        <f>August!E64+August!F64</f>
        <v>0</v>
      </c>
      <c r="E35" s="134">
        <f>September!E64+September!F64</f>
        <v>0</v>
      </c>
      <c r="F35" s="134">
        <f>October!E64+October!F64</f>
        <v>0</v>
      </c>
      <c r="G35" s="135">
        <f>November!E64+November!F64</f>
        <v>0</v>
      </c>
      <c r="H35" s="135">
        <f>December!E64+December!F64</f>
        <v>0</v>
      </c>
      <c r="I35" s="135">
        <f>January!E64+January!F64</f>
        <v>0</v>
      </c>
      <c r="J35" s="135">
        <f>February!E64+February!F64</f>
        <v>0</v>
      </c>
      <c r="K35" s="135">
        <f>March!E64+March!F64</f>
        <v>0</v>
      </c>
      <c r="L35" s="135">
        <f>April!E64+April!F64</f>
        <v>0</v>
      </c>
      <c r="M35" s="135">
        <f>May!E64+May!F64</f>
        <v>0</v>
      </c>
      <c r="N35" s="140">
        <f>June!E64+June!F64</f>
        <v>0</v>
      </c>
      <c r="O35" s="159">
        <f t="shared" si="4"/>
        <v>0</v>
      </c>
      <c r="P35" s="171">
        <f t="shared" si="5"/>
        <v>0</v>
      </c>
      <c r="Q35" s="108" t="e">
        <f t="shared" si="6"/>
        <v>#DIV/0!</v>
      </c>
    </row>
    <row r="36" spans="1:17">
      <c r="A36" s="113" t="str">
        <f>'Line Item Budget'!A48</f>
        <v>Other (define)</v>
      </c>
      <c r="B36" s="173">
        <f>'Line Item Budget'!D48</f>
        <v>0</v>
      </c>
      <c r="C36" s="134">
        <f>July!E65+July!F65</f>
        <v>0</v>
      </c>
      <c r="D36" s="134">
        <f>August!E65+August!F65</f>
        <v>0</v>
      </c>
      <c r="E36" s="134">
        <f>September!E65+September!F65</f>
        <v>0</v>
      </c>
      <c r="F36" s="134">
        <f>October!E65+October!F65</f>
        <v>0</v>
      </c>
      <c r="G36" s="135">
        <f>November!E65+November!F65</f>
        <v>0</v>
      </c>
      <c r="H36" s="135">
        <f>December!E65+December!F65</f>
        <v>0</v>
      </c>
      <c r="I36" s="135">
        <f>January!E65+January!F65</f>
        <v>0</v>
      </c>
      <c r="J36" s="135">
        <f>February!E65+February!F65</f>
        <v>0</v>
      </c>
      <c r="K36" s="135">
        <f>March!E65+March!F65</f>
        <v>0</v>
      </c>
      <c r="L36" s="135">
        <f>April!E65+April!F65</f>
        <v>0</v>
      </c>
      <c r="M36" s="135">
        <f>May!E65+May!F65</f>
        <v>0</v>
      </c>
      <c r="N36" s="140">
        <f>June!E65+June!F65</f>
        <v>0</v>
      </c>
      <c r="O36" s="159">
        <f t="shared" si="4"/>
        <v>0</v>
      </c>
      <c r="P36" s="171">
        <f t="shared" si="5"/>
        <v>0</v>
      </c>
      <c r="Q36" s="108" t="e">
        <f t="shared" si="6"/>
        <v>#DIV/0!</v>
      </c>
    </row>
    <row r="37" spans="1:17">
      <c r="A37" s="113" t="str">
        <f>'Line Item Budget'!A49</f>
        <v>Other (define)</v>
      </c>
      <c r="B37" s="173">
        <f>'Line Item Budget'!D49</f>
        <v>0</v>
      </c>
      <c r="C37" s="134">
        <f>July!E66+July!F66</f>
        <v>0</v>
      </c>
      <c r="D37" s="134">
        <f>August!E66+August!F66</f>
        <v>0</v>
      </c>
      <c r="E37" s="134">
        <f>September!E66+September!F66</f>
        <v>0</v>
      </c>
      <c r="F37" s="134">
        <f>October!E66+October!F66</f>
        <v>0</v>
      </c>
      <c r="G37" s="135">
        <f>November!E66+November!F66</f>
        <v>0</v>
      </c>
      <c r="H37" s="135">
        <f>December!E66+December!F66</f>
        <v>0</v>
      </c>
      <c r="I37" s="135">
        <f>January!E66+January!F66</f>
        <v>0</v>
      </c>
      <c r="J37" s="135">
        <f>February!E66+February!F66</f>
        <v>0</v>
      </c>
      <c r="K37" s="135">
        <f>March!E66+March!F66</f>
        <v>0</v>
      </c>
      <c r="L37" s="135">
        <f>April!E66+April!F66</f>
        <v>0</v>
      </c>
      <c r="M37" s="135">
        <f>May!E66+May!F66</f>
        <v>0</v>
      </c>
      <c r="N37" s="140">
        <f>June!E66+June!F66</f>
        <v>0</v>
      </c>
      <c r="O37" s="159">
        <f t="shared" si="4"/>
        <v>0</v>
      </c>
      <c r="P37" s="171">
        <f t="shared" si="5"/>
        <v>0</v>
      </c>
      <c r="Q37" s="108" t="e">
        <f t="shared" si="6"/>
        <v>#DIV/0!</v>
      </c>
    </row>
    <row r="38" spans="1:17">
      <c r="A38" s="113"/>
      <c r="B38" s="173"/>
      <c r="C38" s="134"/>
      <c r="D38" s="134"/>
      <c r="E38" s="134"/>
      <c r="F38" s="135"/>
      <c r="G38" s="135"/>
      <c r="H38" s="135"/>
      <c r="I38" s="135"/>
      <c r="J38" s="135"/>
      <c r="K38" s="135"/>
      <c r="L38" s="135"/>
      <c r="M38" s="135"/>
      <c r="N38" s="140"/>
      <c r="O38" s="159"/>
      <c r="P38" s="171"/>
      <c r="Q38" s="108"/>
    </row>
    <row r="39" spans="1:17">
      <c r="A39" s="110" t="s">
        <v>285</v>
      </c>
      <c r="B39" s="173"/>
      <c r="C39" s="134"/>
      <c r="D39" s="134"/>
      <c r="E39" s="134"/>
      <c r="F39" s="135"/>
      <c r="G39" s="135"/>
      <c r="H39" s="135"/>
      <c r="I39" s="135"/>
      <c r="J39" s="135"/>
      <c r="K39" s="135"/>
      <c r="L39" s="135"/>
      <c r="M39" s="135"/>
      <c r="N39" s="140"/>
      <c r="O39" s="159"/>
      <c r="P39" s="171"/>
      <c r="Q39" s="108"/>
    </row>
    <row r="40" spans="1:17">
      <c r="A40" s="113" t="str">
        <f>'Line Item Budget'!A52</f>
        <v>Medical Supplies</v>
      </c>
      <c r="B40" s="173">
        <f>'Line Item Budget'!D52</f>
        <v>0</v>
      </c>
      <c r="C40" s="134">
        <f>July!E68+July!F68</f>
        <v>0</v>
      </c>
      <c r="D40" s="134">
        <f>August!E68+August!F68</f>
        <v>0</v>
      </c>
      <c r="E40" s="134">
        <f>September!E68+September!F68</f>
        <v>0</v>
      </c>
      <c r="F40" s="134">
        <f>October!E68+October!F68</f>
        <v>0</v>
      </c>
      <c r="G40" s="135">
        <f>November!E68+November!F68</f>
        <v>0</v>
      </c>
      <c r="H40" s="135">
        <f>December!E68+December!F68</f>
        <v>0</v>
      </c>
      <c r="I40" s="135">
        <f>January!E68+January!F68</f>
        <v>0</v>
      </c>
      <c r="J40" s="135">
        <f>February!E68+February!F68</f>
        <v>0</v>
      </c>
      <c r="K40" s="135">
        <f>March!E68+March!F68</f>
        <v>0</v>
      </c>
      <c r="L40" s="135">
        <f>April!E68+April!F68</f>
        <v>0</v>
      </c>
      <c r="M40" s="135">
        <f>May!E68+May!F68</f>
        <v>0</v>
      </c>
      <c r="N40" s="140">
        <f>June!E68+June!F68</f>
        <v>0</v>
      </c>
      <c r="O40" s="159">
        <f>SUM(C40:N40)</f>
        <v>0</v>
      </c>
      <c r="P40" s="171">
        <f t="shared" ref="P40:P47" si="7">B40-O40</f>
        <v>0</v>
      </c>
      <c r="Q40" s="108" t="e">
        <f t="shared" ref="Q40:Q47" si="8">O40/B40</f>
        <v>#DIV/0!</v>
      </c>
    </row>
    <row r="41" spans="1:17">
      <c r="A41" s="113" t="str">
        <f>'Line Item Budget'!A53</f>
        <v>Office Supplies</v>
      </c>
      <c r="B41" s="173">
        <f>'Line Item Budget'!D53</f>
        <v>0</v>
      </c>
      <c r="C41" s="134">
        <f>July!E69+July!F69</f>
        <v>0</v>
      </c>
      <c r="D41" s="134">
        <f>August!E69+August!F69</f>
        <v>0</v>
      </c>
      <c r="E41" s="134">
        <f>September!E69+September!F69</f>
        <v>0</v>
      </c>
      <c r="F41" s="134">
        <f>October!E69+October!F69</f>
        <v>0</v>
      </c>
      <c r="G41" s="135">
        <f>November!E69+November!F69</f>
        <v>0</v>
      </c>
      <c r="H41" s="135">
        <f>December!E69+December!F69</f>
        <v>0</v>
      </c>
      <c r="I41" s="135">
        <f>January!E69+January!F69</f>
        <v>0</v>
      </c>
      <c r="J41" s="135">
        <f>February!E69+February!F69</f>
        <v>0</v>
      </c>
      <c r="K41" s="135">
        <f>March!E69+March!F69</f>
        <v>0</v>
      </c>
      <c r="L41" s="135">
        <f>April!E69+April!F69</f>
        <v>0</v>
      </c>
      <c r="M41" s="135">
        <f>May!E69+May!F69</f>
        <v>0</v>
      </c>
      <c r="N41" s="140">
        <f>June!E69+June!F69</f>
        <v>0</v>
      </c>
      <c r="O41" s="159">
        <f>SUM(C41:N41)</f>
        <v>0</v>
      </c>
      <c r="P41" s="171">
        <f t="shared" si="7"/>
        <v>0</v>
      </c>
      <c r="Q41" s="108" t="e">
        <f t="shared" si="8"/>
        <v>#DIV/0!</v>
      </c>
    </row>
    <row r="42" spans="1:17">
      <c r="A42" s="113" t="str">
        <f>'Line Item Budget'!A54</f>
        <v>Patient Education Materials &amp; Incentives</v>
      </c>
      <c r="B42" s="173">
        <f>'Line Item Budget'!D54</f>
        <v>0</v>
      </c>
      <c r="C42" s="134">
        <f>July!E70+July!F70</f>
        <v>0</v>
      </c>
      <c r="D42" s="134">
        <f>August!E70+August!F70</f>
        <v>0</v>
      </c>
      <c r="E42" s="134">
        <f>September!E70+September!F70</f>
        <v>0</v>
      </c>
      <c r="F42" s="134">
        <f>October!E70+October!F70</f>
        <v>0</v>
      </c>
      <c r="G42" s="135">
        <f>November!E70+November!F70</f>
        <v>0</v>
      </c>
      <c r="H42" s="135">
        <f>December!E70+December!F70</f>
        <v>0</v>
      </c>
      <c r="I42" s="135">
        <f>January!E70+January!F70</f>
        <v>0</v>
      </c>
      <c r="J42" s="135">
        <f>February!E70+February!F70</f>
        <v>0</v>
      </c>
      <c r="K42" s="135">
        <f>March!E70+March!F70</f>
        <v>0</v>
      </c>
      <c r="L42" s="135">
        <f>April!E70+April!F70</f>
        <v>0</v>
      </c>
      <c r="M42" s="135">
        <f>May!E70+May!F70</f>
        <v>0</v>
      </c>
      <c r="N42" s="140">
        <f>June!E70+June!F70</f>
        <v>0</v>
      </c>
      <c r="O42" s="159">
        <f>SUM(C42:N42)</f>
        <v>0</v>
      </c>
      <c r="P42" s="171">
        <f t="shared" si="7"/>
        <v>0</v>
      </c>
      <c r="Q42" s="108" t="e">
        <f t="shared" si="8"/>
        <v>#DIV/0!</v>
      </c>
    </row>
    <row r="43" spans="1:17">
      <c r="A43" s="113" t="str">
        <f>'Line Item Budget'!A55</f>
        <v>Postage and Delivery</v>
      </c>
      <c r="B43" s="173">
        <f>'Line Item Budget'!D55</f>
        <v>0</v>
      </c>
      <c r="C43" s="134">
        <f>July!E71+July!F71</f>
        <v>0</v>
      </c>
      <c r="D43" s="134">
        <f>August!E71+August!F71</f>
        <v>0</v>
      </c>
      <c r="E43" s="134">
        <f>September!E71+September!F71</f>
        <v>0</v>
      </c>
      <c r="F43" s="134">
        <f>October!E71+October!F71</f>
        <v>0</v>
      </c>
      <c r="G43" s="135">
        <f>November!E71+November!F71</f>
        <v>0</v>
      </c>
      <c r="H43" s="135">
        <f>December!E71+December!F71</f>
        <v>0</v>
      </c>
      <c r="I43" s="135">
        <f>January!E71+January!F71</f>
        <v>0</v>
      </c>
      <c r="J43" s="135">
        <f>February!E71+February!F71</f>
        <v>0</v>
      </c>
      <c r="K43" s="135">
        <f>March!E71+March!F71</f>
        <v>0</v>
      </c>
      <c r="L43" s="135">
        <f>April!E71+April!F71</f>
        <v>0</v>
      </c>
      <c r="M43" s="135">
        <f>May!E71+May!F71</f>
        <v>0</v>
      </c>
      <c r="N43" s="140">
        <f>June!E71+June!F71</f>
        <v>0</v>
      </c>
      <c r="O43" s="159">
        <f t="shared" ref="O43:O47" si="9">SUM(C43:N43)</f>
        <v>0</v>
      </c>
      <c r="P43" s="171">
        <f t="shared" si="7"/>
        <v>0</v>
      </c>
      <c r="Q43" s="108" t="e">
        <f t="shared" si="8"/>
        <v>#DIV/0!</v>
      </c>
    </row>
    <row r="44" spans="1:17">
      <c r="A44" s="113" t="str">
        <f>'Line Item Budget'!A56</f>
        <v>Other (define)</v>
      </c>
      <c r="B44" s="173">
        <f>'Line Item Budget'!D56</f>
        <v>0</v>
      </c>
      <c r="C44" s="134">
        <f>July!E72+July!F72</f>
        <v>0</v>
      </c>
      <c r="D44" s="134">
        <f>August!E72+August!F72</f>
        <v>0</v>
      </c>
      <c r="E44" s="134">
        <f>September!E72+September!F72</f>
        <v>0</v>
      </c>
      <c r="F44" s="134">
        <f>October!E72+October!F72</f>
        <v>0</v>
      </c>
      <c r="G44" s="135">
        <f>November!E72+November!F72</f>
        <v>0</v>
      </c>
      <c r="H44" s="135">
        <f>December!E72+December!F72</f>
        <v>0</v>
      </c>
      <c r="I44" s="135">
        <f>January!E72+January!F72</f>
        <v>0</v>
      </c>
      <c r="J44" s="135">
        <f>February!E72+February!F72</f>
        <v>0</v>
      </c>
      <c r="K44" s="135">
        <f>March!E72+March!F72</f>
        <v>0</v>
      </c>
      <c r="L44" s="135">
        <f>April!E72+April!F72</f>
        <v>0</v>
      </c>
      <c r="M44" s="135">
        <f>May!E72+May!F72</f>
        <v>0</v>
      </c>
      <c r="N44" s="140">
        <f>June!E72+June!F72</f>
        <v>0</v>
      </c>
      <c r="O44" s="159">
        <f t="shared" si="9"/>
        <v>0</v>
      </c>
      <c r="P44" s="171">
        <f t="shared" si="7"/>
        <v>0</v>
      </c>
      <c r="Q44" s="108" t="e">
        <f t="shared" si="8"/>
        <v>#DIV/0!</v>
      </c>
    </row>
    <row r="45" spans="1:17">
      <c r="A45" s="113" t="str">
        <f>'Line Item Budget'!A57</f>
        <v>Other (define)</v>
      </c>
      <c r="B45" s="173">
        <f>'Line Item Budget'!D57</f>
        <v>0</v>
      </c>
      <c r="C45" s="134">
        <f>July!E73+July!F73</f>
        <v>0</v>
      </c>
      <c r="D45" s="134">
        <f>August!E73+August!F73</f>
        <v>0</v>
      </c>
      <c r="E45" s="134">
        <f>September!E73+September!F73</f>
        <v>0</v>
      </c>
      <c r="F45" s="134">
        <f>October!E73+October!F73</f>
        <v>0</v>
      </c>
      <c r="G45" s="135">
        <f>November!E73+November!F73</f>
        <v>0</v>
      </c>
      <c r="H45" s="135">
        <f>December!E73+December!F73</f>
        <v>0</v>
      </c>
      <c r="I45" s="135">
        <f>January!E73+January!F73</f>
        <v>0</v>
      </c>
      <c r="J45" s="135">
        <f>February!E73+February!F73</f>
        <v>0</v>
      </c>
      <c r="K45" s="135">
        <f>March!E73+March!F73</f>
        <v>0</v>
      </c>
      <c r="L45" s="135">
        <f>April!E73+April!F73</f>
        <v>0</v>
      </c>
      <c r="M45" s="135">
        <f>May!E73+May!F73</f>
        <v>0</v>
      </c>
      <c r="N45" s="140">
        <f>June!E73+June!F73</f>
        <v>0</v>
      </c>
      <c r="O45" s="159">
        <f t="shared" si="9"/>
        <v>0</v>
      </c>
      <c r="P45" s="171">
        <f t="shared" si="7"/>
        <v>0</v>
      </c>
      <c r="Q45" s="108" t="e">
        <f t="shared" si="8"/>
        <v>#DIV/0!</v>
      </c>
    </row>
    <row r="46" spans="1:17">
      <c r="A46" s="113" t="str">
        <f>'Line Item Budget'!A58</f>
        <v>Other (define)</v>
      </c>
      <c r="B46" s="173">
        <f>'Line Item Budget'!D58</f>
        <v>0</v>
      </c>
      <c r="C46" s="134">
        <f>July!E74+July!F74</f>
        <v>0</v>
      </c>
      <c r="D46" s="134">
        <f>August!E74+August!F74</f>
        <v>0</v>
      </c>
      <c r="E46" s="134">
        <f>September!E74+September!F74</f>
        <v>0</v>
      </c>
      <c r="F46" s="134">
        <f>October!E74+October!F74</f>
        <v>0</v>
      </c>
      <c r="G46" s="135">
        <f>November!E74+November!F74</f>
        <v>0</v>
      </c>
      <c r="H46" s="135">
        <f>December!E74+December!F74</f>
        <v>0</v>
      </c>
      <c r="I46" s="135">
        <f>January!E74+January!F74</f>
        <v>0</v>
      </c>
      <c r="J46" s="135">
        <f>February!E74+February!F74</f>
        <v>0</v>
      </c>
      <c r="K46" s="135">
        <f>March!E74+March!F74</f>
        <v>0</v>
      </c>
      <c r="L46" s="135">
        <f>April!E74+April!F74</f>
        <v>0</v>
      </c>
      <c r="M46" s="135">
        <f>May!E74+May!F74</f>
        <v>0</v>
      </c>
      <c r="N46" s="140">
        <f>June!E74+June!F74</f>
        <v>0</v>
      </c>
      <c r="O46" s="159">
        <f t="shared" si="9"/>
        <v>0</v>
      </c>
      <c r="P46" s="171">
        <f t="shared" si="7"/>
        <v>0</v>
      </c>
      <c r="Q46" s="108" t="e">
        <f t="shared" si="8"/>
        <v>#DIV/0!</v>
      </c>
    </row>
    <row r="47" spans="1:17">
      <c r="A47" s="113" t="str">
        <f>'Line Item Budget'!A59</f>
        <v>Other (define)</v>
      </c>
      <c r="B47" s="173">
        <f>'Line Item Budget'!D59</f>
        <v>0</v>
      </c>
      <c r="C47" s="134">
        <f>July!E75+July!F75</f>
        <v>0</v>
      </c>
      <c r="D47" s="134">
        <f>August!E75+August!F75</f>
        <v>0</v>
      </c>
      <c r="E47" s="134">
        <f>September!E75+September!F75</f>
        <v>0</v>
      </c>
      <c r="F47" s="134">
        <f>October!E75+October!F75</f>
        <v>0</v>
      </c>
      <c r="G47" s="135">
        <f>November!E75+November!F75</f>
        <v>0</v>
      </c>
      <c r="H47" s="135">
        <f>December!E75+December!F75</f>
        <v>0</v>
      </c>
      <c r="I47" s="135">
        <f>January!E75+January!F75</f>
        <v>0</v>
      </c>
      <c r="J47" s="135">
        <f>February!E75+February!F75</f>
        <v>0</v>
      </c>
      <c r="K47" s="135">
        <f>March!E75+March!F75</f>
        <v>0</v>
      </c>
      <c r="L47" s="135">
        <f>April!E75+April!F75</f>
        <v>0</v>
      </c>
      <c r="M47" s="135">
        <f>May!E75+May!F75</f>
        <v>0</v>
      </c>
      <c r="N47" s="140">
        <f>June!E75+June!F75</f>
        <v>0</v>
      </c>
      <c r="O47" s="159">
        <f t="shared" si="9"/>
        <v>0</v>
      </c>
      <c r="P47" s="171">
        <f t="shared" si="7"/>
        <v>0</v>
      </c>
      <c r="Q47" s="108" t="e">
        <f t="shared" si="8"/>
        <v>#DIV/0!</v>
      </c>
    </row>
    <row r="48" spans="1:17">
      <c r="A48" s="113"/>
      <c r="B48" s="173"/>
      <c r="C48" s="134"/>
      <c r="D48" s="134"/>
      <c r="E48" s="134"/>
      <c r="F48" s="134"/>
      <c r="G48" s="135"/>
      <c r="H48" s="135"/>
      <c r="I48" s="135"/>
      <c r="J48" s="135"/>
      <c r="K48" s="135"/>
      <c r="L48" s="135"/>
      <c r="M48" s="135"/>
      <c r="N48" s="140"/>
      <c r="O48" s="159"/>
      <c r="P48" s="171"/>
      <c r="Q48" s="108"/>
    </row>
    <row r="49" spans="1:17">
      <c r="A49" s="110" t="s">
        <v>286</v>
      </c>
      <c r="B49" s="173"/>
      <c r="C49" s="134"/>
      <c r="D49" s="134"/>
      <c r="E49" s="134"/>
      <c r="F49" s="135"/>
      <c r="G49" s="135"/>
      <c r="H49" s="135"/>
      <c r="I49" s="135"/>
      <c r="J49" s="135"/>
      <c r="K49" s="135"/>
      <c r="L49" s="135"/>
      <c r="M49" s="135"/>
      <c r="N49" s="140"/>
      <c r="O49" s="159"/>
      <c r="P49" s="171"/>
      <c r="Q49" s="108"/>
    </row>
    <row r="50" spans="1:17">
      <c r="A50" s="113" t="str">
        <f>'Line Item Budget'!A62</f>
        <v>Travel</v>
      </c>
      <c r="B50" s="173">
        <f>'Line Item Budget'!D62</f>
        <v>0</v>
      </c>
      <c r="C50" s="134">
        <f>July!E77+July!F77</f>
        <v>0</v>
      </c>
      <c r="D50" s="134">
        <f>August!E77+August!F77</f>
        <v>0</v>
      </c>
      <c r="E50" s="134">
        <f>September!E77+September!F77</f>
        <v>0</v>
      </c>
      <c r="F50" s="134">
        <f>October!E77+October!F77</f>
        <v>0</v>
      </c>
      <c r="G50" s="135">
        <f>November!E77+November!F77</f>
        <v>0</v>
      </c>
      <c r="H50" s="135">
        <f>December!E77+December!F77</f>
        <v>0</v>
      </c>
      <c r="I50" s="135">
        <f>January!E77+January!F77</f>
        <v>0</v>
      </c>
      <c r="J50" s="135">
        <f>February!E77+February!F77</f>
        <v>0</v>
      </c>
      <c r="K50" s="135">
        <f>March!E77+March!F77</f>
        <v>0</v>
      </c>
      <c r="L50" s="135">
        <f>April!E77+April!F77</f>
        <v>0</v>
      </c>
      <c r="M50" s="135">
        <f>May!E77+May!F77</f>
        <v>0</v>
      </c>
      <c r="N50" s="140">
        <f>June!E77+June!F77</f>
        <v>0</v>
      </c>
      <c r="O50" s="159">
        <f>SUM(C50:N50)</f>
        <v>0</v>
      </c>
      <c r="P50" s="171">
        <f t="shared" ref="P50:P57" si="10">B50-O50</f>
        <v>0</v>
      </c>
      <c r="Q50" s="108" t="e">
        <f t="shared" ref="Q50:Q57" si="11">O50/B50</f>
        <v>#DIV/0!</v>
      </c>
    </row>
    <row r="51" spans="1:17">
      <c r="A51" s="113" t="str">
        <f>'Line Item Budget'!A63</f>
        <v>Staff Development</v>
      </c>
      <c r="B51" s="173">
        <f>'Line Item Budget'!D63</f>
        <v>0</v>
      </c>
      <c r="C51" s="134">
        <f>July!E78+July!F78</f>
        <v>0</v>
      </c>
      <c r="D51" s="134">
        <f>August!E78+August!F78</f>
        <v>0</v>
      </c>
      <c r="E51" s="134">
        <f>September!E78+September!F78</f>
        <v>0</v>
      </c>
      <c r="F51" s="134">
        <f>October!E78+October!F78</f>
        <v>0</v>
      </c>
      <c r="G51" s="135">
        <f>November!E78+November!F78</f>
        <v>0</v>
      </c>
      <c r="H51" s="135">
        <f>December!E78+December!F78</f>
        <v>0</v>
      </c>
      <c r="I51" s="135">
        <f>January!E78+January!F78</f>
        <v>0</v>
      </c>
      <c r="J51" s="135">
        <f>February!E78+February!F78</f>
        <v>0</v>
      </c>
      <c r="K51" s="135">
        <f>March!E78+March!F78</f>
        <v>0</v>
      </c>
      <c r="L51" s="135">
        <f>April!E78+April!F78</f>
        <v>0</v>
      </c>
      <c r="M51" s="135">
        <f>May!E78+May!F78</f>
        <v>0</v>
      </c>
      <c r="N51" s="140">
        <f>June!E78+June!F78</f>
        <v>0</v>
      </c>
      <c r="O51" s="159">
        <f>SUM(C51:N51)</f>
        <v>0</v>
      </c>
      <c r="P51" s="171">
        <f t="shared" si="10"/>
        <v>0</v>
      </c>
      <c r="Q51" s="108" t="e">
        <f t="shared" si="11"/>
        <v>#DIV/0!</v>
      </c>
    </row>
    <row r="52" spans="1:17">
      <c r="A52" s="113" t="str">
        <f>'Line Item Budget'!A64</f>
        <v>Marketing-Community Awareness</v>
      </c>
      <c r="B52" s="173">
        <f>'Line Item Budget'!D64</f>
        <v>0</v>
      </c>
      <c r="C52" s="134">
        <f>July!E79+July!F79</f>
        <v>0</v>
      </c>
      <c r="D52" s="134">
        <f>August!E79+August!F79</f>
        <v>0</v>
      </c>
      <c r="E52" s="134">
        <f>September!E79+September!F79</f>
        <v>0</v>
      </c>
      <c r="F52" s="134">
        <f>October!E79+October!F79</f>
        <v>0</v>
      </c>
      <c r="G52" s="135">
        <f>November!E79+November!F79</f>
        <v>0</v>
      </c>
      <c r="H52" s="135">
        <f>December!E79+December!F79</f>
        <v>0</v>
      </c>
      <c r="I52" s="135">
        <f>January!E79+January!F79</f>
        <v>0</v>
      </c>
      <c r="J52" s="135">
        <f>February!E79+February!F79</f>
        <v>0</v>
      </c>
      <c r="K52" s="135">
        <f>March!E79+March!F79</f>
        <v>0</v>
      </c>
      <c r="L52" s="135">
        <f>April!E79+April!F79</f>
        <v>0</v>
      </c>
      <c r="M52" s="135">
        <f>May!E79+May!F79</f>
        <v>0</v>
      </c>
      <c r="N52" s="140">
        <f>June!E79+June!F79</f>
        <v>0</v>
      </c>
      <c r="O52" s="159">
        <f>SUM(C52:N52)</f>
        <v>0</v>
      </c>
      <c r="P52" s="171">
        <f t="shared" si="10"/>
        <v>0</v>
      </c>
      <c r="Q52" s="108" t="e">
        <f t="shared" si="11"/>
        <v>#DIV/0!</v>
      </c>
    </row>
    <row r="53" spans="1:17" ht="27.95">
      <c r="A53" s="113" t="str">
        <f>'Line Item Budget'!A65</f>
        <v>Professional Services (Legal, IT, Accounting, Payroll, Security)</v>
      </c>
      <c r="B53" s="173">
        <f>'Line Item Budget'!D65</f>
        <v>0</v>
      </c>
      <c r="C53" s="134">
        <f>July!E80+July!F80</f>
        <v>0</v>
      </c>
      <c r="D53" s="134">
        <f>August!E80+August!F80</f>
        <v>0</v>
      </c>
      <c r="E53" s="134">
        <f>September!E80+September!F80</f>
        <v>0</v>
      </c>
      <c r="F53" s="134">
        <f>October!E80+October!F80</f>
        <v>0</v>
      </c>
      <c r="G53" s="135">
        <f>November!E80+November!F80</f>
        <v>0</v>
      </c>
      <c r="H53" s="135">
        <f>December!E80+December!F80</f>
        <v>0</v>
      </c>
      <c r="I53" s="135">
        <f>January!E80+January!F80</f>
        <v>0</v>
      </c>
      <c r="J53" s="135">
        <f>February!E80+February!F80</f>
        <v>0</v>
      </c>
      <c r="K53" s="135">
        <f>March!E80+March!F80</f>
        <v>0</v>
      </c>
      <c r="L53" s="135">
        <f>April!E80+April!F80</f>
        <v>0</v>
      </c>
      <c r="M53" s="135">
        <f>May!E80+May!F80</f>
        <v>0</v>
      </c>
      <c r="N53" s="140">
        <f>June!E80+June!F80</f>
        <v>0</v>
      </c>
      <c r="O53" s="159">
        <f>SUM(C53:N53)</f>
        <v>0</v>
      </c>
      <c r="P53" s="171">
        <f t="shared" si="10"/>
        <v>0</v>
      </c>
      <c r="Q53" s="108" t="e">
        <f t="shared" si="11"/>
        <v>#DIV/0!</v>
      </c>
    </row>
    <row r="54" spans="1:17">
      <c r="A54" s="113" t="str">
        <f>'Line Item Budget'!A66</f>
        <v>Dues &amp; Subscriptions</v>
      </c>
      <c r="B54" s="173">
        <f>'Line Item Budget'!D66</f>
        <v>0</v>
      </c>
      <c r="C54" s="134">
        <f>July!E81+July!F81</f>
        <v>0</v>
      </c>
      <c r="D54" s="134">
        <f>August!E81+August!F81</f>
        <v>0</v>
      </c>
      <c r="E54" s="134">
        <f>September!E81+September!F81</f>
        <v>0</v>
      </c>
      <c r="F54" s="134">
        <f>October!E81+October!F81</f>
        <v>0</v>
      </c>
      <c r="G54" s="135">
        <f>November!E81+November!F81</f>
        <v>0</v>
      </c>
      <c r="H54" s="135">
        <f>December!E81+December!F81</f>
        <v>0</v>
      </c>
      <c r="I54" s="135">
        <f>January!E81+January!F81</f>
        <v>0</v>
      </c>
      <c r="J54" s="135">
        <f>February!E81+February!F81</f>
        <v>0</v>
      </c>
      <c r="K54" s="135">
        <f>March!E81+March!F81</f>
        <v>0</v>
      </c>
      <c r="L54" s="135">
        <f>April!E81+April!F81</f>
        <v>0</v>
      </c>
      <c r="M54" s="135">
        <f>May!E81+May!F81</f>
        <v>0</v>
      </c>
      <c r="N54" s="140">
        <f>June!E81+June!F81</f>
        <v>0</v>
      </c>
      <c r="O54" s="159">
        <f t="shared" ref="O54:O57" si="12">SUM(C54:N54)</f>
        <v>0</v>
      </c>
      <c r="P54" s="171">
        <f t="shared" si="10"/>
        <v>0</v>
      </c>
      <c r="Q54" s="108" t="e">
        <f t="shared" si="11"/>
        <v>#DIV/0!</v>
      </c>
    </row>
    <row r="55" spans="1:17">
      <c r="A55" s="113" t="str">
        <f>'Line Item Budget'!A67</f>
        <v>Other (define)</v>
      </c>
      <c r="B55" s="173">
        <f>'Line Item Budget'!D67</f>
        <v>0</v>
      </c>
      <c r="C55" s="134">
        <f>July!E82+July!F82</f>
        <v>0</v>
      </c>
      <c r="D55" s="134">
        <f>August!E82+August!F82</f>
        <v>0</v>
      </c>
      <c r="E55" s="134">
        <f>September!E82+September!F82</f>
        <v>0</v>
      </c>
      <c r="F55" s="134">
        <f>October!E82+October!F82</f>
        <v>0</v>
      </c>
      <c r="G55" s="135">
        <f>November!E82+November!F82</f>
        <v>0</v>
      </c>
      <c r="H55" s="135">
        <f>December!E82+December!F82</f>
        <v>0</v>
      </c>
      <c r="I55" s="135">
        <f>January!E82+January!F82</f>
        <v>0</v>
      </c>
      <c r="J55" s="135">
        <f>February!E82+February!F82</f>
        <v>0</v>
      </c>
      <c r="K55" s="135">
        <f>March!E82+March!F82</f>
        <v>0</v>
      </c>
      <c r="L55" s="135">
        <f>April!E82+April!F82</f>
        <v>0</v>
      </c>
      <c r="M55" s="135">
        <f>May!E82+May!F82</f>
        <v>0</v>
      </c>
      <c r="N55" s="140">
        <f>June!E82+June!F82</f>
        <v>0</v>
      </c>
      <c r="O55" s="159">
        <f t="shared" si="12"/>
        <v>0</v>
      </c>
      <c r="P55" s="171">
        <f t="shared" si="10"/>
        <v>0</v>
      </c>
      <c r="Q55" s="108" t="e">
        <f t="shared" si="11"/>
        <v>#DIV/0!</v>
      </c>
    </row>
    <row r="56" spans="1:17">
      <c r="A56" s="113" t="str">
        <f>'Line Item Budget'!A68</f>
        <v>Other (define)</v>
      </c>
      <c r="B56" s="173">
        <f>'Line Item Budget'!D68</f>
        <v>0</v>
      </c>
      <c r="C56" s="134">
        <f>July!E83+July!F83</f>
        <v>0</v>
      </c>
      <c r="D56" s="134">
        <f>August!E83+August!F83</f>
        <v>0</v>
      </c>
      <c r="E56" s="134">
        <f>September!E83+September!F83</f>
        <v>0</v>
      </c>
      <c r="F56" s="134">
        <f>October!E83+October!F83</f>
        <v>0</v>
      </c>
      <c r="G56" s="135">
        <f>November!E83+November!F83</f>
        <v>0</v>
      </c>
      <c r="H56" s="135">
        <f>December!E83+December!F83</f>
        <v>0</v>
      </c>
      <c r="I56" s="135">
        <f>January!E83+January!F83</f>
        <v>0</v>
      </c>
      <c r="J56" s="135">
        <f>February!E83+February!F83</f>
        <v>0</v>
      </c>
      <c r="K56" s="135">
        <f>March!E83+March!F83</f>
        <v>0</v>
      </c>
      <c r="L56" s="135">
        <f>April!E83+April!F83</f>
        <v>0</v>
      </c>
      <c r="M56" s="135">
        <f>May!E83+May!F83</f>
        <v>0</v>
      </c>
      <c r="N56" s="140">
        <f>June!E83+June!F83</f>
        <v>0</v>
      </c>
      <c r="O56" s="159">
        <f t="shared" si="12"/>
        <v>0</v>
      </c>
      <c r="P56" s="171">
        <f t="shared" si="10"/>
        <v>0</v>
      </c>
      <c r="Q56" s="108" t="e">
        <f t="shared" si="11"/>
        <v>#DIV/0!</v>
      </c>
    </row>
    <row r="57" spans="1:17">
      <c r="A57" s="113" t="str">
        <f>'Line Item Budget'!A69</f>
        <v>Other (define)</v>
      </c>
      <c r="B57" s="173">
        <f>'Line Item Budget'!D69</f>
        <v>0</v>
      </c>
      <c r="C57" s="134">
        <f>July!E84+July!F84</f>
        <v>0</v>
      </c>
      <c r="D57" s="134">
        <f>August!E84+August!F84</f>
        <v>0</v>
      </c>
      <c r="E57" s="134">
        <f>September!E84+September!F84</f>
        <v>0</v>
      </c>
      <c r="F57" s="134">
        <f>October!E84+October!F84</f>
        <v>0</v>
      </c>
      <c r="G57" s="135">
        <f>November!E84+November!F84</f>
        <v>0</v>
      </c>
      <c r="H57" s="135">
        <f>December!E84+December!F84</f>
        <v>0</v>
      </c>
      <c r="I57" s="135">
        <f>January!E84+January!F84</f>
        <v>0</v>
      </c>
      <c r="J57" s="135">
        <f>February!E84+February!F84</f>
        <v>0</v>
      </c>
      <c r="K57" s="135">
        <f>March!E84+March!F84</f>
        <v>0</v>
      </c>
      <c r="L57" s="135">
        <f>April!E84+April!F84</f>
        <v>0</v>
      </c>
      <c r="M57" s="135">
        <f>May!E84+May!F84</f>
        <v>0</v>
      </c>
      <c r="N57" s="140">
        <f>June!E84+June!F84</f>
        <v>0</v>
      </c>
      <c r="O57" s="159">
        <f t="shared" si="12"/>
        <v>0</v>
      </c>
      <c r="P57" s="171">
        <f t="shared" si="10"/>
        <v>0</v>
      </c>
      <c r="Q57" s="108" t="e">
        <f t="shared" si="11"/>
        <v>#DIV/0!</v>
      </c>
    </row>
    <row r="58" spans="1:17">
      <c r="A58" s="193"/>
      <c r="B58" s="173" t="s">
        <v>287</v>
      </c>
      <c r="C58" s="134"/>
      <c r="D58" s="134"/>
      <c r="E58" s="134"/>
      <c r="F58" s="134"/>
      <c r="G58" s="135"/>
      <c r="H58" s="135"/>
      <c r="I58" s="135"/>
      <c r="J58" s="135"/>
      <c r="K58" s="135"/>
      <c r="L58" s="135"/>
      <c r="M58" s="135"/>
      <c r="N58" s="140"/>
      <c r="O58" s="159"/>
      <c r="P58" s="171"/>
      <c r="Q58" s="108"/>
    </row>
    <row r="59" spans="1:17">
      <c r="A59" s="153" t="s">
        <v>246</v>
      </c>
      <c r="B59" s="155">
        <f t="shared" ref="B59:P59" si="13">SUM(B28:B58)</f>
        <v>0</v>
      </c>
      <c r="C59" s="142">
        <f>SUM(C28:C58)</f>
        <v>0</v>
      </c>
      <c r="D59" s="114">
        <f t="shared" si="13"/>
        <v>0</v>
      </c>
      <c r="E59" s="114">
        <f t="shared" si="13"/>
        <v>0</v>
      </c>
      <c r="F59" s="114">
        <f t="shared" si="13"/>
        <v>0</v>
      </c>
      <c r="G59" s="114">
        <f t="shared" si="13"/>
        <v>0</v>
      </c>
      <c r="H59" s="114">
        <f t="shared" si="13"/>
        <v>0</v>
      </c>
      <c r="I59" s="114">
        <f t="shared" si="13"/>
        <v>0</v>
      </c>
      <c r="J59" s="114">
        <f t="shared" si="13"/>
        <v>0</v>
      </c>
      <c r="K59" s="114">
        <f t="shared" si="13"/>
        <v>0</v>
      </c>
      <c r="L59" s="114">
        <f t="shared" si="13"/>
        <v>0</v>
      </c>
      <c r="M59" s="114">
        <f t="shared" si="13"/>
        <v>0</v>
      </c>
      <c r="N59" s="145">
        <f t="shared" si="13"/>
        <v>0</v>
      </c>
      <c r="O59" s="162">
        <f>SUM(O28:O58)</f>
        <v>0</v>
      </c>
      <c r="P59" s="162">
        <f t="shared" si="13"/>
        <v>0</v>
      </c>
      <c r="Q59" s="168" t="e">
        <f>O59/B59</f>
        <v>#DIV/0!</v>
      </c>
    </row>
    <row r="60" spans="1:17">
      <c r="A60" s="115"/>
      <c r="B60" s="174"/>
      <c r="C60" s="116"/>
      <c r="D60" s="116"/>
      <c r="E60" s="116"/>
      <c r="F60" s="116"/>
      <c r="G60" s="116"/>
      <c r="H60" s="116"/>
      <c r="I60" s="116"/>
      <c r="J60" s="116"/>
      <c r="K60" s="116"/>
      <c r="L60" s="116"/>
      <c r="M60" s="116"/>
      <c r="N60" s="146"/>
      <c r="O60" s="163"/>
      <c r="P60" s="163"/>
      <c r="Q60" s="117"/>
    </row>
    <row r="61" spans="1:17">
      <c r="A61" s="105" t="s">
        <v>288</v>
      </c>
      <c r="B61" s="151"/>
      <c r="C61" s="118"/>
      <c r="D61" s="118"/>
      <c r="E61" s="118"/>
      <c r="F61" s="118"/>
      <c r="G61" s="118"/>
      <c r="H61" s="118"/>
      <c r="I61" s="118"/>
      <c r="J61" s="118"/>
      <c r="K61" s="118"/>
      <c r="L61" s="118"/>
      <c r="M61" s="118"/>
      <c r="N61" s="147"/>
      <c r="O61" s="164"/>
      <c r="P61" s="164"/>
      <c r="Q61" s="119"/>
    </row>
    <row r="62" spans="1:17">
      <c r="A62" s="194" t="str">
        <f>'Line Item Budget'!A72</f>
        <v>Rented Equipment</v>
      </c>
      <c r="B62" s="173">
        <f>'Line Item Budget'!D72</f>
        <v>0</v>
      </c>
      <c r="C62" s="134">
        <f>July!E91+July!F91</f>
        <v>0</v>
      </c>
      <c r="D62" s="134">
        <f>August!E91+August!F91</f>
        <v>0</v>
      </c>
      <c r="E62" s="134">
        <f>September!E91+September!F91</f>
        <v>0</v>
      </c>
      <c r="F62" s="134">
        <f>October!E91+October!F91</f>
        <v>0</v>
      </c>
      <c r="G62" s="135">
        <f>November!E91+November!F91</f>
        <v>0</v>
      </c>
      <c r="H62" s="135">
        <f>December!E91+December!F91</f>
        <v>0</v>
      </c>
      <c r="I62" s="135">
        <f>January!E91+January!F91</f>
        <v>0</v>
      </c>
      <c r="J62" s="135">
        <f>February!E91+February!F91</f>
        <v>0</v>
      </c>
      <c r="K62" s="135">
        <f>March!E91+March!F91</f>
        <v>0</v>
      </c>
      <c r="L62" s="135">
        <f>April!E91+April!F91</f>
        <v>0</v>
      </c>
      <c r="M62" s="135">
        <f>May!E91+May!F91</f>
        <v>0</v>
      </c>
      <c r="N62" s="140">
        <f>June!E91+June!F91</f>
        <v>0</v>
      </c>
      <c r="O62" s="159">
        <f t="shared" ref="O62:O66" si="14">SUM(C62:N62)</f>
        <v>0</v>
      </c>
      <c r="P62" s="171">
        <f t="shared" ref="P62:P67" si="15">B62-O62</f>
        <v>0</v>
      </c>
      <c r="Q62" s="108" t="e">
        <f t="shared" ref="Q62:Q68" si="16">O62/B62</f>
        <v>#DIV/0!</v>
      </c>
    </row>
    <row r="63" spans="1:17">
      <c r="A63" s="194" t="str">
        <f>'Line Item Budget'!A73</f>
        <v>General Equipment</v>
      </c>
      <c r="B63" s="173">
        <f>'Line Item Budget'!D73</f>
        <v>0</v>
      </c>
      <c r="C63" s="134">
        <f>July!E92+July!F92</f>
        <v>0</v>
      </c>
      <c r="D63" s="134">
        <f>August!E92+August!F92</f>
        <v>0</v>
      </c>
      <c r="E63" s="134">
        <f>September!E92+September!F92</f>
        <v>0</v>
      </c>
      <c r="F63" s="134">
        <f>October!E92+October!F92</f>
        <v>0</v>
      </c>
      <c r="G63" s="135">
        <f>November!E92+November!F92</f>
        <v>0</v>
      </c>
      <c r="H63" s="135">
        <f>December!E92+December!F92</f>
        <v>0</v>
      </c>
      <c r="I63" s="135">
        <f>January!E92+January!F92</f>
        <v>0</v>
      </c>
      <c r="J63" s="135">
        <f>February!E92+February!F92</f>
        <v>0</v>
      </c>
      <c r="K63" s="135">
        <f>March!E92+March!F92</f>
        <v>0</v>
      </c>
      <c r="L63" s="135">
        <f>April!E92+April!F92</f>
        <v>0</v>
      </c>
      <c r="M63" s="135">
        <f>May!E92+May!F92</f>
        <v>0</v>
      </c>
      <c r="N63" s="140">
        <f>June!E92+June!F92</f>
        <v>0</v>
      </c>
      <c r="O63" s="159">
        <f t="shared" si="14"/>
        <v>0</v>
      </c>
      <c r="P63" s="171">
        <f t="shared" si="15"/>
        <v>0</v>
      </c>
      <c r="Q63" s="108" t="e">
        <f t="shared" si="16"/>
        <v>#DIV/0!</v>
      </c>
    </row>
    <row r="64" spans="1:17">
      <c r="A64" s="194" t="str">
        <f>'Line Item Budget'!A74</f>
        <v>General Capital Equipment</v>
      </c>
      <c r="B64" s="173">
        <f>'Line Item Budget'!D74</f>
        <v>0</v>
      </c>
      <c r="C64" s="134">
        <f>July!E93+July!F93</f>
        <v>0</v>
      </c>
      <c r="D64" s="134">
        <f>August!E93+August!F93</f>
        <v>0</v>
      </c>
      <c r="E64" s="134">
        <f>September!E93+September!F93</f>
        <v>0</v>
      </c>
      <c r="F64" s="134">
        <f>October!E93+October!F93</f>
        <v>0</v>
      </c>
      <c r="G64" s="135">
        <f>November!E93+November!F93</f>
        <v>0</v>
      </c>
      <c r="H64" s="135">
        <f>December!E93+December!F93</f>
        <v>0</v>
      </c>
      <c r="I64" s="135">
        <f>January!E93+January!F93</f>
        <v>0</v>
      </c>
      <c r="J64" s="135">
        <f>February!E93+February!F93</f>
        <v>0</v>
      </c>
      <c r="K64" s="135">
        <f>March!E93+March!F93</f>
        <v>0</v>
      </c>
      <c r="L64" s="135">
        <f>April!E93+April!F93</f>
        <v>0</v>
      </c>
      <c r="M64" s="135">
        <f>May!E93+May!F93</f>
        <v>0</v>
      </c>
      <c r="N64" s="140">
        <f>June!E93+June!F93</f>
        <v>0</v>
      </c>
      <c r="O64" s="159">
        <f t="shared" si="14"/>
        <v>0</v>
      </c>
      <c r="P64" s="171">
        <f t="shared" si="15"/>
        <v>0</v>
      </c>
      <c r="Q64" s="108" t="e">
        <f t="shared" si="16"/>
        <v>#DIV/0!</v>
      </c>
    </row>
    <row r="65" spans="1:17">
      <c r="A65" s="194" t="str">
        <f>'Line Item Budget'!A75</f>
        <v>Medical Equipment</v>
      </c>
      <c r="B65" s="173">
        <f>'Line Item Budget'!D75</f>
        <v>0</v>
      </c>
      <c r="C65" s="134">
        <f>July!E94+July!F94</f>
        <v>0</v>
      </c>
      <c r="D65" s="134">
        <f>August!E94+August!F94</f>
        <v>0</v>
      </c>
      <c r="E65" s="134">
        <f>September!E94+September!F94</f>
        <v>0</v>
      </c>
      <c r="F65" s="134">
        <f>October!E94+October!F94</f>
        <v>0</v>
      </c>
      <c r="G65" s="135">
        <f>November!E94+November!F94</f>
        <v>0</v>
      </c>
      <c r="H65" s="135">
        <f>December!E94+December!F94</f>
        <v>0</v>
      </c>
      <c r="I65" s="135">
        <f>January!E94+January!F94</f>
        <v>0</v>
      </c>
      <c r="J65" s="135">
        <f>February!E94+February!F94</f>
        <v>0</v>
      </c>
      <c r="K65" s="135">
        <f>March!E94+March!F94</f>
        <v>0</v>
      </c>
      <c r="L65" s="135">
        <f>April!E94+April!F94</f>
        <v>0</v>
      </c>
      <c r="M65" s="135">
        <f>May!E94+May!F94</f>
        <v>0</v>
      </c>
      <c r="N65" s="140">
        <f>June!E94+June!F94</f>
        <v>0</v>
      </c>
      <c r="O65" s="159">
        <f t="shared" si="14"/>
        <v>0</v>
      </c>
      <c r="P65" s="171">
        <f t="shared" si="15"/>
        <v>0</v>
      </c>
      <c r="Q65" s="108" t="e">
        <f t="shared" si="16"/>
        <v>#DIV/0!</v>
      </c>
    </row>
    <row r="66" spans="1:17">
      <c r="A66" s="194" t="str">
        <f>'Line Item Budget'!A76</f>
        <v>Medical Capital Equipment</v>
      </c>
      <c r="B66" s="173">
        <f>'Line Item Budget'!D76</f>
        <v>0</v>
      </c>
      <c r="C66" s="134">
        <f>July!E95+July!F95</f>
        <v>0</v>
      </c>
      <c r="D66" s="134">
        <f>August!E95+August!F95</f>
        <v>0</v>
      </c>
      <c r="E66" s="134">
        <f>September!E95+September!F95</f>
        <v>0</v>
      </c>
      <c r="F66" s="134">
        <f>October!E95+October!F95</f>
        <v>0</v>
      </c>
      <c r="G66" s="135">
        <f>November!E95+November!F95</f>
        <v>0</v>
      </c>
      <c r="H66" s="135">
        <f>December!E95+December!F95</f>
        <v>0</v>
      </c>
      <c r="I66" s="135">
        <f>January!E95+January!F95</f>
        <v>0</v>
      </c>
      <c r="J66" s="135">
        <f>February!E95+February!F95</f>
        <v>0</v>
      </c>
      <c r="K66" s="135">
        <f>March!E95+March!F95</f>
        <v>0</v>
      </c>
      <c r="L66" s="135">
        <f>April!E95+April!F95</f>
        <v>0</v>
      </c>
      <c r="M66" s="135">
        <f>May!E95+May!F95</f>
        <v>0</v>
      </c>
      <c r="N66" s="140">
        <f>June!E95+June!F95</f>
        <v>0</v>
      </c>
      <c r="O66" s="159">
        <f t="shared" si="14"/>
        <v>0</v>
      </c>
      <c r="P66" s="171">
        <f t="shared" si="15"/>
        <v>0</v>
      </c>
      <c r="Q66" s="108" t="e">
        <f t="shared" si="16"/>
        <v>#DIV/0!</v>
      </c>
    </row>
    <row r="67" spans="1:17">
      <c r="A67" s="194" t="str">
        <f>'Line Item Budget'!A77</f>
        <v>Define -</v>
      </c>
      <c r="B67" s="173">
        <f>'Line Item Budget'!D77</f>
        <v>0</v>
      </c>
      <c r="C67" s="134">
        <f>July!E96+July!F96</f>
        <v>0</v>
      </c>
      <c r="D67" s="134">
        <f>August!E96+August!F96</f>
        <v>0</v>
      </c>
      <c r="E67" s="134">
        <f>September!E96+September!F96</f>
        <v>0</v>
      </c>
      <c r="F67" s="134">
        <f>October!E96+October!F96</f>
        <v>0</v>
      </c>
      <c r="G67" s="135">
        <f>November!E96+November!F96</f>
        <v>0</v>
      </c>
      <c r="H67" s="135">
        <f>December!E96+December!F96</f>
        <v>0</v>
      </c>
      <c r="I67" s="135">
        <f>January!E96+January!F96</f>
        <v>0</v>
      </c>
      <c r="J67" s="135">
        <f>February!E96+February!F96</f>
        <v>0</v>
      </c>
      <c r="K67" s="135">
        <f>March!E96+March!F96</f>
        <v>0</v>
      </c>
      <c r="L67" s="135">
        <f>April!E96+April!F96</f>
        <v>0</v>
      </c>
      <c r="M67" s="135">
        <f>May!E96+May!F96</f>
        <v>0</v>
      </c>
      <c r="N67" s="140">
        <f>June!E96+June!F96</f>
        <v>0</v>
      </c>
      <c r="O67" s="159">
        <f>SUM(C67:N67)</f>
        <v>0</v>
      </c>
      <c r="P67" s="171">
        <f t="shared" si="15"/>
        <v>0</v>
      </c>
      <c r="Q67" s="108" t="e">
        <f t="shared" si="16"/>
        <v>#DIV/0!</v>
      </c>
    </row>
    <row r="68" spans="1:17">
      <c r="A68" s="153" t="s">
        <v>246</v>
      </c>
      <c r="B68" s="156">
        <f t="shared" ref="B68:P68" si="17">SUM(B62:B67)</f>
        <v>0</v>
      </c>
      <c r="C68" s="142">
        <f t="shared" si="17"/>
        <v>0</v>
      </c>
      <c r="D68" s="114">
        <f>SUM(D62:D67)</f>
        <v>0</v>
      </c>
      <c r="E68" s="114">
        <f>SUM(E62:E67)</f>
        <v>0</v>
      </c>
      <c r="F68" s="114">
        <f t="shared" si="17"/>
        <v>0</v>
      </c>
      <c r="G68" s="114">
        <f t="shared" si="17"/>
        <v>0</v>
      </c>
      <c r="H68" s="114">
        <f t="shared" si="17"/>
        <v>0</v>
      </c>
      <c r="I68" s="114">
        <f t="shared" si="17"/>
        <v>0</v>
      </c>
      <c r="J68" s="114">
        <f t="shared" si="17"/>
        <v>0</v>
      </c>
      <c r="K68" s="114">
        <f t="shared" si="17"/>
        <v>0</v>
      </c>
      <c r="L68" s="114">
        <f t="shared" si="17"/>
        <v>0</v>
      </c>
      <c r="M68" s="114">
        <f t="shared" si="17"/>
        <v>0</v>
      </c>
      <c r="N68" s="145">
        <f t="shared" si="17"/>
        <v>0</v>
      </c>
      <c r="O68" s="162">
        <f>SUM(O62:O67)</f>
        <v>0</v>
      </c>
      <c r="P68" s="162">
        <f t="shared" si="17"/>
        <v>0</v>
      </c>
      <c r="Q68" s="168" t="e">
        <f t="shared" si="16"/>
        <v>#DIV/0!</v>
      </c>
    </row>
    <row r="69" spans="1:17">
      <c r="A69" s="195"/>
      <c r="B69" s="175"/>
      <c r="C69" s="120"/>
      <c r="D69" s="120"/>
      <c r="E69" s="120"/>
      <c r="F69" s="120"/>
      <c r="G69" s="120"/>
      <c r="H69" s="120"/>
      <c r="I69" s="120"/>
      <c r="J69" s="120"/>
      <c r="K69" s="120"/>
      <c r="L69" s="120"/>
      <c r="M69" s="120"/>
      <c r="N69" s="148"/>
      <c r="O69" s="165"/>
      <c r="P69" s="165"/>
      <c r="Q69" s="121"/>
    </row>
    <row r="70" spans="1:17" ht="23.25" customHeight="1" thickBot="1">
      <c r="A70" s="196" t="s">
        <v>289</v>
      </c>
      <c r="B70" s="157">
        <f>B26+B59+B68</f>
        <v>0</v>
      </c>
      <c r="C70" s="154">
        <f>C26+C59+C68</f>
        <v>0</v>
      </c>
      <c r="D70" s="122">
        <f>D26+D59+D68</f>
        <v>0</v>
      </c>
      <c r="E70" s="122">
        <f>E26+E59+E68</f>
        <v>0</v>
      </c>
      <c r="F70" s="122">
        <f t="shared" ref="F70:O70" si="18">F26+F59+F68</f>
        <v>0</v>
      </c>
      <c r="G70" s="122">
        <f t="shared" si="18"/>
        <v>0</v>
      </c>
      <c r="H70" s="122">
        <f t="shared" si="18"/>
        <v>0</v>
      </c>
      <c r="I70" s="122">
        <f t="shared" si="18"/>
        <v>0</v>
      </c>
      <c r="J70" s="123">
        <f t="shared" si="18"/>
        <v>0</v>
      </c>
      <c r="K70" s="123">
        <f t="shared" si="18"/>
        <v>0</v>
      </c>
      <c r="L70" s="123">
        <f t="shared" si="18"/>
        <v>0</v>
      </c>
      <c r="M70" s="123">
        <f>M26+M59+M68</f>
        <v>0</v>
      </c>
      <c r="N70" s="149">
        <f t="shared" si="18"/>
        <v>0</v>
      </c>
      <c r="O70" s="166">
        <f t="shared" si="18"/>
        <v>0</v>
      </c>
      <c r="P70" s="166">
        <f>P26+P59+P68</f>
        <v>0</v>
      </c>
      <c r="Q70" s="169" t="e">
        <f>O70/B70</f>
        <v>#DIV/0!</v>
      </c>
    </row>
    <row r="71" spans="1:17" s="19" customFormat="1" ht="33.75" customHeight="1" thickTop="1">
      <c r="A71" s="627" t="s">
        <v>290</v>
      </c>
      <c r="B71" s="628"/>
      <c r="C71" s="627"/>
      <c r="D71" s="627"/>
      <c r="E71" s="627"/>
      <c r="F71" s="627"/>
      <c r="G71" s="627"/>
      <c r="H71" s="627"/>
      <c r="I71" s="629"/>
      <c r="J71" s="616" t="s">
        <v>291</v>
      </c>
      <c r="K71" s="617"/>
      <c r="L71" s="510" t="s">
        <v>292</v>
      </c>
      <c r="M71" s="510" t="s">
        <v>293</v>
      </c>
      <c r="N71" s="605" t="s">
        <v>294</v>
      </c>
      <c r="O71" s="605"/>
      <c r="P71" s="605"/>
      <c r="Q71" s="606"/>
    </row>
    <row r="72" spans="1:17" s="19" customFormat="1" ht="33.75" customHeight="1">
      <c r="A72" s="628"/>
      <c r="B72" s="628"/>
      <c r="C72" s="628"/>
      <c r="D72" s="628"/>
      <c r="E72" s="628"/>
      <c r="F72" s="628"/>
      <c r="G72" s="628"/>
      <c r="H72" s="628"/>
      <c r="I72" s="630"/>
      <c r="J72" s="618"/>
      <c r="K72" s="619"/>
      <c r="L72" s="124"/>
      <c r="M72" s="124"/>
      <c r="N72" s="607"/>
      <c r="O72" s="607"/>
      <c r="P72" s="607"/>
      <c r="Q72" s="608"/>
    </row>
    <row r="73" spans="1:17" s="19" customFormat="1" ht="33.950000000000003" customHeight="1">
      <c r="A73" s="424" t="s">
        <v>295</v>
      </c>
      <c r="B73" s="125"/>
      <c r="C73" s="125"/>
      <c r="D73" s="126"/>
      <c r="E73" s="126"/>
      <c r="F73" s="126"/>
      <c r="G73" s="126"/>
      <c r="H73" s="126"/>
      <c r="I73" s="72"/>
      <c r="J73" s="613"/>
      <c r="K73" s="614"/>
      <c r="L73" s="124"/>
      <c r="M73" s="124"/>
      <c r="N73" s="622"/>
      <c r="O73" s="622"/>
      <c r="P73" s="622"/>
      <c r="Q73" s="623"/>
    </row>
    <row r="74" spans="1:17" s="19" customFormat="1" ht="33.950000000000003" customHeight="1">
      <c r="A74" s="424" t="s">
        <v>296</v>
      </c>
      <c r="B74" s="127"/>
      <c r="C74" s="127"/>
      <c r="D74" s="128"/>
      <c r="E74" s="128"/>
      <c r="F74" s="128"/>
      <c r="G74" s="128"/>
      <c r="H74" s="128"/>
      <c r="I74" s="72"/>
      <c r="J74" s="620"/>
      <c r="K74" s="621"/>
      <c r="L74" s="129"/>
      <c r="M74" s="129"/>
      <c r="N74" s="609"/>
      <c r="O74" s="609"/>
      <c r="P74" s="609"/>
      <c r="Q74" s="610"/>
    </row>
    <row r="75" spans="1:17" s="19" customFormat="1" ht="33.950000000000003" customHeight="1" thickBot="1">
      <c r="A75" s="128" t="s">
        <v>297</v>
      </c>
      <c r="B75" s="130"/>
      <c r="C75" s="130"/>
      <c r="D75" s="128"/>
      <c r="E75" s="128"/>
      <c r="F75" s="128"/>
      <c r="G75" s="128" t="s">
        <v>298</v>
      </c>
      <c r="H75" s="128"/>
      <c r="I75" s="72"/>
      <c r="J75" s="603"/>
      <c r="K75" s="604"/>
      <c r="L75" s="131"/>
      <c r="M75" s="131"/>
      <c r="N75" s="611"/>
      <c r="O75" s="611"/>
      <c r="P75" s="611"/>
      <c r="Q75" s="612"/>
    </row>
    <row r="76" spans="1:17" s="19" customFormat="1">
      <c r="I76" s="72"/>
    </row>
    <row r="77" spans="1:17">
      <c r="J77" s="19"/>
      <c r="K77" s="19"/>
      <c r="L77" s="19"/>
      <c r="M77" s="19"/>
      <c r="N77" s="19"/>
      <c r="O77" s="19"/>
    </row>
  </sheetData>
  <sheetProtection algorithmName="SHA-512" hashValue="Lwuz53udt3fBdMlyVawTSyjwe6QLh36FlEzBNNswPbkNG1dg8cZTR/6v1LVtP9PNLm4dOloYeVPfU1vIl/LYww==" saltValue="CQIYrVUivFxxZhSgBWAJIA==" spinCount="100000" sheet="1" selectLockedCells="1"/>
  <mergeCells count="20">
    <mergeCell ref="A1:Q1"/>
    <mergeCell ref="A3:Q3"/>
    <mergeCell ref="J71:K71"/>
    <mergeCell ref="J72:K72"/>
    <mergeCell ref="J74:K74"/>
    <mergeCell ref="N73:Q73"/>
    <mergeCell ref="L4:M6"/>
    <mergeCell ref="N4:Q6"/>
    <mergeCell ref="A71:I72"/>
    <mergeCell ref="A2:Q2"/>
    <mergeCell ref="C4:F4"/>
    <mergeCell ref="H4:K4"/>
    <mergeCell ref="I6:K6"/>
    <mergeCell ref="G6:H6"/>
    <mergeCell ref="J75:K75"/>
    <mergeCell ref="N71:Q71"/>
    <mergeCell ref="N72:Q72"/>
    <mergeCell ref="N74:Q74"/>
    <mergeCell ref="N75:Q75"/>
    <mergeCell ref="J73:K73"/>
  </mergeCells>
  <conditionalFormatting sqref="P10:P68">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10:N70" xr:uid="{A0A82C77-1D87-4830-8B71-30099B85A19C}"/>
    <dataValidation allowBlank="1" showInputMessage="1" showErrorMessage="1" promptTitle="Contact Name" prompt="Enter name of person responsible for completing Monthly Expense Report (MER)" sqref="H4:K5" xr:uid="{E4B7E734-2068-46E6-A528-D63C386A100A}"/>
    <dataValidation allowBlank="1" showInputMessage="1" showErrorMessage="1" promptTitle="Contact Number and Email" prompt="Enter number and email of person responsible for completing Monthly Expense Report (MER)" sqref="I6:K6" xr:uid="{0B177945-4826-494F-AD30-CE428DFC6E4B}"/>
  </dataValidations>
  <pageMargins left="0.7" right="0.7" top="0.75" bottom="0.75" header="0.3" footer="0.3"/>
  <pageSetup scale="4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topLeftCell="A7" zoomScale="90" zoomScaleNormal="90" workbookViewId="0">
      <selection activeCell="D9" sqref="D9"/>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7"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303</v>
      </c>
      <c r="C8" s="65"/>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264</v>
      </c>
      <c r="E13" s="255" t="s">
        <v>306</v>
      </c>
      <c r="F13" s="179" t="s">
        <v>307</v>
      </c>
      <c r="G13" s="176" t="s">
        <v>276</v>
      </c>
      <c r="H13" s="52" t="s">
        <v>277</v>
      </c>
      <c r="I13" s="73" t="s">
        <v>278</v>
      </c>
    </row>
    <row r="14" spans="1:15" ht="15">
      <c r="A14" s="70"/>
      <c r="B14" s="267">
        <f>Personnel!B13</f>
        <v>0</v>
      </c>
      <c r="C14" s="45">
        <f>Personnel!B24</f>
        <v>0</v>
      </c>
      <c r="D14" s="56"/>
      <c r="E14" s="306">
        <f>ROUND(D14,2)</f>
        <v>0</v>
      </c>
      <c r="F14" s="211"/>
      <c r="G14" s="177">
        <f>E14+F14</f>
        <v>0</v>
      </c>
      <c r="H14" s="212">
        <f>C14-G14</f>
        <v>0</v>
      </c>
      <c r="I14" s="74" t="e">
        <f>G14/C14</f>
        <v>#DIV/0!</v>
      </c>
    </row>
    <row r="15" spans="1:15">
      <c r="A15" s="70"/>
      <c r="B15" s="267">
        <f>Personnel!C13</f>
        <v>0</v>
      </c>
      <c r="C15" s="45">
        <f>Personnel!C24</f>
        <v>0</v>
      </c>
      <c r="D15" s="57"/>
      <c r="E15" s="306">
        <f t="shared" ref="E15:E23" si="0">ROUND(D15,2)</f>
        <v>0</v>
      </c>
      <c r="F15" s="211"/>
      <c r="G15" s="177">
        <f t="shared" ref="G15:G22" si="1">E15+F15</f>
        <v>0</v>
      </c>
      <c r="H15" s="212">
        <f t="shared" ref="H15:H23" si="2">C15-G15</f>
        <v>0</v>
      </c>
      <c r="I15" s="74" t="e">
        <f>G15/C15</f>
        <v>#DIV/0!</v>
      </c>
    </row>
    <row r="16" spans="1:15">
      <c r="A16" s="70"/>
      <c r="B16" s="267">
        <f>Personnel!D13</f>
        <v>0</v>
      </c>
      <c r="C16" s="45">
        <f>Personnel!D24</f>
        <v>0</v>
      </c>
      <c r="D16" s="57"/>
      <c r="E16" s="306">
        <f t="shared" si="0"/>
        <v>0</v>
      </c>
      <c r="F16" s="211"/>
      <c r="G16" s="177">
        <f t="shared" si="1"/>
        <v>0</v>
      </c>
      <c r="H16" s="212">
        <f t="shared" si="2"/>
        <v>0</v>
      </c>
      <c r="I16" s="74" t="e">
        <f>G16/C16</f>
        <v>#DIV/0!</v>
      </c>
    </row>
    <row r="17" spans="1:9">
      <c r="A17" s="70"/>
      <c r="B17" s="267">
        <f>Personnel!E13</f>
        <v>0</v>
      </c>
      <c r="C17" s="45">
        <f>Personnel!E24</f>
        <v>0</v>
      </c>
      <c r="D17" s="57"/>
      <c r="E17" s="306">
        <f t="shared" si="0"/>
        <v>0</v>
      </c>
      <c r="F17" s="211"/>
      <c r="G17" s="177">
        <f t="shared" si="1"/>
        <v>0</v>
      </c>
      <c r="H17" s="212">
        <f t="shared" si="2"/>
        <v>0</v>
      </c>
      <c r="I17" s="74" t="e">
        <f t="shared" ref="I17:I23" si="3">G17/C17</f>
        <v>#DIV/0!</v>
      </c>
    </row>
    <row r="18" spans="1:9">
      <c r="A18" s="70"/>
      <c r="B18" s="267">
        <f>Personnel!F13</f>
        <v>0</v>
      </c>
      <c r="C18" s="45">
        <f>Personnel!F24</f>
        <v>0</v>
      </c>
      <c r="D18" s="57"/>
      <c r="E18" s="306">
        <f t="shared" si="0"/>
        <v>0</v>
      </c>
      <c r="F18" s="211"/>
      <c r="G18" s="177">
        <f t="shared" si="1"/>
        <v>0</v>
      </c>
      <c r="H18" s="212">
        <f t="shared" si="2"/>
        <v>0</v>
      </c>
      <c r="I18" s="74" t="e">
        <f t="shared" si="3"/>
        <v>#DIV/0!</v>
      </c>
    </row>
    <row r="19" spans="1:9">
      <c r="A19" s="70"/>
      <c r="B19" s="267">
        <f>Personnel!G13</f>
        <v>0</v>
      </c>
      <c r="C19" s="45">
        <f>Personnel!G24</f>
        <v>0</v>
      </c>
      <c r="D19" s="57"/>
      <c r="E19" s="306">
        <f t="shared" si="0"/>
        <v>0</v>
      </c>
      <c r="F19" s="211"/>
      <c r="G19" s="177">
        <f t="shared" si="1"/>
        <v>0</v>
      </c>
      <c r="H19" s="212">
        <f t="shared" si="2"/>
        <v>0</v>
      </c>
      <c r="I19" s="74" t="e">
        <f t="shared" si="3"/>
        <v>#DIV/0!</v>
      </c>
    </row>
    <row r="20" spans="1:9">
      <c r="A20" s="70"/>
      <c r="B20" s="267">
        <f>Personnel!H13</f>
        <v>0</v>
      </c>
      <c r="C20" s="45">
        <f>Personnel!H24</f>
        <v>0</v>
      </c>
      <c r="D20" s="57"/>
      <c r="E20" s="306">
        <f t="shared" si="0"/>
        <v>0</v>
      </c>
      <c r="F20" s="211"/>
      <c r="G20" s="177">
        <f t="shared" si="1"/>
        <v>0</v>
      </c>
      <c r="H20" s="212">
        <f t="shared" si="2"/>
        <v>0</v>
      </c>
      <c r="I20" s="74" t="e">
        <f t="shared" si="3"/>
        <v>#DIV/0!</v>
      </c>
    </row>
    <row r="21" spans="1:9">
      <c r="A21" s="70"/>
      <c r="B21" s="267">
        <f>Personnel!I13</f>
        <v>0</v>
      </c>
      <c r="C21" s="45">
        <f>Personnel!I24</f>
        <v>0</v>
      </c>
      <c r="D21" s="57"/>
      <c r="E21" s="306">
        <f t="shared" si="0"/>
        <v>0</v>
      </c>
      <c r="F21" s="211"/>
      <c r="G21" s="177">
        <f t="shared" si="1"/>
        <v>0</v>
      </c>
      <c r="H21" s="212">
        <f t="shared" si="2"/>
        <v>0</v>
      </c>
      <c r="I21" s="74" t="e">
        <f t="shared" si="3"/>
        <v>#DIV/0!</v>
      </c>
    </row>
    <row r="22" spans="1:9">
      <c r="A22" s="70"/>
      <c r="B22" s="267">
        <f>Personnel!J13</f>
        <v>0</v>
      </c>
      <c r="C22" s="45">
        <f>Personnel!J24</f>
        <v>0</v>
      </c>
      <c r="D22" s="57"/>
      <c r="E22" s="306">
        <f t="shared" si="0"/>
        <v>0</v>
      </c>
      <c r="F22" s="211"/>
      <c r="G22" s="177">
        <f t="shared" si="1"/>
        <v>0</v>
      </c>
      <c r="H22" s="212">
        <f t="shared" si="2"/>
        <v>0</v>
      </c>
      <c r="I22" s="74" t="e">
        <f t="shared" si="3"/>
        <v>#DIV/0!</v>
      </c>
    </row>
    <row r="23" spans="1:9">
      <c r="A23" s="70"/>
      <c r="B23" s="267">
        <f>Personnel!K13</f>
        <v>0</v>
      </c>
      <c r="C23" s="45">
        <f>Personnel!K24</f>
        <v>0</v>
      </c>
      <c r="D23" s="57"/>
      <c r="E23" s="306">
        <f t="shared" si="0"/>
        <v>0</v>
      </c>
      <c r="F23" s="211"/>
      <c r="G23" s="177">
        <f>E23+F23</f>
        <v>0</v>
      </c>
      <c r="H23" s="212">
        <f t="shared" si="2"/>
        <v>0</v>
      </c>
      <c r="I23" s="74" t="e">
        <f t="shared" si="3"/>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264</v>
      </c>
      <c r="E27" s="255" t="s">
        <v>306</v>
      </c>
      <c r="F27" s="215" t="s">
        <v>307</v>
      </c>
      <c r="G27" s="216" t="s">
        <v>276</v>
      </c>
      <c r="H27" s="217" t="s">
        <v>277</v>
      </c>
      <c r="I27" s="73" t="s">
        <v>278</v>
      </c>
    </row>
    <row r="28" spans="1:9">
      <c r="A28" s="70"/>
      <c r="B28" s="267">
        <f>Personnel!B13</f>
        <v>0</v>
      </c>
      <c r="C28" s="7">
        <f>Personnel!B27</f>
        <v>0</v>
      </c>
      <c r="D28" s="218"/>
      <c r="E28" s="307">
        <f t="shared" ref="E28:E37" si="4">ROUND(D28,2)</f>
        <v>0</v>
      </c>
      <c r="F28" s="211"/>
      <c r="G28" s="219">
        <f>E28+F28</f>
        <v>0</v>
      </c>
      <c r="H28" s="220">
        <f>C28-G28</f>
        <v>0</v>
      </c>
      <c r="I28" s="74" t="e">
        <f>G28/C28</f>
        <v>#DIV/0!</v>
      </c>
    </row>
    <row r="29" spans="1:9">
      <c r="A29" s="70"/>
      <c r="B29" s="267">
        <f>Personnel!C13</f>
        <v>0</v>
      </c>
      <c r="C29" s="7">
        <f>Personnel!C27</f>
        <v>0</v>
      </c>
      <c r="D29" s="221"/>
      <c r="E29" s="307">
        <f t="shared" si="4"/>
        <v>0</v>
      </c>
      <c r="F29" s="211"/>
      <c r="G29" s="219">
        <f t="shared" ref="G29:G36" si="5">E29+F29</f>
        <v>0</v>
      </c>
      <c r="H29" s="220">
        <f t="shared" ref="H29:H37" si="6">C29-G29</f>
        <v>0</v>
      </c>
      <c r="I29" s="74" t="e">
        <f t="shared" ref="I29:I37" si="7">G29/C29</f>
        <v>#DIV/0!</v>
      </c>
    </row>
    <row r="30" spans="1:9">
      <c r="A30" s="70"/>
      <c r="B30" s="267">
        <f>Personnel!D13</f>
        <v>0</v>
      </c>
      <c r="C30" s="7">
        <f>Personnel!D27</f>
        <v>0</v>
      </c>
      <c r="D30" s="218"/>
      <c r="E30" s="307">
        <f t="shared" si="4"/>
        <v>0</v>
      </c>
      <c r="F30" s="211"/>
      <c r="G30" s="219">
        <f t="shared" si="5"/>
        <v>0</v>
      </c>
      <c r="H30" s="220">
        <f t="shared" si="6"/>
        <v>0</v>
      </c>
      <c r="I30" s="74" t="e">
        <f t="shared" si="7"/>
        <v>#DIV/0!</v>
      </c>
    </row>
    <row r="31" spans="1:9">
      <c r="A31" s="70"/>
      <c r="B31" s="267">
        <f>Personnel!E13</f>
        <v>0</v>
      </c>
      <c r="C31" s="7">
        <f>Personnel!E27</f>
        <v>0</v>
      </c>
      <c r="D31" s="221"/>
      <c r="E31" s="307">
        <f t="shared" si="4"/>
        <v>0</v>
      </c>
      <c r="F31" s="211"/>
      <c r="G31" s="219">
        <f t="shared" si="5"/>
        <v>0</v>
      </c>
      <c r="H31" s="220">
        <f t="shared" si="6"/>
        <v>0</v>
      </c>
      <c r="I31" s="74" t="e">
        <f t="shared" si="7"/>
        <v>#DIV/0!</v>
      </c>
    </row>
    <row r="32" spans="1:9">
      <c r="A32" s="70"/>
      <c r="B32" s="267">
        <f>Personnel!F13</f>
        <v>0</v>
      </c>
      <c r="C32" s="7">
        <f>Personnel!F27</f>
        <v>0</v>
      </c>
      <c r="D32" s="218"/>
      <c r="E32" s="307">
        <f t="shared" si="4"/>
        <v>0</v>
      </c>
      <c r="F32" s="211"/>
      <c r="G32" s="219">
        <f t="shared" si="5"/>
        <v>0</v>
      </c>
      <c r="H32" s="220">
        <f t="shared" si="6"/>
        <v>0</v>
      </c>
      <c r="I32" s="74" t="e">
        <f t="shared" si="7"/>
        <v>#DIV/0!</v>
      </c>
    </row>
    <row r="33" spans="1:9">
      <c r="A33" s="70"/>
      <c r="B33" s="267">
        <f>Personnel!G13</f>
        <v>0</v>
      </c>
      <c r="C33" s="7">
        <f>Personnel!G27</f>
        <v>0</v>
      </c>
      <c r="D33" s="221"/>
      <c r="E33" s="307">
        <f t="shared" si="4"/>
        <v>0</v>
      </c>
      <c r="F33" s="211"/>
      <c r="G33" s="219">
        <f t="shared" si="5"/>
        <v>0</v>
      </c>
      <c r="H33" s="220">
        <f t="shared" si="6"/>
        <v>0</v>
      </c>
      <c r="I33" s="74" t="e">
        <f t="shared" si="7"/>
        <v>#DIV/0!</v>
      </c>
    </row>
    <row r="34" spans="1:9">
      <c r="A34" s="70"/>
      <c r="B34" s="267">
        <f>Personnel!H13</f>
        <v>0</v>
      </c>
      <c r="C34" s="7">
        <f>Personnel!H27</f>
        <v>0</v>
      </c>
      <c r="D34" s="218"/>
      <c r="E34" s="307">
        <f t="shared" si="4"/>
        <v>0</v>
      </c>
      <c r="F34" s="211"/>
      <c r="G34" s="219">
        <f t="shared" si="5"/>
        <v>0</v>
      </c>
      <c r="H34" s="220">
        <f t="shared" si="6"/>
        <v>0</v>
      </c>
      <c r="I34" s="74" t="e">
        <f t="shared" si="7"/>
        <v>#DIV/0!</v>
      </c>
    </row>
    <row r="35" spans="1:9">
      <c r="A35" s="70"/>
      <c r="B35" s="267">
        <f>Personnel!I13</f>
        <v>0</v>
      </c>
      <c r="C35" s="7">
        <f>Personnel!I27</f>
        <v>0</v>
      </c>
      <c r="D35" s="218"/>
      <c r="E35" s="307">
        <f t="shared" si="4"/>
        <v>0</v>
      </c>
      <c r="F35" s="211"/>
      <c r="G35" s="219">
        <f t="shared" si="5"/>
        <v>0</v>
      </c>
      <c r="H35" s="220">
        <f t="shared" si="6"/>
        <v>0</v>
      </c>
      <c r="I35" s="74" t="e">
        <f t="shared" si="7"/>
        <v>#DIV/0!</v>
      </c>
    </row>
    <row r="36" spans="1:9">
      <c r="A36" s="70"/>
      <c r="B36" s="267">
        <f>Personnel!J13</f>
        <v>0</v>
      </c>
      <c r="C36" s="14">
        <f>Personnel!J27</f>
        <v>0</v>
      </c>
      <c r="D36" s="218"/>
      <c r="E36" s="307">
        <f t="shared" si="4"/>
        <v>0</v>
      </c>
      <c r="F36" s="211"/>
      <c r="G36" s="219">
        <f t="shared" si="5"/>
        <v>0</v>
      </c>
      <c r="H36" s="220">
        <f t="shared" si="6"/>
        <v>0</v>
      </c>
      <c r="I36" s="74" t="e">
        <f t="shared" si="7"/>
        <v>#DIV/0!</v>
      </c>
    </row>
    <row r="37" spans="1:9">
      <c r="A37" s="70"/>
      <c r="B37" s="267">
        <f>Personnel!K13</f>
        <v>0</v>
      </c>
      <c r="C37" s="7">
        <f>Personnel!K27</f>
        <v>0</v>
      </c>
      <c r="D37" s="221"/>
      <c r="E37" s="307">
        <f t="shared" si="4"/>
        <v>0</v>
      </c>
      <c r="F37" s="211"/>
      <c r="G37" s="219">
        <f>E37+F37</f>
        <v>0</v>
      </c>
      <c r="H37" s="220">
        <f t="shared" si="6"/>
        <v>0</v>
      </c>
      <c r="I37" s="74" t="e">
        <f t="shared" si="7"/>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264</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8">ROUND(D42,2)</f>
        <v>0</v>
      </c>
      <c r="F42" s="230"/>
      <c r="G42" s="181">
        <f>E42+F42</f>
        <v>0</v>
      </c>
      <c r="H42" s="35">
        <f t="shared" ref="H42:H47" si="9">C42-G42</f>
        <v>0</v>
      </c>
      <c r="I42" s="264" t="e">
        <f t="shared" ref="I42:I47" si="10">G42/C42</f>
        <v>#DIV/0!</v>
      </c>
    </row>
    <row r="43" spans="1:9" s="34" customFormat="1" ht="14.1">
      <c r="A43" s="78"/>
      <c r="B43" s="266" t="str">
        <f>'Line Item Budget'!A28</f>
        <v>Contractor 2 (define)</v>
      </c>
      <c r="C43" s="8">
        <f>'Line Item Budget'!D28</f>
        <v>0</v>
      </c>
      <c r="D43" s="58"/>
      <c r="E43" s="304">
        <f t="shared" si="8"/>
        <v>0</v>
      </c>
      <c r="F43" s="230"/>
      <c r="G43" s="181">
        <f t="shared" ref="G43:G47" si="11">E43+F43</f>
        <v>0</v>
      </c>
      <c r="H43" s="35">
        <f t="shared" si="9"/>
        <v>0</v>
      </c>
      <c r="I43" s="264" t="e">
        <f t="shared" si="10"/>
        <v>#DIV/0!</v>
      </c>
    </row>
    <row r="44" spans="1:9" s="34" customFormat="1" ht="14.1">
      <c r="A44" s="78"/>
      <c r="B44" s="266" t="str">
        <f>'Line Item Budget'!A29</f>
        <v>Contractor 3 (define)</v>
      </c>
      <c r="C44" s="8">
        <f>'Line Item Budget'!D29</f>
        <v>0</v>
      </c>
      <c r="D44" s="58"/>
      <c r="E44" s="304">
        <f t="shared" si="8"/>
        <v>0</v>
      </c>
      <c r="F44" s="230"/>
      <c r="G44" s="181">
        <f t="shared" si="11"/>
        <v>0</v>
      </c>
      <c r="H44" s="35">
        <f t="shared" si="9"/>
        <v>0</v>
      </c>
      <c r="I44" s="264" t="e">
        <f t="shared" si="10"/>
        <v>#DIV/0!</v>
      </c>
    </row>
    <row r="45" spans="1:9" s="34" customFormat="1" ht="14.1">
      <c r="A45" s="78"/>
      <c r="B45" s="266" t="str">
        <f>'Line Item Budget'!A30</f>
        <v>Contractor 4 (define)</v>
      </c>
      <c r="C45" s="8">
        <f>'Line Item Budget'!D30</f>
        <v>0</v>
      </c>
      <c r="D45" s="58"/>
      <c r="E45" s="304">
        <f t="shared" si="8"/>
        <v>0</v>
      </c>
      <c r="F45" s="230"/>
      <c r="G45" s="181">
        <f t="shared" si="11"/>
        <v>0</v>
      </c>
      <c r="H45" s="35">
        <f t="shared" si="9"/>
        <v>0</v>
      </c>
      <c r="I45" s="264" t="e">
        <f t="shared" si="10"/>
        <v>#DIV/0!</v>
      </c>
    </row>
    <row r="46" spans="1:9" s="34" customFormat="1" ht="14.1">
      <c r="A46" s="78"/>
      <c r="B46" s="266" t="str">
        <f>'Line Item Budget'!A31</f>
        <v>Contractor 5 (define)</v>
      </c>
      <c r="C46" s="8">
        <f>'Line Item Budget'!D31</f>
        <v>0</v>
      </c>
      <c r="D46" s="58"/>
      <c r="E46" s="304">
        <f t="shared" si="8"/>
        <v>0</v>
      </c>
      <c r="F46" s="230"/>
      <c r="G46" s="181">
        <f t="shared" si="11"/>
        <v>0</v>
      </c>
      <c r="H46" s="35">
        <f t="shared" si="9"/>
        <v>0</v>
      </c>
      <c r="I46" s="264" t="e">
        <f t="shared" si="10"/>
        <v>#DIV/0!</v>
      </c>
    </row>
    <row r="47" spans="1:9" s="34" customFormat="1" ht="14.1">
      <c r="A47" s="78"/>
      <c r="B47" s="266" t="str">
        <f>'Line Item Budget'!A32</f>
        <v>Contractor 6 (define)</v>
      </c>
      <c r="C47" s="8">
        <f>'Line Item Budget'!D32</f>
        <v>0</v>
      </c>
      <c r="D47" s="58"/>
      <c r="E47" s="304">
        <f t="shared" si="8"/>
        <v>0</v>
      </c>
      <c r="F47" s="230"/>
      <c r="G47" s="181">
        <f t="shared" si="11"/>
        <v>0</v>
      </c>
      <c r="H47" s="35">
        <f t="shared" si="9"/>
        <v>0</v>
      </c>
      <c r="I47" s="264" t="e">
        <f t="shared" si="10"/>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8"/>
        <v>0</v>
      </c>
      <c r="F49" s="230"/>
      <c r="G49" s="265">
        <f>E49+F49</f>
        <v>0</v>
      </c>
      <c r="H49" s="261">
        <f>C49-G49</f>
        <v>0</v>
      </c>
      <c r="I49" s="264" t="e">
        <f>G49/C49</f>
        <v>#DIV/0!</v>
      </c>
    </row>
    <row r="50" spans="1:10" s="34" customFormat="1" ht="14.1">
      <c r="A50" s="78"/>
      <c r="B50" s="266">
        <f>'Line Item Budget'!A35</f>
        <v>0</v>
      </c>
      <c r="C50" s="258">
        <f>'Line Item Budget'!D35</f>
        <v>0</v>
      </c>
      <c r="D50" s="58"/>
      <c r="E50" s="304">
        <f t="shared" si="8"/>
        <v>0</v>
      </c>
      <c r="F50" s="230"/>
      <c r="G50" s="265">
        <f t="shared" ref="G50:G51" si="12">E50+F50</f>
        <v>0</v>
      </c>
      <c r="H50" s="261">
        <f>C50-G50</f>
        <v>0</v>
      </c>
      <c r="I50" s="264" t="e">
        <f>G50/C50</f>
        <v>#DIV/0!</v>
      </c>
    </row>
    <row r="51" spans="1:10" s="34" customFormat="1" ht="14.1">
      <c r="A51" s="78"/>
      <c r="B51" s="266">
        <f>'Line Item Budget'!A36</f>
        <v>0</v>
      </c>
      <c r="C51" s="258">
        <f>'Line Item Budget'!D36</f>
        <v>0</v>
      </c>
      <c r="D51" s="58"/>
      <c r="E51" s="304">
        <f t="shared" si="8"/>
        <v>0</v>
      </c>
      <c r="F51" s="230"/>
      <c r="G51" s="265">
        <f t="shared" si="12"/>
        <v>0</v>
      </c>
      <c r="H51" s="261">
        <f>C51-G51</f>
        <v>0</v>
      </c>
      <c r="I51" s="264" t="e">
        <f>G51/C51</f>
        <v>#DIV/0!</v>
      </c>
    </row>
    <row r="52" spans="1:10" s="34" customFormat="1" ht="14.1">
      <c r="A52" s="78"/>
      <c r="B52" s="266">
        <f>'Line Item Budget'!A37</f>
        <v>0</v>
      </c>
      <c r="C52" s="258">
        <f>'Line Item Budget'!D37</f>
        <v>0</v>
      </c>
      <c r="D52" s="58"/>
      <c r="E52" s="304">
        <f t="shared" si="8"/>
        <v>0</v>
      </c>
      <c r="F52" s="230"/>
      <c r="G52" s="265">
        <f>D52+F52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264</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13">ROUND(D57,2)</f>
        <v>0</v>
      </c>
      <c r="F57" s="230"/>
      <c r="G57" s="181">
        <f>E57+F57</f>
        <v>0</v>
      </c>
      <c r="H57" s="35">
        <f>C57-G57</f>
        <v>0</v>
      </c>
      <c r="I57" s="264" t="e">
        <f>G57/C57</f>
        <v>#DIV/0!</v>
      </c>
    </row>
    <row r="58" spans="1:10" s="34" customFormat="1" ht="14.1">
      <c r="A58" s="78"/>
      <c r="B58" s="277" t="str">
        <f>'Line Item Budget'!A41</f>
        <v>Rented Equipment</v>
      </c>
      <c r="C58" s="8">
        <f>'Line Item Budget'!D41</f>
        <v>0</v>
      </c>
      <c r="D58" s="58"/>
      <c r="E58" s="304">
        <f t="shared" si="13"/>
        <v>0</v>
      </c>
      <c r="F58" s="230"/>
      <c r="G58" s="181">
        <f>E58+F58</f>
        <v>0</v>
      </c>
      <c r="H58" s="35">
        <f>C58-G58</f>
        <v>0</v>
      </c>
      <c r="I58" s="264" t="e">
        <f>G58/C58</f>
        <v>#DIV/0!</v>
      </c>
    </row>
    <row r="59" spans="1:10" s="34" customFormat="1" ht="14.1">
      <c r="A59" s="78"/>
      <c r="B59" s="266" t="str">
        <f>'Line Item Budget'!A42</f>
        <v>Utilities</v>
      </c>
      <c r="C59" s="8">
        <f>'Line Item Budget'!D42</f>
        <v>0</v>
      </c>
      <c r="D59" s="58"/>
      <c r="E59" s="304">
        <f t="shared" si="13"/>
        <v>0</v>
      </c>
      <c r="F59" s="230"/>
      <c r="G59" s="181">
        <f t="shared" ref="G59:G66" si="14">E59+F59</f>
        <v>0</v>
      </c>
      <c r="H59" s="35">
        <f t="shared" ref="H59:H66" si="15">C59-G59</f>
        <v>0</v>
      </c>
      <c r="I59" s="264" t="e">
        <f t="shared" ref="I59:I84" si="16">G59/C59</f>
        <v>#DIV/0!</v>
      </c>
    </row>
    <row r="60" spans="1:10" s="34" customFormat="1" ht="14.1">
      <c r="A60" s="78"/>
      <c r="B60" s="266" t="str">
        <f>'Line Item Budget'!A43</f>
        <v>Telephone / Internet</v>
      </c>
      <c r="C60" s="8">
        <f>'Line Item Budget'!D43</f>
        <v>0</v>
      </c>
      <c r="D60" s="58"/>
      <c r="E60" s="304">
        <f t="shared" si="13"/>
        <v>0</v>
      </c>
      <c r="F60" s="230"/>
      <c r="G60" s="181">
        <f t="shared" si="14"/>
        <v>0</v>
      </c>
      <c r="H60" s="35">
        <f t="shared" si="15"/>
        <v>0</v>
      </c>
      <c r="I60" s="264" t="e">
        <f t="shared" si="16"/>
        <v>#DIV/0!</v>
      </c>
    </row>
    <row r="61" spans="1:10" s="34" customFormat="1" ht="14.1">
      <c r="A61" s="78"/>
      <c r="B61" s="266" t="str">
        <f>'Line Item Budget'!A44</f>
        <v>Security</v>
      </c>
      <c r="C61" s="8">
        <f>'Line Item Budget'!D44</f>
        <v>0</v>
      </c>
      <c r="D61" s="58"/>
      <c r="E61" s="304">
        <f t="shared" si="13"/>
        <v>0</v>
      </c>
      <c r="F61" s="230"/>
      <c r="G61" s="181">
        <f t="shared" si="14"/>
        <v>0</v>
      </c>
      <c r="H61" s="35">
        <f t="shared" si="15"/>
        <v>0</v>
      </c>
      <c r="I61" s="264" t="e">
        <f t="shared" si="16"/>
        <v>#DIV/0!</v>
      </c>
    </row>
    <row r="62" spans="1:10" s="34" customFormat="1" ht="14.1">
      <c r="A62" s="78"/>
      <c r="B62" s="266" t="str">
        <f>'Line Item Budget'!A45</f>
        <v>Repair &amp; Maintenance</v>
      </c>
      <c r="C62" s="8">
        <f>'Line Item Budget'!D45</f>
        <v>0</v>
      </c>
      <c r="D62" s="58"/>
      <c r="E62" s="304">
        <f t="shared" si="13"/>
        <v>0</v>
      </c>
      <c r="F62" s="230"/>
      <c r="G62" s="181">
        <f t="shared" si="14"/>
        <v>0</v>
      </c>
      <c r="H62" s="35">
        <f t="shared" si="15"/>
        <v>0</v>
      </c>
      <c r="I62" s="264" t="e">
        <f t="shared" si="16"/>
        <v>#DIV/0!</v>
      </c>
    </row>
    <row r="63" spans="1:10" s="34" customFormat="1" ht="14.1">
      <c r="A63" s="78"/>
      <c r="B63" s="266" t="str">
        <f>'Line Item Budget'!A46</f>
        <v>Other (define)</v>
      </c>
      <c r="C63" s="8">
        <f>'Line Item Budget'!D46</f>
        <v>0</v>
      </c>
      <c r="D63" s="58"/>
      <c r="E63" s="304">
        <f t="shared" si="13"/>
        <v>0</v>
      </c>
      <c r="F63" s="230"/>
      <c r="G63" s="181">
        <f t="shared" si="14"/>
        <v>0</v>
      </c>
      <c r="H63" s="35">
        <f t="shared" si="15"/>
        <v>0</v>
      </c>
      <c r="I63" s="264" t="e">
        <f t="shared" si="16"/>
        <v>#DIV/0!</v>
      </c>
    </row>
    <row r="64" spans="1:10" s="34" customFormat="1" ht="14.1">
      <c r="A64" s="78"/>
      <c r="B64" s="266" t="str">
        <f>'Line Item Budget'!A47</f>
        <v>Other (define)</v>
      </c>
      <c r="C64" s="8">
        <f>'Line Item Budget'!D47</f>
        <v>0</v>
      </c>
      <c r="D64" s="58"/>
      <c r="E64" s="304">
        <f t="shared" si="13"/>
        <v>0</v>
      </c>
      <c r="F64" s="230"/>
      <c r="G64" s="181">
        <f t="shared" si="14"/>
        <v>0</v>
      </c>
      <c r="H64" s="35">
        <f t="shared" si="15"/>
        <v>0</v>
      </c>
      <c r="I64" s="264" t="e">
        <f t="shared" si="16"/>
        <v>#DIV/0!</v>
      </c>
    </row>
    <row r="65" spans="1:9" s="34" customFormat="1" ht="14.1">
      <c r="A65" s="78"/>
      <c r="B65" s="266" t="str">
        <f>'Line Item Budget'!A48</f>
        <v>Other (define)</v>
      </c>
      <c r="C65" s="8">
        <f>'Line Item Budget'!D48</f>
        <v>0</v>
      </c>
      <c r="D65" s="58"/>
      <c r="E65" s="304">
        <f t="shared" si="13"/>
        <v>0</v>
      </c>
      <c r="F65" s="230"/>
      <c r="G65" s="181">
        <f t="shared" si="14"/>
        <v>0</v>
      </c>
      <c r="H65" s="35">
        <f t="shared" si="15"/>
        <v>0</v>
      </c>
      <c r="I65" s="264" t="e">
        <f t="shared" si="16"/>
        <v>#DIV/0!</v>
      </c>
    </row>
    <row r="66" spans="1:9" s="34" customFormat="1" thickBot="1">
      <c r="A66" s="78"/>
      <c r="B66" s="270" t="str">
        <f>'Line Item Budget'!A49</f>
        <v>Other (define)</v>
      </c>
      <c r="C66" s="8">
        <f>'Line Item Budget'!D49</f>
        <v>0</v>
      </c>
      <c r="D66" s="59"/>
      <c r="E66" s="304">
        <f t="shared" si="13"/>
        <v>0</v>
      </c>
      <c r="F66" s="235"/>
      <c r="G66" s="181">
        <f t="shared" si="14"/>
        <v>0</v>
      </c>
      <c r="H66" s="35">
        <f t="shared" si="15"/>
        <v>0</v>
      </c>
      <c r="I66" s="82" t="e">
        <f t="shared" si="16"/>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13"/>
        <v>0</v>
      </c>
      <c r="F68" s="238"/>
      <c r="G68" s="265">
        <f>E68+F68</f>
        <v>0</v>
      </c>
      <c r="H68" s="261">
        <f>C68-G68</f>
        <v>0</v>
      </c>
      <c r="I68" s="84" t="e">
        <f t="shared" ref="I68:I75" si="17">G68/C68</f>
        <v>#DIV/0!</v>
      </c>
    </row>
    <row r="69" spans="1:9" s="34" customFormat="1" ht="14.1">
      <c r="A69" s="78"/>
      <c r="B69" s="266" t="str">
        <f>'Line Item Budget'!A53</f>
        <v>Office Supplies</v>
      </c>
      <c r="C69" s="258">
        <f>'Line Item Budget'!D53</f>
        <v>0</v>
      </c>
      <c r="D69" s="58"/>
      <c r="E69" s="305">
        <f t="shared" si="13"/>
        <v>0</v>
      </c>
      <c r="F69" s="230"/>
      <c r="G69" s="265">
        <f t="shared" ref="G69:G75" si="18">E69+F69</f>
        <v>0</v>
      </c>
      <c r="H69" s="261">
        <f t="shared" ref="H69:H75" si="19">C69-G69</f>
        <v>0</v>
      </c>
      <c r="I69" s="264" t="e">
        <f t="shared" si="17"/>
        <v>#DIV/0!</v>
      </c>
    </row>
    <row r="70" spans="1:9" s="34" customFormat="1" ht="14.1">
      <c r="A70" s="78"/>
      <c r="B70" s="266" t="str">
        <f>'Line Item Budget'!A54</f>
        <v>Patient Education Materials &amp; Incentives</v>
      </c>
      <c r="C70" s="258">
        <f>'Line Item Budget'!D54</f>
        <v>0</v>
      </c>
      <c r="D70" s="58"/>
      <c r="E70" s="305">
        <f t="shared" si="13"/>
        <v>0</v>
      </c>
      <c r="F70" s="230"/>
      <c r="G70" s="265">
        <f t="shared" si="18"/>
        <v>0</v>
      </c>
      <c r="H70" s="261">
        <f t="shared" si="19"/>
        <v>0</v>
      </c>
      <c r="I70" s="264" t="e">
        <f t="shared" si="17"/>
        <v>#DIV/0!</v>
      </c>
    </row>
    <row r="71" spans="1:9" s="34" customFormat="1" ht="14.1">
      <c r="A71" s="78"/>
      <c r="B71" s="266" t="str">
        <f>'Line Item Budget'!A55</f>
        <v>Postage and Delivery</v>
      </c>
      <c r="C71" s="258">
        <f>'Line Item Budget'!D55</f>
        <v>0</v>
      </c>
      <c r="D71" s="58"/>
      <c r="E71" s="305">
        <f t="shared" si="13"/>
        <v>0</v>
      </c>
      <c r="F71" s="230"/>
      <c r="G71" s="265">
        <f t="shared" si="18"/>
        <v>0</v>
      </c>
      <c r="H71" s="261">
        <f t="shared" si="19"/>
        <v>0</v>
      </c>
      <c r="I71" s="264" t="e">
        <f t="shared" si="17"/>
        <v>#DIV/0!</v>
      </c>
    </row>
    <row r="72" spans="1:9" s="34" customFormat="1" ht="14.1">
      <c r="A72" s="78"/>
      <c r="B72" s="270" t="str">
        <f>'Line Item Budget'!A56</f>
        <v>Other (define)</v>
      </c>
      <c r="C72" s="258">
        <f>'Line Item Budget'!D56</f>
        <v>0</v>
      </c>
      <c r="D72" s="59"/>
      <c r="E72" s="305">
        <f t="shared" si="13"/>
        <v>0</v>
      </c>
      <c r="F72" s="235"/>
      <c r="G72" s="265">
        <f t="shared" si="18"/>
        <v>0</v>
      </c>
      <c r="H72" s="261">
        <f t="shared" si="19"/>
        <v>0</v>
      </c>
      <c r="I72" s="82" t="e">
        <f t="shared" si="17"/>
        <v>#DIV/0!</v>
      </c>
    </row>
    <row r="73" spans="1:9" s="34" customFormat="1" ht="14.1">
      <c r="A73" s="78"/>
      <c r="B73" s="270" t="str">
        <f>'Line Item Budget'!A57</f>
        <v>Other (define)</v>
      </c>
      <c r="C73" s="258">
        <f>'Line Item Budget'!D57</f>
        <v>0</v>
      </c>
      <c r="D73" s="59"/>
      <c r="E73" s="305">
        <f t="shared" si="13"/>
        <v>0</v>
      </c>
      <c r="F73" s="235"/>
      <c r="G73" s="265">
        <f t="shared" si="18"/>
        <v>0</v>
      </c>
      <c r="H73" s="261">
        <f t="shared" si="19"/>
        <v>0</v>
      </c>
      <c r="I73" s="82" t="e">
        <f t="shared" si="17"/>
        <v>#DIV/0!</v>
      </c>
    </row>
    <row r="74" spans="1:9" s="34" customFormat="1" ht="14.1">
      <c r="A74" s="78"/>
      <c r="B74" s="270" t="str">
        <f>'Line Item Budget'!A58</f>
        <v>Other (define)</v>
      </c>
      <c r="C74" s="258">
        <f>'Line Item Budget'!D58</f>
        <v>0</v>
      </c>
      <c r="D74" s="59"/>
      <c r="E74" s="305">
        <f t="shared" si="13"/>
        <v>0</v>
      </c>
      <c r="F74" s="235"/>
      <c r="G74" s="265">
        <f t="shared" si="18"/>
        <v>0</v>
      </c>
      <c r="H74" s="261">
        <f t="shared" si="19"/>
        <v>0</v>
      </c>
      <c r="I74" s="82" t="e">
        <f t="shared" si="17"/>
        <v>#DIV/0!</v>
      </c>
    </row>
    <row r="75" spans="1:9" s="34" customFormat="1" thickBot="1">
      <c r="A75" s="78"/>
      <c r="B75" s="270" t="str">
        <f>'Line Item Budget'!A59</f>
        <v>Other (define)</v>
      </c>
      <c r="C75" s="258">
        <f>'Line Item Budget'!D59</f>
        <v>0</v>
      </c>
      <c r="D75" s="59"/>
      <c r="E75" s="305">
        <f t="shared" si="13"/>
        <v>0</v>
      </c>
      <c r="F75" s="235"/>
      <c r="G75" s="265">
        <f t="shared" si="18"/>
        <v>0</v>
      </c>
      <c r="H75" s="261">
        <f t="shared" si="19"/>
        <v>0</v>
      </c>
      <c r="I75" s="82" t="e">
        <f t="shared" si="17"/>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13"/>
        <v>0</v>
      </c>
      <c r="F77" s="238"/>
      <c r="G77" s="265">
        <f>E77+F77</f>
        <v>0</v>
      </c>
      <c r="H77" s="261">
        <f>C77-G77</f>
        <v>0</v>
      </c>
      <c r="I77" s="84" t="e">
        <f t="shared" si="16"/>
        <v>#DIV/0!</v>
      </c>
    </row>
    <row r="78" spans="1:9" s="34" customFormat="1" ht="14.1">
      <c r="A78" s="78"/>
      <c r="B78" s="266" t="str">
        <f>'Line Item Budget'!A63</f>
        <v>Staff Development</v>
      </c>
      <c r="C78" s="258">
        <f>'Line Item Budget'!D63</f>
        <v>0</v>
      </c>
      <c r="D78" s="58"/>
      <c r="E78" s="305">
        <f t="shared" si="13"/>
        <v>0</v>
      </c>
      <c r="F78" s="230"/>
      <c r="G78" s="265">
        <f t="shared" ref="G78:G84" si="20">E78+F78</f>
        <v>0</v>
      </c>
      <c r="H78" s="261">
        <f t="shared" ref="H78:H84" si="21">C78-G78</f>
        <v>0</v>
      </c>
      <c r="I78" s="264" t="e">
        <f t="shared" si="16"/>
        <v>#DIV/0!</v>
      </c>
    </row>
    <row r="79" spans="1:9" s="34" customFormat="1" ht="14.1">
      <c r="A79" s="78"/>
      <c r="B79" s="266" t="str">
        <f>'Line Item Budget'!A64</f>
        <v>Marketing-Community Awareness</v>
      </c>
      <c r="C79" s="258">
        <f>'Line Item Budget'!D64</f>
        <v>0</v>
      </c>
      <c r="D79" s="58"/>
      <c r="E79" s="305">
        <f t="shared" si="13"/>
        <v>0</v>
      </c>
      <c r="F79" s="230"/>
      <c r="G79" s="265">
        <f t="shared" si="20"/>
        <v>0</v>
      </c>
      <c r="H79" s="261">
        <f t="shared" si="21"/>
        <v>0</v>
      </c>
      <c r="I79" s="264" t="e">
        <f t="shared" si="16"/>
        <v>#DIV/0!</v>
      </c>
    </row>
    <row r="80" spans="1:9" s="34" customFormat="1" ht="27.95">
      <c r="A80" s="78"/>
      <c r="B80" s="266" t="str">
        <f>'Line Item Budget'!A65</f>
        <v>Professional Services (Legal, IT, Accounting, Payroll, Security)</v>
      </c>
      <c r="C80" s="258">
        <f>'Line Item Budget'!D65</f>
        <v>0</v>
      </c>
      <c r="D80" s="58"/>
      <c r="E80" s="305">
        <f t="shared" si="13"/>
        <v>0</v>
      </c>
      <c r="F80" s="230"/>
      <c r="G80" s="265">
        <f t="shared" si="20"/>
        <v>0</v>
      </c>
      <c r="H80" s="261">
        <f t="shared" si="21"/>
        <v>0</v>
      </c>
      <c r="I80" s="264" t="e">
        <f t="shared" si="16"/>
        <v>#DIV/0!</v>
      </c>
    </row>
    <row r="81" spans="1:10" s="34" customFormat="1" ht="14.1">
      <c r="A81" s="78"/>
      <c r="B81" s="266" t="str">
        <f>'Line Item Budget'!A66</f>
        <v>Dues &amp; Subscriptions</v>
      </c>
      <c r="C81" s="258">
        <f>'Line Item Budget'!D66</f>
        <v>0</v>
      </c>
      <c r="D81" s="58"/>
      <c r="E81" s="305">
        <f t="shared" si="13"/>
        <v>0</v>
      </c>
      <c r="F81" s="230"/>
      <c r="G81" s="265">
        <f t="shared" si="20"/>
        <v>0</v>
      </c>
      <c r="H81" s="261">
        <f t="shared" si="21"/>
        <v>0</v>
      </c>
      <c r="I81" s="264" t="e">
        <f t="shared" si="16"/>
        <v>#DIV/0!</v>
      </c>
    </row>
    <row r="82" spans="1:10" s="34" customFormat="1" ht="14.1">
      <c r="A82" s="78"/>
      <c r="B82" s="266" t="str">
        <f>'Line Item Budget'!A67</f>
        <v>Other (define)</v>
      </c>
      <c r="C82" s="258">
        <f>'Line Item Budget'!D67</f>
        <v>0</v>
      </c>
      <c r="D82" s="58"/>
      <c r="E82" s="305">
        <f t="shared" si="13"/>
        <v>0</v>
      </c>
      <c r="F82" s="230"/>
      <c r="G82" s="265">
        <f t="shared" si="20"/>
        <v>0</v>
      </c>
      <c r="H82" s="261">
        <f t="shared" si="21"/>
        <v>0</v>
      </c>
      <c r="I82" s="264" t="e">
        <f t="shared" si="16"/>
        <v>#DIV/0!</v>
      </c>
    </row>
    <row r="83" spans="1:10" s="34" customFormat="1" ht="14.1">
      <c r="A83" s="78"/>
      <c r="B83" s="266" t="str">
        <f>'Line Item Budget'!A68</f>
        <v>Other (define)</v>
      </c>
      <c r="C83" s="258">
        <f>'Line Item Budget'!D68</f>
        <v>0</v>
      </c>
      <c r="D83" s="58"/>
      <c r="E83" s="305">
        <f t="shared" si="13"/>
        <v>0</v>
      </c>
      <c r="F83" s="230"/>
      <c r="G83" s="265">
        <f t="shared" si="20"/>
        <v>0</v>
      </c>
      <c r="H83" s="261">
        <f t="shared" si="21"/>
        <v>0</v>
      </c>
      <c r="I83" s="264" t="e">
        <f t="shared" si="16"/>
        <v>#DIV/0!</v>
      </c>
    </row>
    <row r="84" spans="1:10" s="34" customFormat="1" ht="14.1">
      <c r="A84" s="78"/>
      <c r="B84" s="266" t="str">
        <f>'Line Item Budget'!A69</f>
        <v>Other (define)</v>
      </c>
      <c r="C84" s="258">
        <f>'Line Item Budget'!D69</f>
        <v>0</v>
      </c>
      <c r="D84" s="58"/>
      <c r="E84" s="305">
        <f t="shared" si="13"/>
        <v>0</v>
      </c>
      <c r="F84" s="230"/>
      <c r="G84" s="265">
        <f t="shared" si="20"/>
        <v>0</v>
      </c>
      <c r="H84" s="261">
        <f t="shared" si="21"/>
        <v>0</v>
      </c>
      <c r="I84" s="264" t="e">
        <f t="shared" si="16"/>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264</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22">ROUND(D91,2)</f>
        <v>0</v>
      </c>
      <c r="F91" s="230"/>
      <c r="G91" s="181">
        <f>E91+F91</f>
        <v>0</v>
      </c>
      <c r="H91" s="35">
        <f t="shared" ref="H91:H96" si="23">C91-G91</f>
        <v>0</v>
      </c>
      <c r="I91" s="90" t="e">
        <f t="shared" ref="I91:I96" si="24">G91/C91</f>
        <v>#DIV/0!</v>
      </c>
    </row>
    <row r="92" spans="1:10" s="34" customFormat="1" ht="14.1">
      <c r="A92" s="78"/>
      <c r="B92" s="269" t="str">
        <f>'Line Item Budget'!A73</f>
        <v>General Equipment</v>
      </c>
      <c r="C92" s="8">
        <f>'Line Item Budget'!D73</f>
        <v>0</v>
      </c>
      <c r="D92" s="58"/>
      <c r="E92" s="304">
        <f t="shared" si="22"/>
        <v>0</v>
      </c>
      <c r="F92" s="230"/>
      <c r="G92" s="181">
        <f t="shared" ref="G92:G96" si="25">E92+F92</f>
        <v>0</v>
      </c>
      <c r="H92" s="35">
        <f t="shared" si="23"/>
        <v>0</v>
      </c>
      <c r="I92" s="90" t="e">
        <f t="shared" si="24"/>
        <v>#DIV/0!</v>
      </c>
    </row>
    <row r="93" spans="1:10" s="34" customFormat="1" ht="14.1">
      <c r="A93" s="78"/>
      <c r="B93" s="269" t="str">
        <f>'Line Item Budget'!A74</f>
        <v>General Capital Equipment</v>
      </c>
      <c r="C93" s="8">
        <f>'Line Item Budget'!D74</f>
        <v>0</v>
      </c>
      <c r="D93" s="58"/>
      <c r="E93" s="304">
        <f t="shared" si="22"/>
        <v>0</v>
      </c>
      <c r="F93" s="230"/>
      <c r="G93" s="181">
        <f t="shared" si="25"/>
        <v>0</v>
      </c>
      <c r="H93" s="35">
        <f t="shared" si="23"/>
        <v>0</v>
      </c>
      <c r="I93" s="90" t="e">
        <f t="shared" si="24"/>
        <v>#DIV/0!</v>
      </c>
    </row>
    <row r="94" spans="1:10" s="34" customFormat="1" ht="14.1">
      <c r="A94" s="78"/>
      <c r="B94" s="269" t="str">
        <f>'Line Item Budget'!A75</f>
        <v>Medical Equipment</v>
      </c>
      <c r="C94" s="8">
        <f>'Line Item Budget'!D75</f>
        <v>0</v>
      </c>
      <c r="D94" s="58"/>
      <c r="E94" s="304">
        <f t="shared" si="22"/>
        <v>0</v>
      </c>
      <c r="F94" s="230"/>
      <c r="G94" s="181">
        <f t="shared" si="25"/>
        <v>0</v>
      </c>
      <c r="H94" s="35">
        <f t="shared" si="23"/>
        <v>0</v>
      </c>
      <c r="I94" s="90" t="e">
        <f t="shared" si="24"/>
        <v>#DIV/0!</v>
      </c>
    </row>
    <row r="95" spans="1:10" s="34" customFormat="1" ht="14.1">
      <c r="A95" s="78"/>
      <c r="B95" s="269" t="str">
        <f>'Line Item Budget'!A76</f>
        <v>Medical Capital Equipment</v>
      </c>
      <c r="C95" s="8">
        <f>'Line Item Budget'!D76</f>
        <v>0</v>
      </c>
      <c r="D95" s="58"/>
      <c r="E95" s="304">
        <f t="shared" si="22"/>
        <v>0</v>
      </c>
      <c r="F95" s="230"/>
      <c r="G95" s="181">
        <f t="shared" si="25"/>
        <v>0</v>
      </c>
      <c r="H95" s="35">
        <f t="shared" si="23"/>
        <v>0</v>
      </c>
      <c r="I95" s="90" t="e">
        <f t="shared" si="24"/>
        <v>#DIV/0!</v>
      </c>
    </row>
    <row r="96" spans="1:10" s="34" customFormat="1" ht="14.1">
      <c r="A96" s="78"/>
      <c r="B96" s="269" t="str">
        <f>'Line Item Budget'!A77</f>
        <v>Define -</v>
      </c>
      <c r="C96" s="8">
        <f>'Line Item Budget'!D77</f>
        <v>0</v>
      </c>
      <c r="D96" s="58"/>
      <c r="E96" s="304">
        <f t="shared" si="22"/>
        <v>0</v>
      </c>
      <c r="F96" s="230"/>
      <c r="G96" s="181">
        <f t="shared" si="25"/>
        <v>0</v>
      </c>
      <c r="H96" s="35">
        <f t="shared" si="23"/>
        <v>0</v>
      </c>
      <c r="I96" s="90" t="e">
        <f t="shared" si="24"/>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19"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316</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265</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July!G14+(E14+F14)</f>
        <v>0</v>
      </c>
      <c r="H14" s="212">
        <f>C14-G14</f>
        <v>0</v>
      </c>
      <c r="I14" s="74" t="e">
        <f>G14/C14</f>
        <v>#DIV/0!</v>
      </c>
    </row>
    <row r="15" spans="1:15">
      <c r="A15" s="70"/>
      <c r="B15" s="267">
        <f>Personnel!C13</f>
        <v>0</v>
      </c>
      <c r="C15" s="45">
        <f>Personnel!C24</f>
        <v>0</v>
      </c>
      <c r="D15" s="57"/>
      <c r="E15" s="306">
        <f t="shared" ref="E15:E23" si="0">ROUND(D15,2)</f>
        <v>0</v>
      </c>
      <c r="F15" s="211"/>
      <c r="G15" s="177">
        <f>July!G15+(E15+F15)</f>
        <v>0</v>
      </c>
      <c r="H15" s="212">
        <f t="shared" ref="H15:H23" si="1">C15-G15</f>
        <v>0</v>
      </c>
      <c r="I15" s="74" t="e">
        <f>G15/C15</f>
        <v>#DIV/0!</v>
      </c>
    </row>
    <row r="16" spans="1:15">
      <c r="A16" s="70"/>
      <c r="B16" s="267">
        <f>Personnel!D13</f>
        <v>0</v>
      </c>
      <c r="C16" s="45">
        <f>Personnel!D24</f>
        <v>0</v>
      </c>
      <c r="D16" s="57"/>
      <c r="E16" s="306">
        <f t="shared" si="0"/>
        <v>0</v>
      </c>
      <c r="F16" s="211"/>
      <c r="G16" s="177">
        <f>July!G16+(E16+F16)</f>
        <v>0</v>
      </c>
      <c r="H16" s="212">
        <f t="shared" si="1"/>
        <v>0</v>
      </c>
      <c r="I16" s="74" t="e">
        <f>G16/C16</f>
        <v>#DIV/0!</v>
      </c>
    </row>
    <row r="17" spans="1:9">
      <c r="A17" s="70"/>
      <c r="B17" s="267">
        <f>Personnel!E13</f>
        <v>0</v>
      </c>
      <c r="C17" s="45">
        <f>Personnel!E24</f>
        <v>0</v>
      </c>
      <c r="D17" s="57"/>
      <c r="E17" s="306">
        <f t="shared" si="0"/>
        <v>0</v>
      </c>
      <c r="F17" s="211"/>
      <c r="G17" s="177">
        <f>July!G17+(E17+F17)</f>
        <v>0</v>
      </c>
      <c r="H17" s="212">
        <f t="shared" si="1"/>
        <v>0</v>
      </c>
      <c r="I17" s="74" t="e">
        <f t="shared" ref="I17:I23" si="2">G17/C17</f>
        <v>#DIV/0!</v>
      </c>
    </row>
    <row r="18" spans="1:9">
      <c r="A18" s="70"/>
      <c r="B18" s="267">
        <f>Personnel!F13</f>
        <v>0</v>
      </c>
      <c r="C18" s="45">
        <f>Personnel!F24</f>
        <v>0</v>
      </c>
      <c r="D18" s="57"/>
      <c r="E18" s="306">
        <f t="shared" si="0"/>
        <v>0</v>
      </c>
      <c r="F18" s="211"/>
      <c r="G18" s="177">
        <f>July!G18+(E18+F18)</f>
        <v>0</v>
      </c>
      <c r="H18" s="212">
        <f t="shared" si="1"/>
        <v>0</v>
      </c>
      <c r="I18" s="74" t="e">
        <f t="shared" si="2"/>
        <v>#DIV/0!</v>
      </c>
    </row>
    <row r="19" spans="1:9">
      <c r="A19" s="70"/>
      <c r="B19" s="267">
        <f>Personnel!G13</f>
        <v>0</v>
      </c>
      <c r="C19" s="45">
        <f>Personnel!G24</f>
        <v>0</v>
      </c>
      <c r="D19" s="57"/>
      <c r="E19" s="306">
        <f t="shared" si="0"/>
        <v>0</v>
      </c>
      <c r="F19" s="211"/>
      <c r="G19" s="177">
        <f>July!G19+(E19+F19)</f>
        <v>0</v>
      </c>
      <c r="H19" s="212">
        <f t="shared" si="1"/>
        <v>0</v>
      </c>
      <c r="I19" s="74" t="e">
        <f t="shared" si="2"/>
        <v>#DIV/0!</v>
      </c>
    </row>
    <row r="20" spans="1:9">
      <c r="A20" s="70"/>
      <c r="B20" s="267">
        <f>Personnel!H13</f>
        <v>0</v>
      </c>
      <c r="C20" s="45">
        <f>Personnel!H24</f>
        <v>0</v>
      </c>
      <c r="D20" s="57"/>
      <c r="E20" s="306">
        <f t="shared" si="0"/>
        <v>0</v>
      </c>
      <c r="F20" s="211"/>
      <c r="G20" s="177">
        <f>July!G20+(E20+F20)</f>
        <v>0</v>
      </c>
      <c r="H20" s="212">
        <f t="shared" si="1"/>
        <v>0</v>
      </c>
      <c r="I20" s="74" t="e">
        <f t="shared" si="2"/>
        <v>#DIV/0!</v>
      </c>
    </row>
    <row r="21" spans="1:9">
      <c r="A21" s="70"/>
      <c r="B21" s="267">
        <f>Personnel!I13</f>
        <v>0</v>
      </c>
      <c r="C21" s="45">
        <f>Personnel!I24</f>
        <v>0</v>
      </c>
      <c r="D21" s="57"/>
      <c r="E21" s="306">
        <f t="shared" si="0"/>
        <v>0</v>
      </c>
      <c r="F21" s="211"/>
      <c r="G21" s="177">
        <f>July!G21+(E21+F21)</f>
        <v>0</v>
      </c>
      <c r="H21" s="212">
        <f t="shared" si="1"/>
        <v>0</v>
      </c>
      <c r="I21" s="74" t="e">
        <f t="shared" si="2"/>
        <v>#DIV/0!</v>
      </c>
    </row>
    <row r="22" spans="1:9">
      <c r="A22" s="70"/>
      <c r="B22" s="267">
        <f>Personnel!J13</f>
        <v>0</v>
      </c>
      <c r="C22" s="45">
        <f>Personnel!J24</f>
        <v>0</v>
      </c>
      <c r="D22" s="57"/>
      <c r="E22" s="306">
        <f t="shared" si="0"/>
        <v>0</v>
      </c>
      <c r="F22" s="211"/>
      <c r="G22" s="177">
        <f>July!G22+(E22+F22)</f>
        <v>0</v>
      </c>
      <c r="H22" s="212">
        <f t="shared" si="1"/>
        <v>0</v>
      </c>
      <c r="I22" s="74" t="e">
        <f t="shared" si="2"/>
        <v>#DIV/0!</v>
      </c>
    </row>
    <row r="23" spans="1:9">
      <c r="A23" s="70"/>
      <c r="B23" s="267">
        <f>Personnel!K13</f>
        <v>0</v>
      </c>
      <c r="C23" s="45">
        <f>Personnel!K24</f>
        <v>0</v>
      </c>
      <c r="D23" s="57"/>
      <c r="E23" s="306">
        <f t="shared" si="0"/>
        <v>0</v>
      </c>
      <c r="F23" s="211"/>
      <c r="G23" s="177">
        <f>July!G23+(E23+F23)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265</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July!G28+(E28+F28)</f>
        <v>0</v>
      </c>
      <c r="H28" s="220">
        <f>C28-G28</f>
        <v>0</v>
      </c>
      <c r="I28" s="74" t="e">
        <f>G28/C28</f>
        <v>#DIV/0!</v>
      </c>
    </row>
    <row r="29" spans="1:9">
      <c r="A29" s="70"/>
      <c r="B29" s="267">
        <f>Personnel!C13</f>
        <v>0</v>
      </c>
      <c r="C29" s="7">
        <f>Personnel!C27</f>
        <v>0</v>
      </c>
      <c r="D29" s="221"/>
      <c r="E29" s="307">
        <f t="shared" si="3"/>
        <v>0</v>
      </c>
      <c r="F29" s="211"/>
      <c r="G29" s="219">
        <f>July!G29+(E29+F29)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July!G30+(E30+F30)</f>
        <v>0</v>
      </c>
      <c r="H30" s="220">
        <f t="shared" si="4"/>
        <v>0</v>
      </c>
      <c r="I30" s="74" t="e">
        <f t="shared" si="5"/>
        <v>#DIV/0!</v>
      </c>
    </row>
    <row r="31" spans="1:9">
      <c r="A31" s="70"/>
      <c r="B31" s="267">
        <f>Personnel!E13</f>
        <v>0</v>
      </c>
      <c r="C31" s="7">
        <f>Personnel!E27</f>
        <v>0</v>
      </c>
      <c r="D31" s="221"/>
      <c r="E31" s="307">
        <f t="shared" si="3"/>
        <v>0</v>
      </c>
      <c r="F31" s="211"/>
      <c r="G31" s="219">
        <f>July!G31+(E31+F31)</f>
        <v>0</v>
      </c>
      <c r="H31" s="220">
        <f t="shared" si="4"/>
        <v>0</v>
      </c>
      <c r="I31" s="74" t="e">
        <f t="shared" si="5"/>
        <v>#DIV/0!</v>
      </c>
    </row>
    <row r="32" spans="1:9">
      <c r="A32" s="70"/>
      <c r="B32" s="267">
        <f>Personnel!F13</f>
        <v>0</v>
      </c>
      <c r="C32" s="7">
        <f>Personnel!F27</f>
        <v>0</v>
      </c>
      <c r="D32" s="218"/>
      <c r="E32" s="307">
        <f t="shared" si="3"/>
        <v>0</v>
      </c>
      <c r="F32" s="211"/>
      <c r="G32" s="219">
        <f>July!G32+(E32+F32)</f>
        <v>0</v>
      </c>
      <c r="H32" s="220">
        <f t="shared" si="4"/>
        <v>0</v>
      </c>
      <c r="I32" s="74" t="e">
        <f t="shared" si="5"/>
        <v>#DIV/0!</v>
      </c>
    </row>
    <row r="33" spans="1:9">
      <c r="A33" s="70"/>
      <c r="B33" s="267">
        <f>Personnel!G13</f>
        <v>0</v>
      </c>
      <c r="C33" s="7">
        <f>Personnel!G27</f>
        <v>0</v>
      </c>
      <c r="D33" s="221"/>
      <c r="E33" s="307">
        <f t="shared" si="3"/>
        <v>0</v>
      </c>
      <c r="F33" s="211"/>
      <c r="G33" s="219">
        <f>July!G33+(E33+F33)</f>
        <v>0</v>
      </c>
      <c r="H33" s="220">
        <f t="shared" si="4"/>
        <v>0</v>
      </c>
      <c r="I33" s="74" t="e">
        <f t="shared" si="5"/>
        <v>#DIV/0!</v>
      </c>
    </row>
    <row r="34" spans="1:9">
      <c r="A34" s="70"/>
      <c r="B34" s="267">
        <f>Personnel!H13</f>
        <v>0</v>
      </c>
      <c r="C34" s="7">
        <f>Personnel!H27</f>
        <v>0</v>
      </c>
      <c r="D34" s="218"/>
      <c r="E34" s="307">
        <f t="shared" si="3"/>
        <v>0</v>
      </c>
      <c r="F34" s="211"/>
      <c r="G34" s="219">
        <f>July!G34+(E34+F34)</f>
        <v>0</v>
      </c>
      <c r="H34" s="220">
        <f t="shared" si="4"/>
        <v>0</v>
      </c>
      <c r="I34" s="74" t="e">
        <f t="shared" si="5"/>
        <v>#DIV/0!</v>
      </c>
    </row>
    <row r="35" spans="1:9">
      <c r="A35" s="70"/>
      <c r="B35" s="267">
        <f>Personnel!I13</f>
        <v>0</v>
      </c>
      <c r="C35" s="7">
        <f>Personnel!I27</f>
        <v>0</v>
      </c>
      <c r="D35" s="218"/>
      <c r="E35" s="307">
        <f t="shared" si="3"/>
        <v>0</v>
      </c>
      <c r="F35" s="211"/>
      <c r="G35" s="219">
        <f>July!G35+(E35+F35)</f>
        <v>0</v>
      </c>
      <c r="H35" s="220">
        <f t="shared" si="4"/>
        <v>0</v>
      </c>
      <c r="I35" s="74" t="e">
        <f t="shared" si="5"/>
        <v>#DIV/0!</v>
      </c>
    </row>
    <row r="36" spans="1:9">
      <c r="A36" s="70"/>
      <c r="B36" s="267">
        <f>Personnel!J13</f>
        <v>0</v>
      </c>
      <c r="C36" s="14">
        <f>Personnel!J27</f>
        <v>0</v>
      </c>
      <c r="D36" s="218"/>
      <c r="E36" s="307">
        <f t="shared" si="3"/>
        <v>0</v>
      </c>
      <c r="F36" s="211"/>
      <c r="G36" s="219">
        <f>July!G36+(E36+F36)</f>
        <v>0</v>
      </c>
      <c r="H36" s="220">
        <f t="shared" si="4"/>
        <v>0</v>
      </c>
      <c r="I36" s="74" t="e">
        <f t="shared" si="5"/>
        <v>#DIV/0!</v>
      </c>
    </row>
    <row r="37" spans="1:9">
      <c r="A37" s="70"/>
      <c r="B37" s="267">
        <f>Personnel!K13</f>
        <v>0</v>
      </c>
      <c r="C37" s="7">
        <f>Personnel!K27</f>
        <v>0</v>
      </c>
      <c r="D37" s="221"/>
      <c r="E37" s="307">
        <f t="shared" si="3"/>
        <v>0</v>
      </c>
      <c r="F37" s="211"/>
      <c r="G37" s="219">
        <f>July!G37+(E37+F37)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265</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July!G42+(E42+F42)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July!G43+(E43+F43)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July!G44+(E44+F44)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July!G45+(E45+F45)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July!G46+(E46+F46)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July!G47+(E47+F47)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July!G49+(E49+F49)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July!G50+(E50+F50)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July!G51+(E51+F51)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July!G52+(E52+F52)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265</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July!G57+(E57+F57)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July!G58+(E58+F58)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July!G59+(E59+F59)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July!G60+(E60+F60)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July!G61+(E61+F61)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July!G62+(E62+F62)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July!G63+(E63+F63)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July!G64+(E64+F64)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July!G65+(E65+F65)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July!G66+(E66+F66)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July!G68+(E68+F68)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July!G69+(E69+F69)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July!G70+(E70+F70)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July!G71+(E71+F71)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July!G72+(E72+F72)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July!G73+(E73+F73)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July!G74+(E74+F74)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July!G75+(E75+F75)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July!G77+(E77+F77)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July!G78+(E78+F78)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July!G79+(E79+F79)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July!G80+(E80+F80)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July!G81+(E81+F81)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July!G82+(E82+F82)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July!G83+(E83+F83)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July!G84+(E84+F84)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265</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July!G91+(E91+F91)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July!G92+(E92+F92)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July!G93+(E93+F93)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July!G94+(E94+F94)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July!G95+(E95+F95)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July!G96+(E96+F96)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disablePrompts="1"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A6" sqref="A6:I6"/>
    </sheetView>
  </sheetViews>
  <sheetFormatPr defaultColWidth="9.140625" defaultRowHeight="14.45"/>
  <cols>
    <col min="1" max="1" width="14.5703125" customWidth="1"/>
    <col min="2" max="2" width="39.28515625" style="282"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600000000000001">
      <c r="A1" s="634" t="s">
        <v>102</v>
      </c>
      <c r="B1" s="635"/>
      <c r="C1" s="635"/>
      <c r="D1" s="635"/>
      <c r="E1" s="635"/>
      <c r="F1" s="635"/>
      <c r="G1" s="635"/>
      <c r="H1" s="635"/>
      <c r="I1" s="636"/>
    </row>
    <row r="2" spans="1:15" ht="18.600000000000001">
      <c r="A2" s="637">
        <f>Personnel!$B$5</f>
        <v>0</v>
      </c>
      <c r="B2" s="638"/>
      <c r="C2" s="638"/>
      <c r="D2" s="638"/>
      <c r="E2" s="638"/>
      <c r="F2" s="638"/>
      <c r="G2" s="638"/>
      <c r="H2" s="638"/>
      <c r="I2" s="639"/>
    </row>
    <row r="3" spans="1:15" ht="18.600000000000001">
      <c r="A3" s="640" t="str">
        <f>Personnel!A2</f>
        <v>SFY 2026 - State Designated Rural Health Centers 07/01/2025 - 06/30/2026</v>
      </c>
      <c r="B3" s="638"/>
      <c r="C3" s="638"/>
      <c r="D3" s="638"/>
      <c r="E3" s="638"/>
      <c r="F3" s="638"/>
      <c r="G3" s="638"/>
      <c r="H3" s="638"/>
      <c r="I3" s="639"/>
    </row>
    <row r="4" spans="1:15" ht="18.600000000000001">
      <c r="A4" s="96" t="str">
        <f>Summary!A4</f>
        <v>Contract #:</v>
      </c>
      <c r="B4" s="251">
        <f>Summary!B4</f>
        <v>0</v>
      </c>
      <c r="I4" s="69"/>
    </row>
    <row r="5" spans="1:15" ht="18.600000000000001">
      <c r="A5" s="96" t="str">
        <f>Summary!A6</f>
        <v>Organization Remittance Address:</v>
      </c>
      <c r="B5" s="413">
        <f>Personnel!B5</f>
        <v>0</v>
      </c>
      <c r="C5" s="408" t="s">
        <v>299</v>
      </c>
      <c r="D5">
        <f>Personnel!H5</f>
        <v>0</v>
      </c>
      <c r="I5" s="69"/>
    </row>
    <row r="6" spans="1:15" ht="37.5" customHeight="1">
      <c r="A6" s="661" t="s">
        <v>300</v>
      </c>
      <c r="B6" s="662"/>
      <c r="C6" s="662"/>
      <c r="D6" s="662"/>
      <c r="E6" s="662"/>
      <c r="F6" s="662"/>
      <c r="G6" s="662"/>
      <c r="H6" s="662"/>
      <c r="I6" s="663"/>
      <c r="J6" s="42"/>
      <c r="K6" s="42"/>
      <c r="L6" s="42"/>
      <c r="M6" s="42"/>
      <c r="N6" s="42"/>
    </row>
    <row r="7" spans="1:15" ht="18">
      <c r="A7" s="70"/>
      <c r="B7" s="271" t="s">
        <v>301</v>
      </c>
      <c r="C7" s="64">
        <f>'Line Item Budget'!C79</f>
        <v>0</v>
      </c>
      <c r="F7" t="s">
        <v>302</v>
      </c>
      <c r="H7" s="43"/>
      <c r="I7" s="71"/>
      <c r="J7" s="43"/>
      <c r="K7" s="43"/>
      <c r="L7" s="44"/>
      <c r="M7" s="44"/>
      <c r="N7" s="44"/>
      <c r="O7" s="44"/>
    </row>
    <row r="8" spans="1:15" ht="18">
      <c r="A8" s="70"/>
      <c r="B8" s="271" t="s">
        <v>317</v>
      </c>
      <c r="C8" s="65">
        <f>D25+D39+D54+D86+D98</f>
        <v>0</v>
      </c>
      <c r="F8" s="643"/>
      <c r="G8" s="644"/>
      <c r="H8" s="644"/>
      <c r="I8" s="645"/>
      <c r="J8" s="43"/>
      <c r="K8" s="43"/>
      <c r="L8" s="44"/>
      <c r="M8" s="44"/>
      <c r="N8" s="44"/>
      <c r="O8" s="44"/>
    </row>
    <row r="9" spans="1:15" ht="18">
      <c r="A9" s="70"/>
      <c r="B9" s="271" t="s">
        <v>304</v>
      </c>
      <c r="C9" s="65">
        <f>G25+G39+G54+G86+G98</f>
        <v>0</v>
      </c>
      <c r="F9" s="646"/>
      <c r="G9" s="647"/>
      <c r="H9" s="647"/>
      <c r="I9" s="648"/>
    </row>
    <row r="10" spans="1:15" ht="18">
      <c r="A10" s="70"/>
      <c r="B10" s="271" t="s">
        <v>277</v>
      </c>
      <c r="C10" s="65">
        <f>(H25+H39+H54+H86+H98)</f>
        <v>0</v>
      </c>
      <c r="F10" s="646"/>
      <c r="G10" s="647"/>
      <c r="H10" s="647"/>
      <c r="I10" s="648"/>
    </row>
    <row r="11" spans="1:15" ht="18">
      <c r="A11" s="70"/>
      <c r="B11" s="271" t="s">
        <v>278</v>
      </c>
      <c r="C11" s="66" t="e">
        <f>C9/C7</f>
        <v>#DIV/0!</v>
      </c>
      <c r="F11" s="649"/>
      <c r="G11" s="650"/>
      <c r="H11" s="650"/>
      <c r="I11" s="651"/>
    </row>
    <row r="12" spans="1:15">
      <c r="A12" s="70"/>
      <c r="B12" s="272"/>
      <c r="C12" s="72"/>
      <c r="D12" s="72"/>
      <c r="E12" s="72"/>
      <c r="I12" s="69"/>
    </row>
    <row r="13" spans="1:15" ht="28.5">
      <c r="A13" s="657" t="s">
        <v>305</v>
      </c>
      <c r="B13" s="658"/>
      <c r="C13" s="51" t="s">
        <v>263</v>
      </c>
      <c r="D13" s="51" t="s">
        <v>266</v>
      </c>
      <c r="E13" s="255" t="s">
        <v>306</v>
      </c>
      <c r="F13" s="179" t="s">
        <v>307</v>
      </c>
      <c r="G13" s="176" t="s">
        <v>276</v>
      </c>
      <c r="H13" s="52" t="s">
        <v>277</v>
      </c>
      <c r="I13" s="73" t="s">
        <v>278</v>
      </c>
    </row>
    <row r="14" spans="1:15">
      <c r="A14" s="70"/>
      <c r="B14" s="267">
        <f>Personnel!B13</f>
        <v>0</v>
      </c>
      <c r="C14" s="45">
        <f>Personnel!B24</f>
        <v>0</v>
      </c>
      <c r="D14" s="56"/>
      <c r="E14" s="306">
        <f>ROUND(D14,2)</f>
        <v>0</v>
      </c>
      <c r="F14" s="211"/>
      <c r="G14" s="177">
        <f>August!G14+(E14+F14)</f>
        <v>0</v>
      </c>
      <c r="H14" s="212">
        <f>C14-G14</f>
        <v>0</v>
      </c>
      <c r="I14" s="74" t="e">
        <f>G14/C14</f>
        <v>#DIV/0!</v>
      </c>
    </row>
    <row r="15" spans="1:15">
      <c r="A15" s="70"/>
      <c r="B15" s="267">
        <f>Personnel!C13</f>
        <v>0</v>
      </c>
      <c r="C15" s="45">
        <f>Personnel!C24</f>
        <v>0</v>
      </c>
      <c r="D15" s="57"/>
      <c r="E15" s="306">
        <f t="shared" ref="E15:E23" si="0">ROUND(D15,2)</f>
        <v>0</v>
      </c>
      <c r="F15" s="211"/>
      <c r="G15" s="177">
        <f>August!G15+(E15+F15)</f>
        <v>0</v>
      </c>
      <c r="H15" s="212">
        <f t="shared" ref="H15:H23" si="1">C15-G15</f>
        <v>0</v>
      </c>
      <c r="I15" s="74" t="e">
        <f>G15/C15</f>
        <v>#DIV/0!</v>
      </c>
    </row>
    <row r="16" spans="1:15">
      <c r="A16" s="70"/>
      <c r="B16" s="267">
        <f>Personnel!D13</f>
        <v>0</v>
      </c>
      <c r="C16" s="45">
        <f>Personnel!D24</f>
        <v>0</v>
      </c>
      <c r="D16" s="57"/>
      <c r="E16" s="306">
        <f t="shared" si="0"/>
        <v>0</v>
      </c>
      <c r="F16" s="211"/>
      <c r="G16" s="177">
        <f>August!G16+(E16+F16)</f>
        <v>0</v>
      </c>
      <c r="H16" s="212">
        <f t="shared" si="1"/>
        <v>0</v>
      </c>
      <c r="I16" s="74" t="e">
        <f>G16/C16</f>
        <v>#DIV/0!</v>
      </c>
    </row>
    <row r="17" spans="1:9">
      <c r="A17" s="70"/>
      <c r="B17" s="267">
        <f>Personnel!E13</f>
        <v>0</v>
      </c>
      <c r="C17" s="45">
        <f>Personnel!E24</f>
        <v>0</v>
      </c>
      <c r="D17" s="57"/>
      <c r="E17" s="306">
        <f t="shared" si="0"/>
        <v>0</v>
      </c>
      <c r="F17" s="211"/>
      <c r="G17" s="177">
        <f>August!G17+(E17+F17)</f>
        <v>0</v>
      </c>
      <c r="H17" s="212">
        <f t="shared" si="1"/>
        <v>0</v>
      </c>
      <c r="I17" s="74" t="e">
        <f t="shared" ref="I17:I23" si="2">G17/C17</f>
        <v>#DIV/0!</v>
      </c>
    </row>
    <row r="18" spans="1:9">
      <c r="A18" s="70"/>
      <c r="B18" s="267">
        <f>Personnel!F13</f>
        <v>0</v>
      </c>
      <c r="C18" s="45">
        <f>Personnel!F24</f>
        <v>0</v>
      </c>
      <c r="D18" s="57"/>
      <c r="E18" s="306">
        <f t="shared" si="0"/>
        <v>0</v>
      </c>
      <c r="F18" s="211"/>
      <c r="G18" s="177">
        <f>August!G18+(E18+F18)</f>
        <v>0</v>
      </c>
      <c r="H18" s="212">
        <f t="shared" si="1"/>
        <v>0</v>
      </c>
      <c r="I18" s="74" t="e">
        <f t="shared" si="2"/>
        <v>#DIV/0!</v>
      </c>
    </row>
    <row r="19" spans="1:9">
      <c r="A19" s="70"/>
      <c r="B19" s="267">
        <f>Personnel!G13</f>
        <v>0</v>
      </c>
      <c r="C19" s="45">
        <f>Personnel!G24</f>
        <v>0</v>
      </c>
      <c r="D19" s="57"/>
      <c r="E19" s="306">
        <f t="shared" si="0"/>
        <v>0</v>
      </c>
      <c r="F19" s="211"/>
      <c r="G19" s="177">
        <f>August!G19+(E19+F19)</f>
        <v>0</v>
      </c>
      <c r="H19" s="212">
        <f t="shared" si="1"/>
        <v>0</v>
      </c>
      <c r="I19" s="74" t="e">
        <f t="shared" si="2"/>
        <v>#DIV/0!</v>
      </c>
    </row>
    <row r="20" spans="1:9">
      <c r="A20" s="70"/>
      <c r="B20" s="267">
        <f>Personnel!H13</f>
        <v>0</v>
      </c>
      <c r="C20" s="45">
        <f>Personnel!H24</f>
        <v>0</v>
      </c>
      <c r="D20" s="57"/>
      <c r="E20" s="306">
        <f t="shared" si="0"/>
        <v>0</v>
      </c>
      <c r="F20" s="211"/>
      <c r="G20" s="177">
        <f>August!G20+(E20+F20)</f>
        <v>0</v>
      </c>
      <c r="H20" s="212">
        <f t="shared" si="1"/>
        <v>0</v>
      </c>
      <c r="I20" s="74" t="e">
        <f t="shared" si="2"/>
        <v>#DIV/0!</v>
      </c>
    </row>
    <row r="21" spans="1:9">
      <c r="A21" s="70"/>
      <c r="B21" s="267">
        <f>Personnel!I13</f>
        <v>0</v>
      </c>
      <c r="C21" s="45">
        <f>Personnel!I24</f>
        <v>0</v>
      </c>
      <c r="D21" s="57"/>
      <c r="E21" s="306">
        <f t="shared" si="0"/>
        <v>0</v>
      </c>
      <c r="F21" s="211"/>
      <c r="G21" s="177">
        <f>August!G21+(E21+F21)</f>
        <v>0</v>
      </c>
      <c r="H21" s="212">
        <f t="shared" si="1"/>
        <v>0</v>
      </c>
      <c r="I21" s="74" t="e">
        <f t="shared" si="2"/>
        <v>#DIV/0!</v>
      </c>
    </row>
    <row r="22" spans="1:9">
      <c r="A22" s="70"/>
      <c r="B22" s="267">
        <f>Personnel!J13</f>
        <v>0</v>
      </c>
      <c r="C22" s="45">
        <f>Personnel!J24</f>
        <v>0</v>
      </c>
      <c r="D22" s="57"/>
      <c r="E22" s="306">
        <f t="shared" si="0"/>
        <v>0</v>
      </c>
      <c r="F22" s="211"/>
      <c r="G22" s="177">
        <f>August!G22+(E22+F22)</f>
        <v>0</v>
      </c>
      <c r="H22" s="212">
        <f t="shared" si="1"/>
        <v>0</v>
      </c>
      <c r="I22" s="74" t="e">
        <f t="shared" si="2"/>
        <v>#DIV/0!</v>
      </c>
    </row>
    <row r="23" spans="1:9">
      <c r="A23" s="70"/>
      <c r="B23" s="267">
        <f>Personnel!K13</f>
        <v>0</v>
      </c>
      <c r="C23" s="45">
        <f>Personnel!K24</f>
        <v>0</v>
      </c>
      <c r="D23" s="57"/>
      <c r="E23" s="306">
        <f t="shared" si="0"/>
        <v>0</v>
      </c>
      <c r="F23" s="211"/>
      <c r="G23" s="177">
        <f>August!G23+(E23+F23)</f>
        <v>0</v>
      </c>
      <c r="H23" s="212">
        <f t="shared" si="1"/>
        <v>0</v>
      </c>
      <c r="I23" s="74" t="e">
        <f t="shared" si="2"/>
        <v>#DIV/0!</v>
      </c>
    </row>
    <row r="24" spans="1:9">
      <c r="A24" s="70"/>
      <c r="B24" s="273" t="s">
        <v>308</v>
      </c>
      <c r="C24" s="46"/>
      <c r="D24" s="38">
        <f>SUM(F14:F22)</f>
        <v>0</v>
      </c>
      <c r="E24" s="248"/>
      <c r="F24" s="180"/>
      <c r="G24" s="33"/>
      <c r="H24" s="213"/>
      <c r="I24" s="75"/>
    </row>
    <row r="25" spans="1:9">
      <c r="A25" s="70"/>
      <c r="B25" s="257" t="s">
        <v>309</v>
      </c>
      <c r="C25" s="12">
        <f>SUM(C14:C23)</f>
        <v>0</v>
      </c>
      <c r="D25" s="13">
        <f>SUM(E14:E23)+D24</f>
        <v>0</v>
      </c>
      <c r="E25" s="254"/>
      <c r="F25" s="252"/>
      <c r="G25" s="178">
        <f>SUM(G14:G23)</f>
        <v>0</v>
      </c>
      <c r="H25" s="9">
        <f>SUM(H14:H23)</f>
        <v>0</v>
      </c>
      <c r="I25" s="76" t="e">
        <f>G25/C25</f>
        <v>#DIV/0!</v>
      </c>
    </row>
    <row r="26" spans="1:9">
      <c r="A26" s="70"/>
      <c r="B26" s="260"/>
      <c r="C26" s="26"/>
      <c r="D26" s="27"/>
      <c r="E26" s="27"/>
      <c r="F26" s="28"/>
      <c r="G26" s="28"/>
      <c r="H26" s="28"/>
      <c r="I26" s="77"/>
    </row>
    <row r="27" spans="1:9" ht="28.5">
      <c r="A27" s="657" t="s">
        <v>310</v>
      </c>
      <c r="B27" s="658"/>
      <c r="C27" s="51" t="s">
        <v>263</v>
      </c>
      <c r="D27" s="214" t="s">
        <v>266</v>
      </c>
      <c r="E27" s="255" t="s">
        <v>306</v>
      </c>
      <c r="F27" s="215" t="s">
        <v>307</v>
      </c>
      <c r="G27" s="216" t="s">
        <v>276</v>
      </c>
      <c r="H27" s="217" t="s">
        <v>277</v>
      </c>
      <c r="I27" s="73" t="s">
        <v>278</v>
      </c>
    </row>
    <row r="28" spans="1:9">
      <c r="A28" s="70"/>
      <c r="B28" s="267">
        <f>Personnel!B13</f>
        <v>0</v>
      </c>
      <c r="C28" s="7">
        <f>Personnel!B27</f>
        <v>0</v>
      </c>
      <c r="D28" s="218"/>
      <c r="E28" s="307">
        <f t="shared" ref="E28:E37" si="3">ROUND(D28,2)</f>
        <v>0</v>
      </c>
      <c r="F28" s="211"/>
      <c r="G28" s="219">
        <f>August!G28+(E28+F28)</f>
        <v>0</v>
      </c>
      <c r="H28" s="220">
        <f>C28-G28</f>
        <v>0</v>
      </c>
      <c r="I28" s="74" t="e">
        <f>G28/C28</f>
        <v>#DIV/0!</v>
      </c>
    </row>
    <row r="29" spans="1:9">
      <c r="A29" s="70"/>
      <c r="B29" s="267">
        <f>Personnel!C13</f>
        <v>0</v>
      </c>
      <c r="C29" s="7">
        <f>Personnel!C27</f>
        <v>0</v>
      </c>
      <c r="D29" s="221"/>
      <c r="E29" s="307">
        <f t="shared" si="3"/>
        <v>0</v>
      </c>
      <c r="F29" s="211"/>
      <c r="G29" s="219">
        <f>August!G29+(E29+F29)</f>
        <v>0</v>
      </c>
      <c r="H29" s="220">
        <f t="shared" ref="H29:H37" si="4">C29-G29</f>
        <v>0</v>
      </c>
      <c r="I29" s="74" t="e">
        <f t="shared" ref="I29:I37" si="5">G29/C29</f>
        <v>#DIV/0!</v>
      </c>
    </row>
    <row r="30" spans="1:9">
      <c r="A30" s="70"/>
      <c r="B30" s="267">
        <f>Personnel!D13</f>
        <v>0</v>
      </c>
      <c r="C30" s="7">
        <f>Personnel!D27</f>
        <v>0</v>
      </c>
      <c r="D30" s="218"/>
      <c r="E30" s="307">
        <f t="shared" si="3"/>
        <v>0</v>
      </c>
      <c r="F30" s="211"/>
      <c r="G30" s="219">
        <f>August!G30+(E30+F30)</f>
        <v>0</v>
      </c>
      <c r="H30" s="220">
        <f t="shared" si="4"/>
        <v>0</v>
      </c>
      <c r="I30" s="74" t="e">
        <f t="shared" si="5"/>
        <v>#DIV/0!</v>
      </c>
    </row>
    <row r="31" spans="1:9">
      <c r="A31" s="70"/>
      <c r="B31" s="267">
        <f>Personnel!E13</f>
        <v>0</v>
      </c>
      <c r="C31" s="7">
        <f>Personnel!E27</f>
        <v>0</v>
      </c>
      <c r="D31" s="221"/>
      <c r="E31" s="307">
        <f t="shared" si="3"/>
        <v>0</v>
      </c>
      <c r="F31" s="211"/>
      <c r="G31" s="219">
        <f>August!G31+(E31+F31)</f>
        <v>0</v>
      </c>
      <c r="H31" s="220">
        <f t="shared" si="4"/>
        <v>0</v>
      </c>
      <c r="I31" s="74" t="e">
        <f t="shared" si="5"/>
        <v>#DIV/0!</v>
      </c>
    </row>
    <row r="32" spans="1:9">
      <c r="A32" s="70"/>
      <c r="B32" s="267">
        <f>Personnel!F13</f>
        <v>0</v>
      </c>
      <c r="C32" s="7">
        <f>Personnel!F27</f>
        <v>0</v>
      </c>
      <c r="D32" s="218"/>
      <c r="E32" s="307">
        <f t="shared" si="3"/>
        <v>0</v>
      </c>
      <c r="F32" s="211"/>
      <c r="G32" s="219">
        <f>August!G32+(E32+F32)</f>
        <v>0</v>
      </c>
      <c r="H32" s="220">
        <f t="shared" si="4"/>
        <v>0</v>
      </c>
      <c r="I32" s="74" t="e">
        <f t="shared" si="5"/>
        <v>#DIV/0!</v>
      </c>
    </row>
    <row r="33" spans="1:9">
      <c r="A33" s="70"/>
      <c r="B33" s="267">
        <f>Personnel!G13</f>
        <v>0</v>
      </c>
      <c r="C33" s="7">
        <f>Personnel!G27</f>
        <v>0</v>
      </c>
      <c r="D33" s="221"/>
      <c r="E33" s="307">
        <f t="shared" si="3"/>
        <v>0</v>
      </c>
      <c r="F33" s="211"/>
      <c r="G33" s="219">
        <f>August!G33+(E33+F33)</f>
        <v>0</v>
      </c>
      <c r="H33" s="220">
        <f t="shared" si="4"/>
        <v>0</v>
      </c>
      <c r="I33" s="74" t="e">
        <f t="shared" si="5"/>
        <v>#DIV/0!</v>
      </c>
    </row>
    <row r="34" spans="1:9">
      <c r="A34" s="70"/>
      <c r="B34" s="267">
        <f>Personnel!H13</f>
        <v>0</v>
      </c>
      <c r="C34" s="7">
        <f>Personnel!H27</f>
        <v>0</v>
      </c>
      <c r="D34" s="218"/>
      <c r="E34" s="307">
        <f t="shared" si="3"/>
        <v>0</v>
      </c>
      <c r="F34" s="211"/>
      <c r="G34" s="219">
        <f>August!G34+(E34+F34)</f>
        <v>0</v>
      </c>
      <c r="H34" s="220">
        <f t="shared" si="4"/>
        <v>0</v>
      </c>
      <c r="I34" s="74" t="e">
        <f t="shared" si="5"/>
        <v>#DIV/0!</v>
      </c>
    </row>
    <row r="35" spans="1:9">
      <c r="A35" s="70"/>
      <c r="B35" s="267">
        <f>Personnel!I13</f>
        <v>0</v>
      </c>
      <c r="C35" s="7">
        <f>Personnel!I27</f>
        <v>0</v>
      </c>
      <c r="D35" s="218"/>
      <c r="E35" s="307">
        <f t="shared" si="3"/>
        <v>0</v>
      </c>
      <c r="F35" s="211"/>
      <c r="G35" s="219">
        <f>August!G35+(E35+F35)</f>
        <v>0</v>
      </c>
      <c r="H35" s="220">
        <f t="shared" si="4"/>
        <v>0</v>
      </c>
      <c r="I35" s="74" t="e">
        <f t="shared" si="5"/>
        <v>#DIV/0!</v>
      </c>
    </row>
    <row r="36" spans="1:9">
      <c r="A36" s="70"/>
      <c r="B36" s="267">
        <f>Personnel!J13</f>
        <v>0</v>
      </c>
      <c r="C36" s="14">
        <f>Personnel!J27</f>
        <v>0</v>
      </c>
      <c r="D36" s="218"/>
      <c r="E36" s="307">
        <f t="shared" si="3"/>
        <v>0</v>
      </c>
      <c r="F36" s="211"/>
      <c r="G36" s="219">
        <f>August!G36+(E36+F36)</f>
        <v>0</v>
      </c>
      <c r="H36" s="220">
        <f t="shared" si="4"/>
        <v>0</v>
      </c>
      <c r="I36" s="74" t="e">
        <f t="shared" si="5"/>
        <v>#DIV/0!</v>
      </c>
    </row>
    <row r="37" spans="1:9">
      <c r="A37" s="70"/>
      <c r="B37" s="267">
        <f>Personnel!K13</f>
        <v>0</v>
      </c>
      <c r="C37" s="7">
        <f>Personnel!K27</f>
        <v>0</v>
      </c>
      <c r="D37" s="221"/>
      <c r="E37" s="307">
        <f t="shared" si="3"/>
        <v>0</v>
      </c>
      <c r="F37" s="211"/>
      <c r="G37" s="219">
        <f>August!G37+(E37+F37)</f>
        <v>0</v>
      </c>
      <c r="H37" s="220">
        <f t="shared" si="4"/>
        <v>0</v>
      </c>
      <c r="I37" s="74" t="e">
        <f t="shared" si="5"/>
        <v>#DIV/0!</v>
      </c>
    </row>
    <row r="38" spans="1:9">
      <c r="A38" s="70"/>
      <c r="B38" s="273" t="s">
        <v>308</v>
      </c>
      <c r="C38" s="29"/>
      <c r="D38" s="222">
        <f>SUM(F28:F37)</f>
        <v>0</v>
      </c>
      <c r="E38" s="250"/>
      <c r="F38" s="223"/>
      <c r="G38" s="224"/>
      <c r="H38" s="225"/>
      <c r="I38" s="75"/>
    </row>
    <row r="39" spans="1:9">
      <c r="A39" s="70"/>
      <c r="B39" s="259" t="s">
        <v>133</v>
      </c>
      <c r="C39" s="1">
        <f>SUM(C28:C37)</f>
        <v>0</v>
      </c>
      <c r="D39" s="226">
        <f>SUM(E28:E37)+D38</f>
        <v>0</v>
      </c>
      <c r="E39" s="243"/>
      <c r="F39" s="256"/>
      <c r="G39" s="227">
        <f>SUM(G28:G37)</f>
        <v>0</v>
      </c>
      <c r="H39" s="226">
        <f>SUM(H28:H37)</f>
        <v>0</v>
      </c>
      <c r="I39" s="76" t="e">
        <f>G39/C39</f>
        <v>#DIV/0!</v>
      </c>
    </row>
    <row r="40" spans="1:9">
      <c r="A40" s="70"/>
      <c r="B40" s="274"/>
      <c r="C40" s="2"/>
      <c r="D40" s="228"/>
      <c r="E40" s="228"/>
      <c r="F40" s="229"/>
      <c r="G40" s="41"/>
      <c r="H40" s="41"/>
      <c r="I40" s="69"/>
    </row>
    <row r="41" spans="1:9" s="34" customFormat="1" ht="28.5">
      <c r="A41" s="655" t="s">
        <v>282</v>
      </c>
      <c r="B41" s="656"/>
      <c r="C41" s="51" t="s">
        <v>263</v>
      </c>
      <c r="D41" s="214" t="s">
        <v>266</v>
      </c>
      <c r="E41" s="255" t="s">
        <v>306</v>
      </c>
      <c r="F41" s="215" t="s">
        <v>307</v>
      </c>
      <c r="G41" s="216" t="s">
        <v>276</v>
      </c>
      <c r="H41" s="217" t="s">
        <v>277</v>
      </c>
      <c r="I41" s="73" t="s">
        <v>278</v>
      </c>
    </row>
    <row r="42" spans="1:9" s="34" customFormat="1" ht="14.1">
      <c r="A42" s="78"/>
      <c r="B42" s="266" t="str">
        <f>'Line Item Budget'!A27</f>
        <v>Contractor 1 (define)</v>
      </c>
      <c r="C42" s="8">
        <f>'Line Item Budget'!D27</f>
        <v>0</v>
      </c>
      <c r="D42" s="58"/>
      <c r="E42" s="304">
        <f t="shared" ref="E42:E52" si="6">ROUND(D42,2)</f>
        <v>0</v>
      </c>
      <c r="F42" s="230"/>
      <c r="G42" s="181">
        <f>August!G42+(E42+F42)</f>
        <v>0</v>
      </c>
      <c r="H42" s="35">
        <f t="shared" ref="H42:H47" si="7">C42-G42</f>
        <v>0</v>
      </c>
      <c r="I42" s="264" t="e">
        <f t="shared" ref="I42:I47" si="8">G42/C42</f>
        <v>#DIV/0!</v>
      </c>
    </row>
    <row r="43" spans="1:9" s="34" customFormat="1" ht="14.1">
      <c r="A43" s="78"/>
      <c r="B43" s="266" t="str">
        <f>'Line Item Budget'!A28</f>
        <v>Contractor 2 (define)</v>
      </c>
      <c r="C43" s="8">
        <f>'Line Item Budget'!D28</f>
        <v>0</v>
      </c>
      <c r="D43" s="58"/>
      <c r="E43" s="304">
        <f t="shared" si="6"/>
        <v>0</v>
      </c>
      <c r="F43" s="230"/>
      <c r="G43" s="181">
        <f>August!G43+(E43+F43)</f>
        <v>0</v>
      </c>
      <c r="H43" s="35">
        <f t="shared" si="7"/>
        <v>0</v>
      </c>
      <c r="I43" s="264" t="e">
        <f t="shared" si="8"/>
        <v>#DIV/0!</v>
      </c>
    </row>
    <row r="44" spans="1:9" s="34" customFormat="1" ht="14.1">
      <c r="A44" s="78"/>
      <c r="B44" s="266" t="str">
        <f>'Line Item Budget'!A29</f>
        <v>Contractor 3 (define)</v>
      </c>
      <c r="C44" s="8">
        <f>'Line Item Budget'!D29</f>
        <v>0</v>
      </c>
      <c r="D44" s="58"/>
      <c r="E44" s="304">
        <f t="shared" si="6"/>
        <v>0</v>
      </c>
      <c r="F44" s="230"/>
      <c r="G44" s="181">
        <f>August!G44+(E44+F44)</f>
        <v>0</v>
      </c>
      <c r="H44" s="35">
        <f t="shared" si="7"/>
        <v>0</v>
      </c>
      <c r="I44" s="264" t="e">
        <f t="shared" si="8"/>
        <v>#DIV/0!</v>
      </c>
    </row>
    <row r="45" spans="1:9" s="34" customFormat="1" ht="14.1">
      <c r="A45" s="78"/>
      <c r="B45" s="266" t="str">
        <f>'Line Item Budget'!A30</f>
        <v>Contractor 4 (define)</v>
      </c>
      <c r="C45" s="8">
        <f>'Line Item Budget'!D30</f>
        <v>0</v>
      </c>
      <c r="D45" s="58"/>
      <c r="E45" s="304">
        <f t="shared" si="6"/>
        <v>0</v>
      </c>
      <c r="F45" s="230"/>
      <c r="G45" s="181">
        <f>August!G45+(E45+F45)</f>
        <v>0</v>
      </c>
      <c r="H45" s="35">
        <f t="shared" si="7"/>
        <v>0</v>
      </c>
      <c r="I45" s="264" t="e">
        <f t="shared" si="8"/>
        <v>#DIV/0!</v>
      </c>
    </row>
    <row r="46" spans="1:9" s="34" customFormat="1" ht="14.1">
      <c r="A46" s="78"/>
      <c r="B46" s="266" t="str">
        <f>'Line Item Budget'!A31</f>
        <v>Contractor 5 (define)</v>
      </c>
      <c r="C46" s="8">
        <f>'Line Item Budget'!D31</f>
        <v>0</v>
      </c>
      <c r="D46" s="58"/>
      <c r="E46" s="304">
        <f t="shared" si="6"/>
        <v>0</v>
      </c>
      <c r="F46" s="230"/>
      <c r="G46" s="181">
        <f>August!G46+(E46+F46)</f>
        <v>0</v>
      </c>
      <c r="H46" s="35">
        <f t="shared" si="7"/>
        <v>0</v>
      </c>
      <c r="I46" s="264" t="e">
        <f t="shared" si="8"/>
        <v>#DIV/0!</v>
      </c>
    </row>
    <row r="47" spans="1:9" s="34" customFormat="1" ht="14.1">
      <c r="A47" s="78"/>
      <c r="B47" s="266" t="str">
        <f>'Line Item Budget'!A32</f>
        <v>Contractor 6 (define)</v>
      </c>
      <c r="C47" s="8">
        <f>'Line Item Budget'!D32</f>
        <v>0</v>
      </c>
      <c r="D47" s="58"/>
      <c r="E47" s="304">
        <f t="shared" si="6"/>
        <v>0</v>
      </c>
      <c r="F47" s="230"/>
      <c r="G47" s="181">
        <f>August!G47+(E47+F47)</f>
        <v>0</v>
      </c>
      <c r="H47" s="35">
        <f t="shared" si="7"/>
        <v>0</v>
      </c>
      <c r="I47" s="264" t="e">
        <f t="shared" si="8"/>
        <v>#DIV/0!</v>
      </c>
    </row>
    <row r="48" spans="1:9" s="34" customFormat="1" ht="28.5" customHeight="1">
      <c r="A48" s="185" t="s">
        <v>311</v>
      </c>
      <c r="B48" s="275"/>
      <c r="C48" s="186"/>
      <c r="D48" s="187"/>
      <c r="E48" s="285"/>
      <c r="F48" s="231"/>
      <c r="G48" s="188"/>
      <c r="H48" s="189"/>
      <c r="I48" s="190"/>
    </row>
    <row r="49" spans="1:10" s="34" customFormat="1" ht="14.1">
      <c r="A49" s="78"/>
      <c r="B49" s="266">
        <f>'Line Item Budget'!A34</f>
        <v>0</v>
      </c>
      <c r="C49" s="258">
        <f>'Line Item Budget'!D34</f>
        <v>0</v>
      </c>
      <c r="D49" s="58"/>
      <c r="E49" s="304">
        <f t="shared" si="6"/>
        <v>0</v>
      </c>
      <c r="F49" s="230"/>
      <c r="G49" s="265">
        <f>August!G49+(E49+F49)</f>
        <v>0</v>
      </c>
      <c r="H49" s="261">
        <f>C49-G49</f>
        <v>0</v>
      </c>
      <c r="I49" s="264" t="e">
        <f>G49/C49</f>
        <v>#DIV/0!</v>
      </c>
    </row>
    <row r="50" spans="1:10" s="34" customFormat="1" ht="14.1">
      <c r="A50" s="78"/>
      <c r="B50" s="266">
        <f>'Line Item Budget'!A35</f>
        <v>0</v>
      </c>
      <c r="C50" s="258">
        <f>'Line Item Budget'!D35</f>
        <v>0</v>
      </c>
      <c r="D50" s="58"/>
      <c r="E50" s="304">
        <f t="shared" si="6"/>
        <v>0</v>
      </c>
      <c r="F50" s="230"/>
      <c r="G50" s="265">
        <f>August!G50+(E50+F50)</f>
        <v>0</v>
      </c>
      <c r="H50" s="261">
        <f>C50-G50</f>
        <v>0</v>
      </c>
      <c r="I50" s="264" t="e">
        <f>G50/C50</f>
        <v>#DIV/0!</v>
      </c>
    </row>
    <row r="51" spans="1:10" s="34" customFormat="1" ht="14.1">
      <c r="A51" s="78"/>
      <c r="B51" s="266">
        <f>'Line Item Budget'!A36</f>
        <v>0</v>
      </c>
      <c r="C51" s="258">
        <f>'Line Item Budget'!D36</f>
        <v>0</v>
      </c>
      <c r="D51" s="58"/>
      <c r="E51" s="304">
        <f t="shared" si="6"/>
        <v>0</v>
      </c>
      <c r="F51" s="230"/>
      <c r="G51" s="265">
        <f>August!G51+(E51+F51)</f>
        <v>0</v>
      </c>
      <c r="H51" s="261">
        <f>C51-G51</f>
        <v>0</v>
      </c>
      <c r="I51" s="264" t="e">
        <f>G51/C51</f>
        <v>#DIV/0!</v>
      </c>
    </row>
    <row r="52" spans="1:10" s="34" customFormat="1" ht="14.1">
      <c r="A52" s="78"/>
      <c r="B52" s="266">
        <f>'Line Item Budget'!A37</f>
        <v>0</v>
      </c>
      <c r="C52" s="258">
        <f>'Line Item Budget'!D37</f>
        <v>0</v>
      </c>
      <c r="D52" s="58"/>
      <c r="E52" s="304">
        <f t="shared" si="6"/>
        <v>0</v>
      </c>
      <c r="F52" s="230"/>
      <c r="G52" s="265">
        <f>August!G52+(E52+F52)</f>
        <v>0</v>
      </c>
      <c r="H52" s="261">
        <f>C52-G52</f>
        <v>0</v>
      </c>
      <c r="I52" s="264" t="e">
        <f>G52/C52</f>
        <v>#DIV/0!</v>
      </c>
    </row>
    <row r="53" spans="1:10" s="47" customFormat="1" ht="14.1">
      <c r="A53" s="79"/>
      <c r="B53" s="276" t="s">
        <v>308</v>
      </c>
      <c r="C53" s="30"/>
      <c r="D53" s="32">
        <f>SUM(F42:F52)</f>
        <v>0</v>
      </c>
      <c r="E53" s="253"/>
      <c r="F53" s="232"/>
      <c r="G53" s="233"/>
      <c r="H53" s="234"/>
      <c r="I53" s="80"/>
    </row>
    <row r="54" spans="1:10" s="34" customFormat="1">
      <c r="A54" s="78"/>
      <c r="B54" s="259" t="s">
        <v>312</v>
      </c>
      <c r="C54" s="12">
        <f>SUM(C42:C52)</f>
        <v>0</v>
      </c>
      <c r="D54" s="3">
        <f>SUM(E42:E52)+D53</f>
        <v>0</v>
      </c>
      <c r="E54" s="244"/>
      <c r="F54" s="252"/>
      <c r="G54" s="182">
        <f>SUM(G42:G53)</f>
        <v>0</v>
      </c>
      <c r="H54" s="31">
        <f>SUM(H42:H53)</f>
        <v>0</v>
      </c>
      <c r="I54" s="81" t="e">
        <f>G54/C54</f>
        <v>#DIV/0!</v>
      </c>
      <c r="J54" s="48"/>
    </row>
    <row r="55" spans="1:10">
      <c r="A55" s="70"/>
      <c r="B55" s="274"/>
      <c r="C55" s="15"/>
      <c r="D55" s="228"/>
      <c r="E55" s="228"/>
      <c r="F55" s="229"/>
      <c r="G55" s="41"/>
      <c r="H55" s="41"/>
      <c r="I55" s="69"/>
      <c r="J55" s="49"/>
    </row>
    <row r="56" spans="1:10" ht="28.5">
      <c r="A56" s="659" t="s">
        <v>284</v>
      </c>
      <c r="B56" s="660"/>
      <c r="C56" s="51" t="s">
        <v>263</v>
      </c>
      <c r="D56" s="214" t="s">
        <v>266</v>
      </c>
      <c r="E56" s="255" t="s">
        <v>306</v>
      </c>
      <c r="F56" s="215" t="s">
        <v>307</v>
      </c>
      <c r="G56" s="216" t="s">
        <v>276</v>
      </c>
      <c r="H56" s="217" t="s">
        <v>277</v>
      </c>
      <c r="I56" s="73" t="s">
        <v>278</v>
      </c>
    </row>
    <row r="57" spans="1:10" s="34" customFormat="1" ht="14.1">
      <c r="A57" s="78"/>
      <c r="B57" s="277" t="str">
        <f>'Line Item Budget'!A40</f>
        <v>Rent</v>
      </c>
      <c r="C57" s="8">
        <f>'Line Item Budget'!D40</f>
        <v>0</v>
      </c>
      <c r="D57" s="58"/>
      <c r="E57" s="304">
        <f t="shared" ref="E57:E84" si="9">ROUND(D57,2)</f>
        <v>0</v>
      </c>
      <c r="F57" s="230"/>
      <c r="G57" s="181">
        <f>August!G57+(E57+F57)</f>
        <v>0</v>
      </c>
      <c r="H57" s="35">
        <f>C57-G57</f>
        <v>0</v>
      </c>
      <c r="I57" s="264" t="e">
        <f>G57/C57</f>
        <v>#DIV/0!</v>
      </c>
    </row>
    <row r="58" spans="1:10" s="34" customFormat="1" ht="14.1">
      <c r="A58" s="78"/>
      <c r="B58" s="277" t="str">
        <f>'Line Item Budget'!A41</f>
        <v>Rented Equipment</v>
      </c>
      <c r="C58" s="8">
        <f>'Line Item Budget'!D41</f>
        <v>0</v>
      </c>
      <c r="D58" s="58"/>
      <c r="E58" s="304">
        <f t="shared" si="9"/>
        <v>0</v>
      </c>
      <c r="F58" s="230"/>
      <c r="G58" s="181">
        <f>August!G58+(E58+F58)</f>
        <v>0</v>
      </c>
      <c r="H58" s="35">
        <f>C58-G58</f>
        <v>0</v>
      </c>
      <c r="I58" s="264" t="e">
        <f>G58/C58</f>
        <v>#DIV/0!</v>
      </c>
    </row>
    <row r="59" spans="1:10" s="34" customFormat="1" ht="14.1">
      <c r="A59" s="78"/>
      <c r="B59" s="266" t="str">
        <f>'Line Item Budget'!A42</f>
        <v>Utilities</v>
      </c>
      <c r="C59" s="8">
        <f>'Line Item Budget'!D42</f>
        <v>0</v>
      </c>
      <c r="D59" s="58"/>
      <c r="E59" s="304">
        <f t="shared" si="9"/>
        <v>0</v>
      </c>
      <c r="F59" s="230"/>
      <c r="G59" s="181">
        <f>August!G59+(E59+F59)</f>
        <v>0</v>
      </c>
      <c r="H59" s="35">
        <f t="shared" ref="H59:H66" si="10">C59-G59</f>
        <v>0</v>
      </c>
      <c r="I59" s="264" t="e">
        <f t="shared" ref="I59:I84" si="11">G59/C59</f>
        <v>#DIV/0!</v>
      </c>
    </row>
    <row r="60" spans="1:10" s="34" customFormat="1" ht="14.1">
      <c r="A60" s="78"/>
      <c r="B60" s="266" t="str">
        <f>'Line Item Budget'!A43</f>
        <v>Telephone / Internet</v>
      </c>
      <c r="C60" s="8">
        <f>'Line Item Budget'!D43</f>
        <v>0</v>
      </c>
      <c r="D60" s="58"/>
      <c r="E60" s="304">
        <f t="shared" si="9"/>
        <v>0</v>
      </c>
      <c r="F60" s="230"/>
      <c r="G60" s="181">
        <f>August!G60+(E60+F60)</f>
        <v>0</v>
      </c>
      <c r="H60" s="35">
        <f t="shared" si="10"/>
        <v>0</v>
      </c>
      <c r="I60" s="264" t="e">
        <f t="shared" si="11"/>
        <v>#DIV/0!</v>
      </c>
    </row>
    <row r="61" spans="1:10" s="34" customFormat="1" ht="14.1">
      <c r="A61" s="78"/>
      <c r="B61" s="266" t="str">
        <f>'Line Item Budget'!A44</f>
        <v>Security</v>
      </c>
      <c r="C61" s="8">
        <f>'Line Item Budget'!D44</f>
        <v>0</v>
      </c>
      <c r="D61" s="58"/>
      <c r="E61" s="304">
        <f t="shared" si="9"/>
        <v>0</v>
      </c>
      <c r="F61" s="230"/>
      <c r="G61" s="181">
        <f>August!G61+(E61+F61)</f>
        <v>0</v>
      </c>
      <c r="H61" s="35">
        <f t="shared" si="10"/>
        <v>0</v>
      </c>
      <c r="I61" s="264" t="e">
        <f t="shared" si="11"/>
        <v>#DIV/0!</v>
      </c>
    </row>
    <row r="62" spans="1:10" s="34" customFormat="1" ht="14.1">
      <c r="A62" s="78"/>
      <c r="B62" s="266" t="str">
        <f>'Line Item Budget'!A45</f>
        <v>Repair &amp; Maintenance</v>
      </c>
      <c r="C62" s="8">
        <f>'Line Item Budget'!D45</f>
        <v>0</v>
      </c>
      <c r="D62" s="58"/>
      <c r="E62" s="304">
        <f t="shared" si="9"/>
        <v>0</v>
      </c>
      <c r="F62" s="230"/>
      <c r="G62" s="181">
        <f>August!G62+(E62+F62)</f>
        <v>0</v>
      </c>
      <c r="H62" s="35">
        <f t="shared" si="10"/>
        <v>0</v>
      </c>
      <c r="I62" s="264" t="e">
        <f t="shared" si="11"/>
        <v>#DIV/0!</v>
      </c>
    </row>
    <row r="63" spans="1:10" s="34" customFormat="1" ht="14.1">
      <c r="A63" s="78"/>
      <c r="B63" s="266" t="str">
        <f>'Line Item Budget'!A46</f>
        <v>Other (define)</v>
      </c>
      <c r="C63" s="8">
        <f>'Line Item Budget'!D46</f>
        <v>0</v>
      </c>
      <c r="D63" s="58"/>
      <c r="E63" s="304">
        <f t="shared" si="9"/>
        <v>0</v>
      </c>
      <c r="F63" s="230"/>
      <c r="G63" s="181">
        <f>August!G63+(E63+F63)</f>
        <v>0</v>
      </c>
      <c r="H63" s="35">
        <f t="shared" si="10"/>
        <v>0</v>
      </c>
      <c r="I63" s="264" t="e">
        <f t="shared" si="11"/>
        <v>#DIV/0!</v>
      </c>
    </row>
    <row r="64" spans="1:10" s="34" customFormat="1" ht="14.1">
      <c r="A64" s="78"/>
      <c r="B64" s="266" t="str">
        <f>'Line Item Budget'!A47</f>
        <v>Other (define)</v>
      </c>
      <c r="C64" s="8">
        <f>'Line Item Budget'!D47</f>
        <v>0</v>
      </c>
      <c r="D64" s="58"/>
      <c r="E64" s="304">
        <f t="shared" si="9"/>
        <v>0</v>
      </c>
      <c r="F64" s="230"/>
      <c r="G64" s="181">
        <f>August!G64+(E64+F64)</f>
        <v>0</v>
      </c>
      <c r="H64" s="35">
        <f t="shared" si="10"/>
        <v>0</v>
      </c>
      <c r="I64" s="264" t="e">
        <f t="shared" si="11"/>
        <v>#DIV/0!</v>
      </c>
    </row>
    <row r="65" spans="1:9" s="34" customFormat="1" ht="14.1">
      <c r="A65" s="78"/>
      <c r="B65" s="266" t="str">
        <f>'Line Item Budget'!A48</f>
        <v>Other (define)</v>
      </c>
      <c r="C65" s="8">
        <f>'Line Item Budget'!D48</f>
        <v>0</v>
      </c>
      <c r="D65" s="58"/>
      <c r="E65" s="304">
        <f t="shared" si="9"/>
        <v>0</v>
      </c>
      <c r="F65" s="230"/>
      <c r="G65" s="181">
        <f>August!G65+(E65+F65)</f>
        <v>0</v>
      </c>
      <c r="H65" s="35">
        <f t="shared" si="10"/>
        <v>0</v>
      </c>
      <c r="I65" s="264" t="e">
        <f t="shared" si="11"/>
        <v>#DIV/0!</v>
      </c>
    </row>
    <row r="66" spans="1:9" s="34" customFormat="1" thickBot="1">
      <c r="A66" s="78"/>
      <c r="B66" s="270" t="str">
        <f>'Line Item Budget'!A49</f>
        <v>Other (define)</v>
      </c>
      <c r="C66" s="8">
        <f>'Line Item Budget'!D49</f>
        <v>0</v>
      </c>
      <c r="D66" s="59"/>
      <c r="E66" s="304">
        <f t="shared" si="9"/>
        <v>0</v>
      </c>
      <c r="F66" s="235"/>
      <c r="G66" s="181">
        <f>August!G66+(E66+F66)</f>
        <v>0</v>
      </c>
      <c r="H66" s="35">
        <f t="shared" si="10"/>
        <v>0</v>
      </c>
      <c r="I66" s="82" t="e">
        <f t="shared" si="11"/>
        <v>#DIV/0!</v>
      </c>
    </row>
    <row r="67" spans="1:9" s="34" customFormat="1" ht="15.95" thickBot="1">
      <c r="A67" s="63" t="s">
        <v>285</v>
      </c>
      <c r="B67" s="278"/>
      <c r="C67" s="53"/>
      <c r="D67" s="236"/>
      <c r="E67" s="236"/>
      <c r="F67" s="237"/>
      <c r="G67" s="236"/>
      <c r="H67" s="236"/>
      <c r="I67" s="83"/>
    </row>
    <row r="68" spans="1:9" s="34" customFormat="1" ht="14.1">
      <c r="A68" s="78"/>
      <c r="B68" s="277" t="str">
        <f>'Line Item Budget'!A52</f>
        <v>Medical Supplies</v>
      </c>
      <c r="C68" s="258">
        <f>'Line Item Budget'!D52</f>
        <v>0</v>
      </c>
      <c r="D68" s="60"/>
      <c r="E68" s="305">
        <f t="shared" si="9"/>
        <v>0</v>
      </c>
      <c r="F68" s="238"/>
      <c r="G68" s="265">
        <f>August!G68+(E68+F68)</f>
        <v>0</v>
      </c>
      <c r="H68" s="261">
        <f>C68-G68</f>
        <v>0</v>
      </c>
      <c r="I68" s="84" t="e">
        <f t="shared" ref="I68:I75" si="12">G68/C68</f>
        <v>#DIV/0!</v>
      </c>
    </row>
    <row r="69" spans="1:9" s="34" customFormat="1" ht="14.1">
      <c r="A69" s="78"/>
      <c r="B69" s="266" t="str">
        <f>'Line Item Budget'!A53</f>
        <v>Office Supplies</v>
      </c>
      <c r="C69" s="258">
        <f>'Line Item Budget'!D53</f>
        <v>0</v>
      </c>
      <c r="D69" s="58"/>
      <c r="E69" s="305">
        <f t="shared" si="9"/>
        <v>0</v>
      </c>
      <c r="F69" s="230"/>
      <c r="G69" s="265">
        <f>August!G69+(E69+F69)</f>
        <v>0</v>
      </c>
      <c r="H69" s="261">
        <f t="shared" ref="H69:H75" si="13">C69-G69</f>
        <v>0</v>
      </c>
      <c r="I69" s="264" t="e">
        <f t="shared" si="12"/>
        <v>#DIV/0!</v>
      </c>
    </row>
    <row r="70" spans="1:9" s="34" customFormat="1" ht="14.1">
      <c r="A70" s="78"/>
      <c r="B70" s="266" t="str">
        <f>'Line Item Budget'!A54</f>
        <v>Patient Education Materials &amp; Incentives</v>
      </c>
      <c r="C70" s="258">
        <f>'Line Item Budget'!D54</f>
        <v>0</v>
      </c>
      <c r="D70" s="58"/>
      <c r="E70" s="305">
        <f t="shared" si="9"/>
        <v>0</v>
      </c>
      <c r="F70" s="230"/>
      <c r="G70" s="265">
        <f>August!G70+(E70+F70)</f>
        <v>0</v>
      </c>
      <c r="H70" s="261">
        <f t="shared" si="13"/>
        <v>0</v>
      </c>
      <c r="I70" s="264" t="e">
        <f t="shared" si="12"/>
        <v>#DIV/0!</v>
      </c>
    </row>
    <row r="71" spans="1:9" s="34" customFormat="1" ht="14.1">
      <c r="A71" s="78"/>
      <c r="B71" s="266" t="str">
        <f>'Line Item Budget'!A55</f>
        <v>Postage and Delivery</v>
      </c>
      <c r="C71" s="258">
        <f>'Line Item Budget'!D55</f>
        <v>0</v>
      </c>
      <c r="D71" s="58"/>
      <c r="E71" s="305">
        <f t="shared" si="9"/>
        <v>0</v>
      </c>
      <c r="F71" s="230"/>
      <c r="G71" s="265">
        <f>August!G71+(E71+F71)</f>
        <v>0</v>
      </c>
      <c r="H71" s="261">
        <f t="shared" si="13"/>
        <v>0</v>
      </c>
      <c r="I71" s="264" t="e">
        <f t="shared" si="12"/>
        <v>#DIV/0!</v>
      </c>
    </row>
    <row r="72" spans="1:9" s="34" customFormat="1" ht="14.1">
      <c r="A72" s="78"/>
      <c r="B72" s="270" t="str">
        <f>'Line Item Budget'!A56</f>
        <v>Other (define)</v>
      </c>
      <c r="C72" s="258">
        <f>'Line Item Budget'!D56</f>
        <v>0</v>
      </c>
      <c r="D72" s="59"/>
      <c r="E72" s="305">
        <f t="shared" si="9"/>
        <v>0</v>
      </c>
      <c r="F72" s="235"/>
      <c r="G72" s="265">
        <f>August!G72+(E72+F72)</f>
        <v>0</v>
      </c>
      <c r="H72" s="261">
        <f t="shared" si="13"/>
        <v>0</v>
      </c>
      <c r="I72" s="82" t="e">
        <f t="shared" si="12"/>
        <v>#DIV/0!</v>
      </c>
    </row>
    <row r="73" spans="1:9" s="34" customFormat="1" ht="14.1">
      <c r="A73" s="78"/>
      <c r="B73" s="270" t="str">
        <f>'Line Item Budget'!A57</f>
        <v>Other (define)</v>
      </c>
      <c r="C73" s="258">
        <f>'Line Item Budget'!D57</f>
        <v>0</v>
      </c>
      <c r="D73" s="59"/>
      <c r="E73" s="305">
        <f t="shared" si="9"/>
        <v>0</v>
      </c>
      <c r="F73" s="235"/>
      <c r="G73" s="265">
        <f>August!G73+(E73+F73)</f>
        <v>0</v>
      </c>
      <c r="H73" s="261">
        <f t="shared" si="13"/>
        <v>0</v>
      </c>
      <c r="I73" s="82" t="e">
        <f t="shared" si="12"/>
        <v>#DIV/0!</v>
      </c>
    </row>
    <row r="74" spans="1:9" s="34" customFormat="1" ht="14.1">
      <c r="A74" s="78"/>
      <c r="B74" s="270" t="str">
        <f>'Line Item Budget'!A58</f>
        <v>Other (define)</v>
      </c>
      <c r="C74" s="258">
        <f>'Line Item Budget'!D58</f>
        <v>0</v>
      </c>
      <c r="D74" s="59"/>
      <c r="E74" s="305">
        <f t="shared" si="9"/>
        <v>0</v>
      </c>
      <c r="F74" s="235"/>
      <c r="G74" s="265">
        <f>August!G74+(E74+F74)</f>
        <v>0</v>
      </c>
      <c r="H74" s="261">
        <f t="shared" si="13"/>
        <v>0</v>
      </c>
      <c r="I74" s="82" t="e">
        <f t="shared" si="12"/>
        <v>#DIV/0!</v>
      </c>
    </row>
    <row r="75" spans="1:9" s="34" customFormat="1" thickBot="1">
      <c r="A75" s="78"/>
      <c r="B75" s="270" t="str">
        <f>'Line Item Budget'!A59</f>
        <v>Other (define)</v>
      </c>
      <c r="C75" s="258">
        <f>'Line Item Budget'!D59</f>
        <v>0</v>
      </c>
      <c r="D75" s="59"/>
      <c r="E75" s="305">
        <f t="shared" si="9"/>
        <v>0</v>
      </c>
      <c r="F75" s="235"/>
      <c r="G75" s="265">
        <f>August!G75+(E75+F75)</f>
        <v>0</v>
      </c>
      <c r="H75" s="261">
        <f t="shared" si="13"/>
        <v>0</v>
      </c>
      <c r="I75" s="82" t="e">
        <f t="shared" si="12"/>
        <v>#DIV/0!</v>
      </c>
    </row>
    <row r="76" spans="1:9" s="34" customFormat="1" ht="15.95" thickBot="1">
      <c r="A76" s="54" t="s">
        <v>286</v>
      </c>
      <c r="B76" s="279"/>
      <c r="C76" s="55"/>
      <c r="D76" s="239"/>
      <c r="E76" s="239"/>
      <c r="F76" s="240"/>
      <c r="G76" s="239"/>
      <c r="H76" s="239"/>
      <c r="I76" s="85"/>
    </row>
    <row r="77" spans="1:9" s="34" customFormat="1" ht="14.1">
      <c r="A77" s="78"/>
      <c r="B77" s="277" t="str">
        <f>'Line Item Budget'!A62</f>
        <v>Travel</v>
      </c>
      <c r="C77" s="258">
        <f>'Line Item Budget'!D62</f>
        <v>0</v>
      </c>
      <c r="D77" s="60"/>
      <c r="E77" s="305">
        <f t="shared" si="9"/>
        <v>0</v>
      </c>
      <c r="F77" s="238"/>
      <c r="G77" s="265">
        <f>August!G77+(E77+F77)</f>
        <v>0</v>
      </c>
      <c r="H77" s="261">
        <f>C77-G77</f>
        <v>0</v>
      </c>
      <c r="I77" s="84" t="e">
        <f t="shared" si="11"/>
        <v>#DIV/0!</v>
      </c>
    </row>
    <row r="78" spans="1:9" s="34" customFormat="1" ht="14.1">
      <c r="A78" s="78"/>
      <c r="B78" s="266" t="str">
        <f>'Line Item Budget'!A63</f>
        <v>Staff Development</v>
      </c>
      <c r="C78" s="258">
        <f>'Line Item Budget'!D63</f>
        <v>0</v>
      </c>
      <c r="D78" s="58"/>
      <c r="E78" s="305">
        <f t="shared" si="9"/>
        <v>0</v>
      </c>
      <c r="F78" s="230"/>
      <c r="G78" s="265">
        <f>August!G78+(E78+F78)</f>
        <v>0</v>
      </c>
      <c r="H78" s="261">
        <f t="shared" ref="H78:H84" si="14">C78-G78</f>
        <v>0</v>
      </c>
      <c r="I78" s="264" t="e">
        <f t="shared" si="11"/>
        <v>#DIV/0!</v>
      </c>
    </row>
    <row r="79" spans="1:9" s="34" customFormat="1" ht="14.1">
      <c r="A79" s="78"/>
      <c r="B79" s="266" t="str">
        <f>'Line Item Budget'!A64</f>
        <v>Marketing-Community Awareness</v>
      </c>
      <c r="C79" s="258">
        <f>'Line Item Budget'!D64</f>
        <v>0</v>
      </c>
      <c r="D79" s="58"/>
      <c r="E79" s="305">
        <f t="shared" si="9"/>
        <v>0</v>
      </c>
      <c r="F79" s="230"/>
      <c r="G79" s="265">
        <f>August!G79+(E79+F79)</f>
        <v>0</v>
      </c>
      <c r="H79" s="261">
        <f t="shared" si="14"/>
        <v>0</v>
      </c>
      <c r="I79" s="264" t="e">
        <f t="shared" si="11"/>
        <v>#DIV/0!</v>
      </c>
    </row>
    <row r="80" spans="1:9" s="34" customFormat="1" ht="27.95">
      <c r="A80" s="78"/>
      <c r="B80" s="266" t="str">
        <f>'Line Item Budget'!A65</f>
        <v>Professional Services (Legal, IT, Accounting, Payroll, Security)</v>
      </c>
      <c r="C80" s="258">
        <f>'Line Item Budget'!D65</f>
        <v>0</v>
      </c>
      <c r="D80" s="58"/>
      <c r="E80" s="305">
        <f t="shared" si="9"/>
        <v>0</v>
      </c>
      <c r="F80" s="230"/>
      <c r="G80" s="265">
        <f>August!G80+(E80+F80)</f>
        <v>0</v>
      </c>
      <c r="H80" s="261">
        <f t="shared" si="14"/>
        <v>0</v>
      </c>
      <c r="I80" s="264" t="e">
        <f t="shared" si="11"/>
        <v>#DIV/0!</v>
      </c>
    </row>
    <row r="81" spans="1:10" s="34" customFormat="1" ht="14.1">
      <c r="A81" s="78"/>
      <c r="B81" s="266" t="str">
        <f>'Line Item Budget'!A66</f>
        <v>Dues &amp; Subscriptions</v>
      </c>
      <c r="C81" s="258">
        <f>'Line Item Budget'!D66</f>
        <v>0</v>
      </c>
      <c r="D81" s="58"/>
      <c r="E81" s="305">
        <f t="shared" si="9"/>
        <v>0</v>
      </c>
      <c r="F81" s="230"/>
      <c r="G81" s="265">
        <f>August!G81+(E81+F81)</f>
        <v>0</v>
      </c>
      <c r="H81" s="261">
        <f t="shared" si="14"/>
        <v>0</v>
      </c>
      <c r="I81" s="264" t="e">
        <f t="shared" si="11"/>
        <v>#DIV/0!</v>
      </c>
    </row>
    <row r="82" spans="1:10" s="34" customFormat="1" ht="14.1">
      <c r="A82" s="78"/>
      <c r="B82" s="266" t="str">
        <f>'Line Item Budget'!A67</f>
        <v>Other (define)</v>
      </c>
      <c r="C82" s="258">
        <f>'Line Item Budget'!D67</f>
        <v>0</v>
      </c>
      <c r="D82" s="58"/>
      <c r="E82" s="305">
        <f t="shared" si="9"/>
        <v>0</v>
      </c>
      <c r="F82" s="230"/>
      <c r="G82" s="265">
        <f>August!G82+(E82+F82)</f>
        <v>0</v>
      </c>
      <c r="H82" s="261">
        <f t="shared" si="14"/>
        <v>0</v>
      </c>
      <c r="I82" s="264" t="e">
        <f t="shared" si="11"/>
        <v>#DIV/0!</v>
      </c>
    </row>
    <row r="83" spans="1:10" s="34" customFormat="1" ht="14.1">
      <c r="A83" s="78"/>
      <c r="B83" s="266" t="str">
        <f>'Line Item Budget'!A68</f>
        <v>Other (define)</v>
      </c>
      <c r="C83" s="258">
        <f>'Line Item Budget'!D68</f>
        <v>0</v>
      </c>
      <c r="D83" s="58"/>
      <c r="E83" s="305">
        <f t="shared" si="9"/>
        <v>0</v>
      </c>
      <c r="F83" s="230"/>
      <c r="G83" s="265">
        <f>August!G83+(E83+F83)</f>
        <v>0</v>
      </c>
      <c r="H83" s="261">
        <f t="shared" si="14"/>
        <v>0</v>
      </c>
      <c r="I83" s="264" t="e">
        <f t="shared" si="11"/>
        <v>#DIV/0!</v>
      </c>
    </row>
    <row r="84" spans="1:10" s="34" customFormat="1" ht="14.1">
      <c r="A84" s="78"/>
      <c r="B84" s="266" t="str">
        <f>'Line Item Budget'!A69</f>
        <v>Other (define)</v>
      </c>
      <c r="C84" s="258">
        <f>'Line Item Budget'!D69</f>
        <v>0</v>
      </c>
      <c r="D84" s="58"/>
      <c r="E84" s="305">
        <f t="shared" si="9"/>
        <v>0</v>
      </c>
      <c r="F84" s="230"/>
      <c r="G84" s="265">
        <f>August!G84+(E84+F84)</f>
        <v>0</v>
      </c>
      <c r="H84" s="261">
        <f t="shared" si="14"/>
        <v>0</v>
      </c>
      <c r="I84" s="264" t="e">
        <f t="shared" si="11"/>
        <v>#DIV/0!</v>
      </c>
    </row>
    <row r="85" spans="1:10" s="34" customFormat="1" ht="14.1">
      <c r="A85" s="78"/>
      <c r="B85" s="280" t="s">
        <v>308</v>
      </c>
      <c r="C85" s="30"/>
      <c r="D85" s="39">
        <f>SUM(F57:F84)</f>
        <v>0</v>
      </c>
      <c r="E85" s="249"/>
      <c r="F85" s="184"/>
      <c r="G85" s="36"/>
      <c r="H85" s="36"/>
      <c r="I85" s="86"/>
      <c r="J85" s="50"/>
    </row>
    <row r="86" spans="1:10" s="34" customFormat="1" ht="14.1">
      <c r="A86" s="78"/>
      <c r="B86" s="262" t="s">
        <v>313</v>
      </c>
      <c r="C86" s="10">
        <f>SUM(C57:C84)</f>
        <v>0</v>
      </c>
      <c r="D86" s="11">
        <f>SUM(E57:E84)+D85</f>
        <v>0</v>
      </c>
      <c r="E86" s="245"/>
      <c r="F86" s="247"/>
      <c r="G86" s="183">
        <f>SUM(G57:G85)</f>
        <v>0</v>
      </c>
      <c r="H86" s="37">
        <f>SUM(H57:H85)</f>
        <v>0</v>
      </c>
      <c r="I86" s="87" t="e">
        <f>G86/C86</f>
        <v>#DIV/0!</v>
      </c>
      <c r="J86" s="50"/>
    </row>
    <row r="87" spans="1:10" s="50" customFormat="1" ht="14.1">
      <c r="A87" s="88"/>
      <c r="B87" s="263"/>
      <c r="C87" s="4"/>
      <c r="D87" s="5"/>
      <c r="E87" s="6"/>
      <c r="I87" s="89"/>
    </row>
    <row r="88" spans="1:10" s="50" customFormat="1" ht="14.1">
      <c r="A88" s="88"/>
      <c r="B88" s="263"/>
      <c r="C88" s="4"/>
      <c r="D88" s="6"/>
      <c r="E88" s="6"/>
      <c r="I88" s="89"/>
    </row>
    <row r="89" spans="1:10" s="50" customFormat="1" ht="15" customHeight="1">
      <c r="A89" s="652"/>
      <c r="B89" s="653"/>
      <c r="C89" s="653"/>
      <c r="D89" s="653"/>
      <c r="E89" s="653"/>
      <c r="F89" s="653"/>
      <c r="G89" s="653"/>
      <c r="H89" s="653"/>
      <c r="I89" s="654"/>
    </row>
    <row r="90" spans="1:10" s="34" customFormat="1" ht="28.5">
      <c r="A90" s="641" t="s">
        <v>288</v>
      </c>
      <c r="B90" s="642"/>
      <c r="C90" s="51" t="s">
        <v>263</v>
      </c>
      <c r="D90" s="51" t="s">
        <v>266</v>
      </c>
      <c r="E90" s="255" t="s">
        <v>306</v>
      </c>
      <c r="F90" s="179" t="s">
        <v>307</v>
      </c>
      <c r="G90" s="176" t="s">
        <v>276</v>
      </c>
      <c r="H90" s="52" t="s">
        <v>277</v>
      </c>
      <c r="I90" s="73" t="s">
        <v>278</v>
      </c>
    </row>
    <row r="91" spans="1:10" s="34" customFormat="1" ht="14.1">
      <c r="A91" s="78"/>
      <c r="B91" s="268" t="str">
        <f>'Line Item Budget'!A72</f>
        <v>Rented Equipment</v>
      </c>
      <c r="C91" s="8">
        <f>'Line Item Budget'!D72</f>
        <v>0</v>
      </c>
      <c r="D91" s="58"/>
      <c r="E91" s="304">
        <f t="shared" ref="E91:E96" si="15">ROUND(D91,2)</f>
        <v>0</v>
      </c>
      <c r="F91" s="230"/>
      <c r="G91" s="181">
        <f>August!G91+(E91+F91)</f>
        <v>0</v>
      </c>
      <c r="H91" s="35">
        <f t="shared" ref="H91:H96" si="16">C91-G91</f>
        <v>0</v>
      </c>
      <c r="I91" s="90" t="e">
        <f t="shared" ref="I91:I96" si="17">G91/C91</f>
        <v>#DIV/0!</v>
      </c>
    </row>
    <row r="92" spans="1:10" s="34" customFormat="1" ht="14.1">
      <c r="A92" s="78"/>
      <c r="B92" s="269" t="str">
        <f>'Line Item Budget'!A73</f>
        <v>General Equipment</v>
      </c>
      <c r="C92" s="8">
        <f>'Line Item Budget'!D73</f>
        <v>0</v>
      </c>
      <c r="D92" s="58"/>
      <c r="E92" s="304">
        <f t="shared" si="15"/>
        <v>0</v>
      </c>
      <c r="F92" s="230"/>
      <c r="G92" s="181">
        <f>August!G92+(E92+F92)</f>
        <v>0</v>
      </c>
      <c r="H92" s="35">
        <f t="shared" si="16"/>
        <v>0</v>
      </c>
      <c r="I92" s="90" t="e">
        <f t="shared" si="17"/>
        <v>#DIV/0!</v>
      </c>
    </row>
    <row r="93" spans="1:10" s="34" customFormat="1" ht="14.1">
      <c r="A93" s="78"/>
      <c r="B93" s="269" t="str">
        <f>'Line Item Budget'!A74</f>
        <v>General Capital Equipment</v>
      </c>
      <c r="C93" s="8">
        <f>'Line Item Budget'!D74</f>
        <v>0</v>
      </c>
      <c r="D93" s="58"/>
      <c r="E93" s="304">
        <f t="shared" si="15"/>
        <v>0</v>
      </c>
      <c r="F93" s="230"/>
      <c r="G93" s="181">
        <f>August!G93+(E93+F93)</f>
        <v>0</v>
      </c>
      <c r="H93" s="35">
        <f t="shared" si="16"/>
        <v>0</v>
      </c>
      <c r="I93" s="90" t="e">
        <f t="shared" si="17"/>
        <v>#DIV/0!</v>
      </c>
    </row>
    <row r="94" spans="1:10" s="34" customFormat="1" ht="14.1">
      <c r="A94" s="78"/>
      <c r="B94" s="269" t="str">
        <f>'Line Item Budget'!A75</f>
        <v>Medical Equipment</v>
      </c>
      <c r="C94" s="8">
        <f>'Line Item Budget'!D75</f>
        <v>0</v>
      </c>
      <c r="D94" s="58"/>
      <c r="E94" s="304">
        <f t="shared" si="15"/>
        <v>0</v>
      </c>
      <c r="F94" s="230"/>
      <c r="G94" s="181">
        <f>August!G94+(E94+F94)</f>
        <v>0</v>
      </c>
      <c r="H94" s="35">
        <f t="shared" si="16"/>
        <v>0</v>
      </c>
      <c r="I94" s="90" t="e">
        <f t="shared" si="17"/>
        <v>#DIV/0!</v>
      </c>
    </row>
    <row r="95" spans="1:10" s="34" customFormat="1" ht="14.1">
      <c r="A95" s="78"/>
      <c r="B95" s="269" t="str">
        <f>'Line Item Budget'!A76</f>
        <v>Medical Capital Equipment</v>
      </c>
      <c r="C95" s="8">
        <f>'Line Item Budget'!D76</f>
        <v>0</v>
      </c>
      <c r="D95" s="58"/>
      <c r="E95" s="304">
        <f t="shared" si="15"/>
        <v>0</v>
      </c>
      <c r="F95" s="230"/>
      <c r="G95" s="181">
        <f>August!G95+(E95+F95)</f>
        <v>0</v>
      </c>
      <c r="H95" s="35">
        <f t="shared" si="16"/>
        <v>0</v>
      </c>
      <c r="I95" s="90" t="e">
        <f t="shared" si="17"/>
        <v>#DIV/0!</v>
      </c>
    </row>
    <row r="96" spans="1:10" s="34" customFormat="1" ht="14.1">
      <c r="A96" s="78"/>
      <c r="B96" s="269" t="str">
        <f>'Line Item Budget'!A77</f>
        <v>Define -</v>
      </c>
      <c r="C96" s="8">
        <f>'Line Item Budget'!D77</f>
        <v>0</v>
      </c>
      <c r="D96" s="58"/>
      <c r="E96" s="304">
        <f t="shared" si="15"/>
        <v>0</v>
      </c>
      <c r="F96" s="230"/>
      <c r="G96" s="181">
        <f>August!G96+(E96+F96)</f>
        <v>0</v>
      </c>
      <c r="H96" s="35">
        <f t="shared" si="16"/>
        <v>0</v>
      </c>
      <c r="I96" s="90" t="e">
        <f t="shared" si="17"/>
        <v>#DIV/0!</v>
      </c>
    </row>
    <row r="97" spans="1:10" s="34" customFormat="1">
      <c r="A97" s="78"/>
      <c r="B97" s="281" t="s">
        <v>308</v>
      </c>
      <c r="C97" s="30"/>
      <c r="D97" s="39">
        <f>SUM(F91:F96)</f>
        <v>0</v>
      </c>
      <c r="E97" s="249"/>
      <c r="F97" s="241"/>
      <c r="G97" s="36"/>
      <c r="H97" s="36"/>
      <c r="I97" s="86"/>
    </row>
    <row r="98" spans="1:10" s="34" customFormat="1">
      <c r="A98" s="78"/>
      <c r="B98" s="262" t="s">
        <v>314</v>
      </c>
      <c r="C98" s="17">
        <f>SUM(C91:C96)</f>
        <v>0</v>
      </c>
      <c r="D98" s="16">
        <f>SUM(E91:E96)+D97</f>
        <v>0</v>
      </c>
      <c r="E98" s="246"/>
      <c r="F98" s="247"/>
      <c r="G98" s="183">
        <f>SUM(G91:G96)</f>
        <v>0</v>
      </c>
      <c r="H98" s="37">
        <f>SUM(H91:H96)</f>
        <v>0</v>
      </c>
      <c r="I98" s="87" t="e">
        <f>G98/C98</f>
        <v>#DIV/0!</v>
      </c>
      <c r="J98"/>
    </row>
    <row r="99" spans="1:10">
      <c r="A99" s="70"/>
      <c r="I99" s="69"/>
    </row>
    <row r="100" spans="1:10" ht="18.600000000000001" thickBot="1">
      <c r="A100" s="91"/>
      <c r="B100" s="283" t="s">
        <v>315</v>
      </c>
      <c r="C100" s="92">
        <f>C25+C39+C54+C86+C98</f>
        <v>0</v>
      </c>
      <c r="D100" s="93"/>
      <c r="E100" s="93"/>
      <c r="F100" s="94"/>
      <c r="G100" s="94"/>
      <c r="H100" s="94"/>
      <c r="I100" s="95"/>
    </row>
  </sheetData>
  <mergeCells count="11">
    <mergeCell ref="A89:I89"/>
    <mergeCell ref="A90:B90"/>
    <mergeCell ref="A13:B13"/>
    <mergeCell ref="A27:B27"/>
    <mergeCell ref="A41:B41"/>
    <mergeCell ref="A56:B56"/>
    <mergeCell ref="A1:I1"/>
    <mergeCell ref="A2:I2"/>
    <mergeCell ref="A3:I3"/>
    <mergeCell ref="A6:I6"/>
    <mergeCell ref="F8:I11"/>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_ip_UnifiedCompliancePolicyProperties xmlns="http://schemas.microsoft.com/sharepoint/v3" xsi:nil="true"/>
  </documentManagement>
</p:properties>
</file>

<file path=customXml/item3.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20" ma:contentTypeDescription="Create a new document." ma:contentTypeScope="" ma:versionID="8800e828aa485fae295f992d92688baa">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0526836741453244645edfca6606803a"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7DB4DD-04AE-44DE-870A-76C3C53A84E3}"/>
</file>

<file path=customXml/itemProps2.xml><?xml version="1.0" encoding="utf-8"?>
<ds:datastoreItem xmlns:ds="http://schemas.openxmlformats.org/officeDocument/2006/customXml" ds:itemID="{03AC7872-89B7-4A4B-AC8B-3060C661E533}"/>
</file>

<file path=customXml/itemProps3.xml><?xml version="1.0" encoding="utf-8"?>
<ds:datastoreItem xmlns:ds="http://schemas.openxmlformats.org/officeDocument/2006/customXml" ds:itemID="{BAB8DD9C-B510-4294-9E68-8E669FB1B34E}"/>
</file>

<file path=customXml/itemProps4.xml><?xml version="1.0" encoding="utf-8"?>
<ds:datastoreItem xmlns:ds="http://schemas.openxmlformats.org/officeDocument/2006/customXml" ds:itemID="{CD0E3001-D6A7-45C1-9FFC-BDA9F0631E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Gill, Deneen</dc:creator>
  <cp:keywords/>
  <dc:description/>
  <cp:lastModifiedBy>McNeil, Kimberly R</cp:lastModifiedBy>
  <cp:revision/>
  <dcterms:created xsi:type="dcterms:W3CDTF">2019-02-06T13:28:59Z</dcterms:created>
  <dcterms:modified xsi:type="dcterms:W3CDTF">2025-01-10T15:44:35Z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