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Medication_Assistance\Private\FY 2026 &amp; 2027 MAP Applications\"/>
    </mc:Choice>
  </mc:AlternateContent>
  <xr:revisionPtr revIDLastSave="0" documentId="13_ncr:1_{3693FC4F-EFC9-45C8-BDCE-8DAE8A2DF683}" xr6:coauthVersionLast="47" xr6:coauthVersionMax="47" xr10:uidLastSave="{00000000-0000-0000-0000-000000000000}"/>
  <workbookProtection workbookAlgorithmName="SHA-512" workbookHashValue="b+DCk3XSmB9DDCwNdZhFAvkxF/6S6sA77ifzkRNUyDLr4DUHeTBR90VZ3Cx6arFIdy85BgD+EqcU27JK2FZHag==" workbookSaltValue="2mbJHl4LfUMuhPQUihwLTQ==" workbookSpinCount="100000" lockStructure="1"/>
  <bookViews>
    <workbookView xWindow="28680" yWindow="-120" windowWidth="29040" windowHeight="15720" xr2:uid="{00000000-000D-0000-FFFF-FFFF00000000}"/>
  </bookViews>
  <sheets>
    <sheet name="Personnel" sheetId="4" r:id="rId1"/>
    <sheet name="Line Item Budget" sheetId="9" r:id="rId2"/>
    <sheet name="Budget Narrative" sheetId="26" r:id="rId3"/>
    <sheet name="Summary" sheetId="2" state="hidden" r:id="rId4"/>
    <sheet name="August" sheetId="3" state="hidden" r:id="rId5"/>
    <sheet name="September" sheetId="5" state="hidden" r:id="rId6"/>
    <sheet name="October" sheetId="10" state="hidden" r:id="rId7"/>
    <sheet name="November" sheetId="11" state="hidden" r:id="rId8"/>
    <sheet name="December" sheetId="12" state="hidden" r:id="rId9"/>
    <sheet name="January" sheetId="13" state="hidden" r:id="rId10"/>
    <sheet name="February" sheetId="14" state="hidden" r:id="rId11"/>
    <sheet name="March" sheetId="15" state="hidden" r:id="rId12"/>
    <sheet name="April" sheetId="16" state="hidden" r:id="rId13"/>
    <sheet name="May" sheetId="17" state="hidden" r:id="rId14"/>
    <sheet name="June" sheetId="18" state="hidden" r:id="rId15"/>
    <sheet name="July" sheetId="19" state="hidden" r:id="rId16"/>
  </sheets>
  <externalReferences>
    <externalReference r:id="rId17"/>
  </externalReferences>
  <definedNames>
    <definedName name="_xlnm.Print_Area" localSheetId="12">April!$A$1:$G$94</definedName>
    <definedName name="_xlnm.Print_Area" localSheetId="4">August!$A$1:$H$100</definedName>
    <definedName name="_xlnm.Print_Area" localSheetId="2">'Budget Narrative'!$A$1:$L$201</definedName>
    <definedName name="_xlnm.Print_Area" localSheetId="8">December!$A$1:$G$94</definedName>
    <definedName name="_xlnm.Print_Area" localSheetId="10">February!$A$1:$G$94</definedName>
    <definedName name="_xlnm.Print_Area" localSheetId="9">January!$A$1:$G$94</definedName>
    <definedName name="_xlnm.Print_Area" localSheetId="15">July!$A$1:$G$92</definedName>
    <definedName name="_xlnm.Print_Area" localSheetId="14">June!$A$1:$G$92</definedName>
    <definedName name="_xlnm.Print_Area" localSheetId="1">'Line Item Budget'!$A$1:$C$73</definedName>
    <definedName name="_xlnm.Print_Area" localSheetId="11">March!$A$1:$G$94</definedName>
    <definedName name="_xlnm.Print_Area" localSheetId="13">May!$A$1:$G$94</definedName>
    <definedName name="_xlnm.Print_Area" localSheetId="7">November!$A$1:$G$94</definedName>
    <definedName name="_xlnm.Print_Area" localSheetId="6">October!$A$1:$G$94</definedName>
    <definedName name="_xlnm.Print_Area" localSheetId="0">Personnel!$A$4:$L$21</definedName>
    <definedName name="_xlnm.Print_Area" localSheetId="5">September!$A$1:$G$94</definedName>
    <definedName name="_xlnm.Print_Area" localSheetId="3">Summary!$A$1:$Q$77</definedName>
    <definedName name="_xlnm.Print_Titles" localSheetId="1">'Line Item Budget'!$1:$9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 l="1"/>
  <c r="E4" i="5"/>
  <c r="E4" i="10"/>
  <c r="E4" i="11"/>
  <c r="E4" i="12"/>
  <c r="E4" i="13"/>
  <c r="E4" i="14"/>
  <c r="E4" i="15"/>
  <c r="E4" i="16"/>
  <c r="E4" i="17"/>
  <c r="E4" i="18"/>
  <c r="E4" i="19"/>
  <c r="B6" i="2"/>
  <c r="A2" i="3"/>
  <c r="A2" i="5"/>
  <c r="A2" i="10"/>
  <c r="A2" i="11"/>
  <c r="A2" i="12"/>
  <c r="A2" i="13"/>
  <c r="A2" i="14"/>
  <c r="A2" i="15"/>
  <c r="A2" i="16"/>
  <c r="A2" i="17"/>
  <c r="A2" i="18"/>
  <c r="A2" i="19"/>
  <c r="F96" i="19"/>
  <c r="F95" i="19"/>
  <c r="F94" i="19"/>
  <c r="F93" i="19"/>
  <c r="F92" i="19"/>
  <c r="F91" i="19"/>
  <c r="F84" i="19"/>
  <c r="F83" i="19"/>
  <c r="F82" i="19"/>
  <c r="F81" i="19"/>
  <c r="F80" i="19"/>
  <c r="F79" i="19"/>
  <c r="F78" i="19"/>
  <c r="F77" i="19"/>
  <c r="F75" i="19"/>
  <c r="F74" i="19"/>
  <c r="F73" i="19"/>
  <c r="F72" i="19"/>
  <c r="F71" i="19"/>
  <c r="F70" i="19"/>
  <c r="F69" i="19"/>
  <c r="F68" i="19"/>
  <c r="F66" i="19"/>
  <c r="F65" i="19"/>
  <c r="F64" i="19"/>
  <c r="F63" i="19"/>
  <c r="F62" i="19"/>
  <c r="F61" i="19"/>
  <c r="F60" i="19"/>
  <c r="F59" i="19"/>
  <c r="F58" i="19"/>
  <c r="F57" i="19"/>
  <c r="F52" i="19"/>
  <c r="F51" i="19"/>
  <c r="F50" i="19"/>
  <c r="F49" i="19"/>
  <c r="F47" i="19"/>
  <c r="F46" i="19"/>
  <c r="F45" i="19"/>
  <c r="F44" i="19"/>
  <c r="F43" i="19"/>
  <c r="F42" i="19"/>
  <c r="F37" i="19"/>
  <c r="F36" i="19"/>
  <c r="F35" i="19"/>
  <c r="F34" i="19"/>
  <c r="F33" i="19"/>
  <c r="F32" i="19"/>
  <c r="F31" i="19"/>
  <c r="F30" i="19"/>
  <c r="F29" i="19"/>
  <c r="F28" i="19"/>
  <c r="F23" i="19"/>
  <c r="F22" i="19"/>
  <c r="F21" i="19"/>
  <c r="F20" i="19"/>
  <c r="F19" i="19"/>
  <c r="F18" i="19"/>
  <c r="F17" i="19"/>
  <c r="F16" i="19"/>
  <c r="F15" i="19"/>
  <c r="F14" i="19"/>
  <c r="F96" i="18"/>
  <c r="F95" i="18"/>
  <c r="F94" i="18"/>
  <c r="F93" i="18"/>
  <c r="F92" i="18"/>
  <c r="F91" i="18"/>
  <c r="F84" i="18"/>
  <c r="F83" i="18"/>
  <c r="F82" i="18"/>
  <c r="F81" i="18"/>
  <c r="F80" i="18"/>
  <c r="F79" i="18"/>
  <c r="F78" i="18"/>
  <c r="F77" i="18"/>
  <c r="F75" i="18"/>
  <c r="F74" i="18"/>
  <c r="F73" i="18"/>
  <c r="F72" i="18"/>
  <c r="F71" i="18"/>
  <c r="F70" i="18"/>
  <c r="F69" i="18"/>
  <c r="F68" i="18"/>
  <c r="F66" i="18"/>
  <c r="F65" i="18"/>
  <c r="F64" i="18"/>
  <c r="F63" i="18"/>
  <c r="F62" i="18"/>
  <c r="F61" i="18"/>
  <c r="F60" i="18"/>
  <c r="F59" i="18"/>
  <c r="F58" i="18"/>
  <c r="F57" i="18"/>
  <c r="F52" i="18"/>
  <c r="F51" i="18"/>
  <c r="F50" i="18"/>
  <c r="F49" i="18"/>
  <c r="F47" i="18"/>
  <c r="F46" i="18"/>
  <c r="F45" i="18"/>
  <c r="F44" i="18"/>
  <c r="F43" i="18"/>
  <c r="F42" i="18"/>
  <c r="F37" i="18"/>
  <c r="F36" i="18"/>
  <c r="F35" i="18"/>
  <c r="F34" i="18"/>
  <c r="F33" i="18"/>
  <c r="F32" i="18"/>
  <c r="F31" i="18"/>
  <c r="F30" i="18"/>
  <c r="F29" i="18"/>
  <c r="F28" i="18"/>
  <c r="F23" i="18"/>
  <c r="F22" i="18"/>
  <c r="F21" i="18"/>
  <c r="F20" i="18"/>
  <c r="F19" i="18"/>
  <c r="F18" i="18"/>
  <c r="F17" i="18"/>
  <c r="F16" i="18"/>
  <c r="F15" i="18"/>
  <c r="F14" i="18"/>
  <c r="F96" i="17"/>
  <c r="F95" i="17"/>
  <c r="F94" i="17"/>
  <c r="F93" i="17"/>
  <c r="F92" i="17"/>
  <c r="F91" i="17"/>
  <c r="F84" i="17"/>
  <c r="F83" i="17"/>
  <c r="F82" i="17"/>
  <c r="F81" i="17"/>
  <c r="F80" i="17"/>
  <c r="F79" i="17"/>
  <c r="F78" i="17"/>
  <c r="F77" i="17"/>
  <c r="F75" i="17"/>
  <c r="F74" i="17"/>
  <c r="F73" i="17"/>
  <c r="F72" i="17"/>
  <c r="F71" i="17"/>
  <c r="F70" i="17"/>
  <c r="F69" i="17"/>
  <c r="F68" i="17"/>
  <c r="F66" i="17"/>
  <c r="F65" i="17"/>
  <c r="F64" i="17"/>
  <c r="F63" i="17"/>
  <c r="F62" i="17"/>
  <c r="F61" i="17"/>
  <c r="F60" i="17"/>
  <c r="F59" i="17"/>
  <c r="F58" i="17"/>
  <c r="F57" i="17"/>
  <c r="F52" i="17"/>
  <c r="F51" i="17"/>
  <c r="F50" i="17"/>
  <c r="F49" i="17"/>
  <c r="F47" i="17"/>
  <c r="F46" i="17"/>
  <c r="F45" i="17"/>
  <c r="F44" i="17"/>
  <c r="F43" i="17"/>
  <c r="F42" i="17"/>
  <c r="F37" i="17"/>
  <c r="F36" i="17"/>
  <c r="F35" i="17"/>
  <c r="F34" i="17"/>
  <c r="F33" i="17"/>
  <c r="F32" i="17"/>
  <c r="F31" i="17"/>
  <c r="F30" i="17"/>
  <c r="F29" i="17"/>
  <c r="F28" i="17"/>
  <c r="F23" i="17"/>
  <c r="F22" i="17"/>
  <c r="F21" i="17"/>
  <c r="F20" i="17"/>
  <c r="F19" i="17"/>
  <c r="F18" i="17"/>
  <c r="F17" i="17"/>
  <c r="F16" i="17"/>
  <c r="F15" i="17"/>
  <c r="F14" i="17"/>
  <c r="F96" i="16"/>
  <c r="F95" i="16"/>
  <c r="F94" i="16"/>
  <c r="F93" i="16"/>
  <c r="F92" i="16"/>
  <c r="F91" i="16"/>
  <c r="F84" i="16"/>
  <c r="F83" i="16"/>
  <c r="F82" i="16"/>
  <c r="F81" i="16"/>
  <c r="F80" i="16"/>
  <c r="F79" i="16"/>
  <c r="F78" i="16"/>
  <c r="F77" i="16"/>
  <c r="F75" i="16"/>
  <c r="F74" i="16"/>
  <c r="F73" i="16"/>
  <c r="F72" i="16"/>
  <c r="F71" i="16"/>
  <c r="F70" i="16"/>
  <c r="F69" i="16"/>
  <c r="F68" i="16"/>
  <c r="F66" i="16"/>
  <c r="F65" i="16"/>
  <c r="F64" i="16"/>
  <c r="F63" i="16"/>
  <c r="F62" i="16"/>
  <c r="F61" i="16"/>
  <c r="F60" i="16"/>
  <c r="F59" i="16"/>
  <c r="F58" i="16"/>
  <c r="F57" i="16"/>
  <c r="F52" i="16"/>
  <c r="F51" i="16"/>
  <c r="F50" i="16"/>
  <c r="F49" i="16"/>
  <c r="F47" i="16"/>
  <c r="F46" i="16"/>
  <c r="F45" i="16"/>
  <c r="F44" i="16"/>
  <c r="F43" i="16"/>
  <c r="F42" i="16"/>
  <c r="F37" i="16"/>
  <c r="F36" i="16"/>
  <c r="F35" i="16"/>
  <c r="F34" i="16"/>
  <c r="F33" i="16"/>
  <c r="F32" i="16"/>
  <c r="F31" i="16"/>
  <c r="F30" i="16"/>
  <c r="F29" i="16"/>
  <c r="F28" i="16"/>
  <c r="F23" i="16"/>
  <c r="F22" i="16"/>
  <c r="F21" i="16"/>
  <c r="F20" i="16"/>
  <c r="F19" i="16"/>
  <c r="F18" i="16"/>
  <c r="F17" i="16"/>
  <c r="F16" i="16"/>
  <c r="F15" i="16"/>
  <c r="F14" i="16"/>
  <c r="F96" i="15"/>
  <c r="F95" i="15"/>
  <c r="F94" i="15"/>
  <c r="F93" i="15"/>
  <c r="F92" i="15"/>
  <c r="F91" i="15"/>
  <c r="F84" i="15"/>
  <c r="F83" i="15"/>
  <c r="F82" i="15"/>
  <c r="F81" i="15"/>
  <c r="F80" i="15"/>
  <c r="F79" i="15"/>
  <c r="F78" i="15"/>
  <c r="F77" i="15"/>
  <c r="F75" i="15"/>
  <c r="F74" i="15"/>
  <c r="F73" i="15"/>
  <c r="F72" i="15"/>
  <c r="F71" i="15"/>
  <c r="F70" i="15"/>
  <c r="F69" i="15"/>
  <c r="F68" i="15"/>
  <c r="F66" i="15"/>
  <c r="F65" i="15"/>
  <c r="F64" i="15"/>
  <c r="F63" i="15"/>
  <c r="F62" i="15"/>
  <c r="F61" i="15"/>
  <c r="F60" i="15"/>
  <c r="F59" i="15"/>
  <c r="F58" i="15"/>
  <c r="F57" i="15"/>
  <c r="F52" i="15"/>
  <c r="F51" i="15"/>
  <c r="F50" i="15"/>
  <c r="F49" i="15"/>
  <c r="F47" i="15"/>
  <c r="F46" i="15"/>
  <c r="F45" i="15"/>
  <c r="F44" i="15"/>
  <c r="F43" i="15"/>
  <c r="F42" i="15"/>
  <c r="F37" i="15"/>
  <c r="F36" i="15"/>
  <c r="F35" i="15"/>
  <c r="F34" i="15"/>
  <c r="F33" i="15"/>
  <c r="F32" i="15"/>
  <c r="F31" i="15"/>
  <c r="F30" i="15"/>
  <c r="F29" i="15"/>
  <c r="F28" i="15"/>
  <c r="F23" i="15"/>
  <c r="F22" i="15"/>
  <c r="F21" i="15"/>
  <c r="F20" i="15"/>
  <c r="F19" i="15"/>
  <c r="F18" i="15"/>
  <c r="F17" i="15"/>
  <c r="F16" i="15"/>
  <c r="F15" i="15"/>
  <c r="F14" i="15"/>
  <c r="F96" i="14"/>
  <c r="F95" i="14"/>
  <c r="F94" i="14"/>
  <c r="F93" i="14"/>
  <c r="F92" i="14"/>
  <c r="F91" i="14"/>
  <c r="F84" i="14"/>
  <c r="F83" i="14"/>
  <c r="F82" i="14"/>
  <c r="F81" i="14"/>
  <c r="F80" i="14"/>
  <c r="F79" i="14"/>
  <c r="F78" i="14"/>
  <c r="F77" i="14"/>
  <c r="F75" i="14"/>
  <c r="F74" i="14"/>
  <c r="F73" i="14"/>
  <c r="F72" i="14"/>
  <c r="F71" i="14"/>
  <c r="F70" i="14"/>
  <c r="F69" i="14"/>
  <c r="F68" i="14"/>
  <c r="F66" i="14"/>
  <c r="F65" i="14"/>
  <c r="F64" i="14"/>
  <c r="F63" i="14"/>
  <c r="F62" i="14"/>
  <c r="F61" i="14"/>
  <c r="F60" i="14"/>
  <c r="F59" i="14"/>
  <c r="F58" i="14"/>
  <c r="F57" i="14"/>
  <c r="F52" i="14"/>
  <c r="F51" i="14"/>
  <c r="F50" i="14"/>
  <c r="F49" i="14"/>
  <c r="F47" i="14"/>
  <c r="F46" i="14"/>
  <c r="F45" i="14"/>
  <c r="F44" i="14"/>
  <c r="F43" i="14"/>
  <c r="F42" i="14"/>
  <c r="F37" i="14"/>
  <c r="F36" i="14"/>
  <c r="F35" i="14"/>
  <c r="F34" i="14"/>
  <c r="F33" i="14"/>
  <c r="F32" i="14"/>
  <c r="F31" i="14"/>
  <c r="F30" i="14"/>
  <c r="F29" i="14"/>
  <c r="F28" i="14"/>
  <c r="F23" i="14"/>
  <c r="F22" i="14"/>
  <c r="F21" i="14"/>
  <c r="F20" i="14"/>
  <c r="F19" i="14"/>
  <c r="F18" i="14"/>
  <c r="F17" i="14"/>
  <c r="F16" i="14"/>
  <c r="F15" i="14"/>
  <c r="F14" i="14"/>
  <c r="F96" i="13"/>
  <c r="F95" i="13"/>
  <c r="F94" i="13"/>
  <c r="F93" i="13"/>
  <c r="F92" i="13"/>
  <c r="F91" i="13"/>
  <c r="F84" i="13"/>
  <c r="F83" i="13"/>
  <c r="F82" i="13"/>
  <c r="F81" i="13"/>
  <c r="F80" i="13"/>
  <c r="F79" i="13"/>
  <c r="F78" i="13"/>
  <c r="F77" i="13"/>
  <c r="F75" i="13"/>
  <c r="F74" i="13"/>
  <c r="F73" i="13"/>
  <c r="F72" i="13"/>
  <c r="F71" i="13"/>
  <c r="F70" i="13"/>
  <c r="F69" i="13"/>
  <c r="F68" i="13"/>
  <c r="F66" i="13"/>
  <c r="F65" i="13"/>
  <c r="F64" i="13"/>
  <c r="F63" i="13"/>
  <c r="F62" i="13"/>
  <c r="F61" i="13"/>
  <c r="F60" i="13"/>
  <c r="F59" i="13"/>
  <c r="F58" i="13"/>
  <c r="F57" i="13"/>
  <c r="F52" i="13"/>
  <c r="F51" i="13"/>
  <c r="F50" i="13"/>
  <c r="F49" i="13"/>
  <c r="F47" i="13"/>
  <c r="F46" i="13"/>
  <c r="F45" i="13"/>
  <c r="F44" i="13"/>
  <c r="F43" i="13"/>
  <c r="F42" i="13"/>
  <c r="F37" i="13"/>
  <c r="F36" i="13"/>
  <c r="F35" i="13"/>
  <c r="F34" i="13"/>
  <c r="F33" i="13"/>
  <c r="F32" i="13"/>
  <c r="F31" i="13"/>
  <c r="F30" i="13"/>
  <c r="F29" i="13"/>
  <c r="F28" i="13"/>
  <c r="F23" i="13"/>
  <c r="F22" i="13"/>
  <c r="F21" i="13"/>
  <c r="F20" i="13"/>
  <c r="F19" i="13"/>
  <c r="F18" i="13"/>
  <c r="F17" i="13"/>
  <c r="F16" i="13"/>
  <c r="F15" i="13"/>
  <c r="F14" i="13"/>
  <c r="F96" i="12"/>
  <c r="F95" i="12"/>
  <c r="F94" i="12"/>
  <c r="F93" i="12"/>
  <c r="F92" i="12"/>
  <c r="F91" i="12"/>
  <c r="F84" i="12"/>
  <c r="F83" i="12"/>
  <c r="F82" i="12"/>
  <c r="F81" i="12"/>
  <c r="F80" i="12"/>
  <c r="F79" i="12"/>
  <c r="F78" i="12"/>
  <c r="F77" i="12"/>
  <c r="F75" i="12"/>
  <c r="F74" i="12"/>
  <c r="F73" i="12"/>
  <c r="F72" i="12"/>
  <c r="F71" i="12"/>
  <c r="F70" i="12"/>
  <c r="F69" i="12"/>
  <c r="F68" i="12"/>
  <c r="F66" i="12"/>
  <c r="F65" i="12"/>
  <c r="F64" i="12"/>
  <c r="F63" i="12"/>
  <c r="F62" i="12"/>
  <c r="F61" i="12"/>
  <c r="F60" i="12"/>
  <c r="F59" i="12"/>
  <c r="F58" i="12"/>
  <c r="F57" i="12"/>
  <c r="F52" i="12"/>
  <c r="F51" i="12"/>
  <c r="F50" i="12"/>
  <c r="F49" i="12"/>
  <c r="F47" i="12"/>
  <c r="F46" i="12"/>
  <c r="F45" i="12"/>
  <c r="F44" i="12"/>
  <c r="F43" i="12"/>
  <c r="F42" i="12"/>
  <c r="F37" i="12"/>
  <c r="F36" i="12"/>
  <c r="F35" i="12"/>
  <c r="F34" i="12"/>
  <c r="F33" i="12"/>
  <c r="F32" i="12"/>
  <c r="F31" i="12"/>
  <c r="F30" i="12"/>
  <c r="F29" i="12"/>
  <c r="F28" i="12"/>
  <c r="F23" i="12"/>
  <c r="F22" i="12"/>
  <c r="F21" i="12"/>
  <c r="F20" i="12"/>
  <c r="F19" i="12"/>
  <c r="F18" i="12"/>
  <c r="F17" i="12"/>
  <c r="F16" i="12"/>
  <c r="F15" i="12"/>
  <c r="F14" i="12"/>
  <c r="F96" i="11"/>
  <c r="F95" i="11"/>
  <c r="F94" i="11"/>
  <c r="F93" i="11"/>
  <c r="F92" i="11"/>
  <c r="F91" i="11"/>
  <c r="F84" i="11"/>
  <c r="F83" i="11"/>
  <c r="F82" i="11"/>
  <c r="F81" i="11"/>
  <c r="F80" i="11"/>
  <c r="F79" i="11"/>
  <c r="F78" i="11"/>
  <c r="F77" i="11"/>
  <c r="F75" i="11"/>
  <c r="F74" i="11"/>
  <c r="F73" i="11"/>
  <c r="F72" i="11"/>
  <c r="F71" i="11"/>
  <c r="F70" i="11"/>
  <c r="F69" i="11"/>
  <c r="F68" i="11"/>
  <c r="F66" i="11"/>
  <c r="F65" i="11"/>
  <c r="F64" i="11"/>
  <c r="F63" i="11"/>
  <c r="F62" i="11"/>
  <c r="F61" i="11"/>
  <c r="F60" i="11"/>
  <c r="F59" i="11"/>
  <c r="F58" i="11"/>
  <c r="F57" i="11"/>
  <c r="F52" i="11"/>
  <c r="F51" i="11"/>
  <c r="F50" i="11"/>
  <c r="F49" i="11"/>
  <c r="F47" i="11"/>
  <c r="F46" i="11"/>
  <c r="F45" i="11"/>
  <c r="F44" i="11"/>
  <c r="F43" i="11"/>
  <c r="F42" i="11"/>
  <c r="F37" i="11"/>
  <c r="F36" i="11"/>
  <c r="F35" i="11"/>
  <c r="F34" i="11"/>
  <c r="F33" i="11"/>
  <c r="F32" i="11"/>
  <c r="F31" i="11"/>
  <c r="F30" i="11"/>
  <c r="F29" i="11"/>
  <c r="F28" i="11"/>
  <c r="F23" i="11"/>
  <c r="F22" i="11"/>
  <c r="F21" i="11"/>
  <c r="F20" i="11"/>
  <c r="F19" i="11"/>
  <c r="F18" i="11"/>
  <c r="F17" i="11"/>
  <c r="F16" i="11"/>
  <c r="F15" i="11"/>
  <c r="F14" i="11"/>
  <c r="F96" i="10"/>
  <c r="F95" i="10"/>
  <c r="F94" i="10"/>
  <c r="F93" i="10"/>
  <c r="F92" i="10"/>
  <c r="F91" i="10"/>
  <c r="F84" i="10"/>
  <c r="F83" i="10"/>
  <c r="F82" i="10"/>
  <c r="F81" i="10"/>
  <c r="F80" i="10"/>
  <c r="F79" i="10"/>
  <c r="F78" i="10"/>
  <c r="F77" i="10"/>
  <c r="F75" i="10"/>
  <c r="F74" i="10"/>
  <c r="F73" i="10"/>
  <c r="F72" i="10"/>
  <c r="F71" i="10"/>
  <c r="F70" i="10"/>
  <c r="F69" i="10"/>
  <c r="F68" i="10"/>
  <c r="F66" i="10"/>
  <c r="F65" i="10"/>
  <c r="F64" i="10"/>
  <c r="F63" i="10"/>
  <c r="F62" i="10"/>
  <c r="F61" i="10"/>
  <c r="F60" i="10"/>
  <c r="F59" i="10"/>
  <c r="F58" i="10"/>
  <c r="F57" i="10"/>
  <c r="F52" i="10"/>
  <c r="F51" i="10"/>
  <c r="F50" i="10"/>
  <c r="F49" i="10"/>
  <c r="F47" i="10"/>
  <c r="F46" i="10"/>
  <c r="F45" i="10"/>
  <c r="F44" i="10"/>
  <c r="F43" i="10"/>
  <c r="F42" i="10"/>
  <c r="F37" i="10"/>
  <c r="F36" i="10"/>
  <c r="F35" i="10"/>
  <c r="F34" i="10"/>
  <c r="F33" i="10"/>
  <c r="F32" i="10"/>
  <c r="F31" i="10"/>
  <c r="F30" i="10"/>
  <c r="F29" i="10"/>
  <c r="F28" i="10"/>
  <c r="F23" i="10"/>
  <c r="F22" i="10"/>
  <c r="F21" i="10"/>
  <c r="F20" i="10"/>
  <c r="F19" i="10"/>
  <c r="F18" i="10"/>
  <c r="F17" i="10"/>
  <c r="F16" i="10"/>
  <c r="F15" i="10"/>
  <c r="F14" i="10"/>
  <c r="F96" i="5"/>
  <c r="F95" i="5"/>
  <c r="F94" i="5"/>
  <c r="F93" i="5"/>
  <c r="F92" i="5"/>
  <c r="F91" i="5"/>
  <c r="F84" i="5"/>
  <c r="F83" i="5"/>
  <c r="F82" i="5"/>
  <c r="F81" i="5"/>
  <c r="F80" i="5"/>
  <c r="F79" i="5"/>
  <c r="F78" i="5"/>
  <c r="F77" i="5"/>
  <c r="F75" i="5"/>
  <c r="F74" i="5"/>
  <c r="F73" i="5"/>
  <c r="F72" i="5"/>
  <c r="F71" i="5"/>
  <c r="F70" i="5"/>
  <c r="F69" i="5"/>
  <c r="F68" i="5"/>
  <c r="F66" i="5"/>
  <c r="F65" i="5"/>
  <c r="F64" i="5"/>
  <c r="F63" i="5"/>
  <c r="F62" i="5"/>
  <c r="F61" i="5"/>
  <c r="F60" i="5"/>
  <c r="F59" i="5"/>
  <c r="F58" i="5"/>
  <c r="F57" i="5"/>
  <c r="F52" i="5"/>
  <c r="F51" i="5"/>
  <c r="F50" i="5"/>
  <c r="F49" i="5"/>
  <c r="F47" i="5"/>
  <c r="F46" i="5"/>
  <c r="F45" i="5"/>
  <c r="F44" i="5"/>
  <c r="F43" i="5"/>
  <c r="F42" i="5"/>
  <c r="F37" i="5"/>
  <c r="F36" i="5"/>
  <c r="F35" i="5"/>
  <c r="F34" i="5"/>
  <c r="F33" i="5"/>
  <c r="F32" i="5"/>
  <c r="F31" i="5"/>
  <c r="F30" i="5"/>
  <c r="F29" i="5"/>
  <c r="F28" i="5"/>
  <c r="F23" i="5"/>
  <c r="F22" i="5"/>
  <c r="F21" i="5"/>
  <c r="F20" i="5"/>
  <c r="F19" i="5"/>
  <c r="F18" i="5"/>
  <c r="F17" i="5"/>
  <c r="F16" i="5"/>
  <c r="F15" i="5"/>
  <c r="F14" i="5"/>
  <c r="N66" i="2"/>
  <c r="N65" i="2"/>
  <c r="N64" i="2"/>
  <c r="N63" i="2"/>
  <c r="N62" i="2"/>
  <c r="N61" i="2"/>
  <c r="N56" i="2"/>
  <c r="N55" i="2"/>
  <c r="N54" i="2"/>
  <c r="N53" i="2"/>
  <c r="N52" i="2"/>
  <c r="N51" i="2"/>
  <c r="N50" i="2"/>
  <c r="N49" i="2"/>
  <c r="N46" i="2"/>
  <c r="N45" i="2"/>
  <c r="N44" i="2"/>
  <c r="N43" i="2"/>
  <c r="N42" i="2"/>
  <c r="N41" i="2"/>
  <c r="N40" i="2"/>
  <c r="N39" i="2"/>
  <c r="N36" i="2"/>
  <c r="N35" i="2"/>
  <c r="N34" i="2"/>
  <c r="N33" i="2"/>
  <c r="N32" i="2"/>
  <c r="N31" i="2"/>
  <c r="N30" i="2"/>
  <c r="N29" i="2"/>
  <c r="N28" i="2"/>
  <c r="N27" i="2"/>
  <c r="N24" i="2"/>
  <c r="N23" i="2"/>
  <c r="N22" i="2"/>
  <c r="N21" i="2"/>
  <c r="N18" i="2"/>
  <c r="N17" i="2"/>
  <c r="N16" i="2"/>
  <c r="N15" i="2"/>
  <c r="N14" i="2"/>
  <c r="N13" i="2"/>
  <c r="M66" i="2"/>
  <c r="M65" i="2"/>
  <c r="M64" i="2"/>
  <c r="M63" i="2"/>
  <c r="M62" i="2"/>
  <c r="M61" i="2"/>
  <c r="M56" i="2"/>
  <c r="M55" i="2"/>
  <c r="M54" i="2"/>
  <c r="M53" i="2"/>
  <c r="M52" i="2"/>
  <c r="M51" i="2"/>
  <c r="M50" i="2"/>
  <c r="M49" i="2"/>
  <c r="M46" i="2"/>
  <c r="M45" i="2"/>
  <c r="M44" i="2"/>
  <c r="M43" i="2"/>
  <c r="M42" i="2"/>
  <c r="M41" i="2"/>
  <c r="M40" i="2"/>
  <c r="M39" i="2"/>
  <c r="M36" i="2"/>
  <c r="M35" i="2"/>
  <c r="M34" i="2"/>
  <c r="M33" i="2"/>
  <c r="M32" i="2"/>
  <c r="M31" i="2"/>
  <c r="M30" i="2"/>
  <c r="M29" i="2"/>
  <c r="M28" i="2"/>
  <c r="M27" i="2"/>
  <c r="M24" i="2"/>
  <c r="M23" i="2"/>
  <c r="M22" i="2"/>
  <c r="M21" i="2"/>
  <c r="M18" i="2"/>
  <c r="M17" i="2"/>
  <c r="M16" i="2"/>
  <c r="M15" i="2"/>
  <c r="M14" i="2"/>
  <c r="M13" i="2"/>
  <c r="L66" i="2"/>
  <c r="L65" i="2"/>
  <c r="L64" i="2"/>
  <c r="L63" i="2"/>
  <c r="L62" i="2"/>
  <c r="L61" i="2"/>
  <c r="L56" i="2"/>
  <c r="L55" i="2"/>
  <c r="L54" i="2"/>
  <c r="L53" i="2"/>
  <c r="L52" i="2"/>
  <c r="L51" i="2"/>
  <c r="L50" i="2"/>
  <c r="L49" i="2"/>
  <c r="L46" i="2"/>
  <c r="L45" i="2"/>
  <c r="L44" i="2"/>
  <c r="L43" i="2"/>
  <c r="L42" i="2"/>
  <c r="L41" i="2"/>
  <c r="L40" i="2"/>
  <c r="L39" i="2"/>
  <c r="L36" i="2"/>
  <c r="L35" i="2"/>
  <c r="L34" i="2"/>
  <c r="L33" i="2"/>
  <c r="L32" i="2"/>
  <c r="L31" i="2"/>
  <c r="L30" i="2"/>
  <c r="L29" i="2"/>
  <c r="L28" i="2"/>
  <c r="L27" i="2"/>
  <c r="L24" i="2"/>
  <c r="L23" i="2"/>
  <c r="L22" i="2"/>
  <c r="L21" i="2"/>
  <c r="L18" i="2"/>
  <c r="L17" i="2"/>
  <c r="L16" i="2"/>
  <c r="L15" i="2"/>
  <c r="L14" i="2"/>
  <c r="L13" i="2"/>
  <c r="K66" i="2"/>
  <c r="K65" i="2"/>
  <c r="K64" i="2"/>
  <c r="K63" i="2"/>
  <c r="K62" i="2"/>
  <c r="K61" i="2"/>
  <c r="K56" i="2"/>
  <c r="K55" i="2"/>
  <c r="K54" i="2"/>
  <c r="K53" i="2"/>
  <c r="K52" i="2"/>
  <c r="K51" i="2"/>
  <c r="K50" i="2"/>
  <c r="K49" i="2"/>
  <c r="K46" i="2"/>
  <c r="K45" i="2"/>
  <c r="K44" i="2"/>
  <c r="K43" i="2"/>
  <c r="K42" i="2"/>
  <c r="K41" i="2"/>
  <c r="K40" i="2"/>
  <c r="K39" i="2"/>
  <c r="K36" i="2"/>
  <c r="K35" i="2"/>
  <c r="K34" i="2"/>
  <c r="K33" i="2"/>
  <c r="K32" i="2"/>
  <c r="K31" i="2"/>
  <c r="K30" i="2"/>
  <c r="K29" i="2"/>
  <c r="K28" i="2"/>
  <c r="K27" i="2"/>
  <c r="K24" i="2"/>
  <c r="K23" i="2"/>
  <c r="K22" i="2"/>
  <c r="K21" i="2"/>
  <c r="K18" i="2"/>
  <c r="K17" i="2"/>
  <c r="K16" i="2"/>
  <c r="K15" i="2"/>
  <c r="K14" i="2"/>
  <c r="K13" i="2"/>
  <c r="J66" i="2"/>
  <c r="J65" i="2"/>
  <c r="J64" i="2"/>
  <c r="J63" i="2"/>
  <c r="J62" i="2"/>
  <c r="J61" i="2"/>
  <c r="J56" i="2"/>
  <c r="J55" i="2"/>
  <c r="J54" i="2"/>
  <c r="J53" i="2"/>
  <c r="J52" i="2"/>
  <c r="J51" i="2"/>
  <c r="J50" i="2"/>
  <c r="J49" i="2"/>
  <c r="J46" i="2"/>
  <c r="J45" i="2"/>
  <c r="J44" i="2"/>
  <c r="J43" i="2"/>
  <c r="J42" i="2"/>
  <c r="J41" i="2"/>
  <c r="J40" i="2"/>
  <c r="J39" i="2"/>
  <c r="J36" i="2"/>
  <c r="J35" i="2"/>
  <c r="J34" i="2"/>
  <c r="J33" i="2"/>
  <c r="J32" i="2"/>
  <c r="J31" i="2"/>
  <c r="J30" i="2"/>
  <c r="J29" i="2"/>
  <c r="J28" i="2"/>
  <c r="J27" i="2"/>
  <c r="J24" i="2"/>
  <c r="J23" i="2"/>
  <c r="J22" i="2"/>
  <c r="J21" i="2"/>
  <c r="J18" i="2"/>
  <c r="J17" i="2"/>
  <c r="J16" i="2"/>
  <c r="J15" i="2"/>
  <c r="J14" i="2"/>
  <c r="J13" i="2"/>
  <c r="I66" i="2"/>
  <c r="I65" i="2"/>
  <c r="I64" i="2"/>
  <c r="I63" i="2"/>
  <c r="I62" i="2"/>
  <c r="I61" i="2"/>
  <c r="I56" i="2"/>
  <c r="I55" i="2"/>
  <c r="I54" i="2"/>
  <c r="I53" i="2"/>
  <c r="I52" i="2"/>
  <c r="I51" i="2"/>
  <c r="I50" i="2"/>
  <c r="I49" i="2"/>
  <c r="I46" i="2"/>
  <c r="I45" i="2"/>
  <c r="I44" i="2"/>
  <c r="I43" i="2"/>
  <c r="I42" i="2"/>
  <c r="I41" i="2"/>
  <c r="I40" i="2"/>
  <c r="I39" i="2"/>
  <c r="I36" i="2"/>
  <c r="I35" i="2"/>
  <c r="I34" i="2"/>
  <c r="I33" i="2"/>
  <c r="I32" i="2"/>
  <c r="I31" i="2"/>
  <c r="I30" i="2"/>
  <c r="I29" i="2"/>
  <c r="I28" i="2"/>
  <c r="I27" i="2"/>
  <c r="I24" i="2"/>
  <c r="I23" i="2"/>
  <c r="I22" i="2"/>
  <c r="I21" i="2"/>
  <c r="I18" i="2"/>
  <c r="I17" i="2"/>
  <c r="I16" i="2"/>
  <c r="I15" i="2"/>
  <c r="I14" i="2"/>
  <c r="I13" i="2"/>
  <c r="H66" i="2"/>
  <c r="H65" i="2"/>
  <c r="H64" i="2"/>
  <c r="H63" i="2"/>
  <c r="H62" i="2"/>
  <c r="H61" i="2"/>
  <c r="H56" i="2"/>
  <c r="H55" i="2"/>
  <c r="H54" i="2"/>
  <c r="H53" i="2"/>
  <c r="H52" i="2"/>
  <c r="H51" i="2"/>
  <c r="H50" i="2"/>
  <c r="H49" i="2"/>
  <c r="H46" i="2"/>
  <c r="H45" i="2"/>
  <c r="H44" i="2"/>
  <c r="H43" i="2"/>
  <c r="H42" i="2"/>
  <c r="H41" i="2"/>
  <c r="H40" i="2"/>
  <c r="H39" i="2"/>
  <c r="H36" i="2"/>
  <c r="H35" i="2"/>
  <c r="H34" i="2"/>
  <c r="H33" i="2"/>
  <c r="H32" i="2"/>
  <c r="H31" i="2"/>
  <c r="H30" i="2"/>
  <c r="H29" i="2"/>
  <c r="H28" i="2"/>
  <c r="H27" i="2"/>
  <c r="H24" i="2"/>
  <c r="H23" i="2"/>
  <c r="H22" i="2"/>
  <c r="H21" i="2"/>
  <c r="H18" i="2"/>
  <c r="H17" i="2"/>
  <c r="H16" i="2"/>
  <c r="H15" i="2"/>
  <c r="H14" i="2"/>
  <c r="H13" i="2"/>
  <c r="G66" i="2"/>
  <c r="G65" i="2"/>
  <c r="G64" i="2"/>
  <c r="G63" i="2"/>
  <c r="G62" i="2"/>
  <c r="G61" i="2"/>
  <c r="G56" i="2"/>
  <c r="G55" i="2"/>
  <c r="G54" i="2"/>
  <c r="G53" i="2"/>
  <c r="G52" i="2"/>
  <c r="G51" i="2"/>
  <c r="G50" i="2"/>
  <c r="G49" i="2"/>
  <c r="G46" i="2"/>
  <c r="G45" i="2"/>
  <c r="G44" i="2"/>
  <c r="G43" i="2"/>
  <c r="G42" i="2"/>
  <c r="G41" i="2"/>
  <c r="G40" i="2"/>
  <c r="G39" i="2"/>
  <c r="G36" i="2"/>
  <c r="G35" i="2"/>
  <c r="G34" i="2"/>
  <c r="G33" i="2"/>
  <c r="G32" i="2"/>
  <c r="G31" i="2"/>
  <c r="G30" i="2"/>
  <c r="G29" i="2"/>
  <c r="G28" i="2"/>
  <c r="G27" i="2"/>
  <c r="G24" i="2"/>
  <c r="G23" i="2"/>
  <c r="G22" i="2"/>
  <c r="G21" i="2"/>
  <c r="G18" i="2"/>
  <c r="G17" i="2"/>
  <c r="G16" i="2"/>
  <c r="G15" i="2"/>
  <c r="G14" i="2"/>
  <c r="G13" i="2"/>
  <c r="F66" i="2"/>
  <c r="F65" i="2"/>
  <c r="F64" i="2"/>
  <c r="F63" i="2"/>
  <c r="F62" i="2"/>
  <c r="F61" i="2"/>
  <c r="F56" i="2"/>
  <c r="F55" i="2"/>
  <c r="F54" i="2"/>
  <c r="F53" i="2"/>
  <c r="F52" i="2"/>
  <c r="F51" i="2"/>
  <c r="F50" i="2"/>
  <c r="F49" i="2"/>
  <c r="F46" i="2"/>
  <c r="F45" i="2"/>
  <c r="F44" i="2"/>
  <c r="F43" i="2"/>
  <c r="F42" i="2"/>
  <c r="F41" i="2"/>
  <c r="F40" i="2"/>
  <c r="F39" i="2"/>
  <c r="F36" i="2"/>
  <c r="F35" i="2"/>
  <c r="F34" i="2"/>
  <c r="F33" i="2"/>
  <c r="F32" i="2"/>
  <c r="F31" i="2"/>
  <c r="F30" i="2"/>
  <c r="F29" i="2"/>
  <c r="F28" i="2"/>
  <c r="F27" i="2"/>
  <c r="F24" i="2"/>
  <c r="F23" i="2"/>
  <c r="F22" i="2"/>
  <c r="F21" i="2"/>
  <c r="F18" i="2"/>
  <c r="F17" i="2"/>
  <c r="F16" i="2"/>
  <c r="F15" i="2"/>
  <c r="F14" i="2"/>
  <c r="F13" i="2"/>
  <c r="E66" i="2"/>
  <c r="E65" i="2"/>
  <c r="E64" i="2"/>
  <c r="E63" i="2"/>
  <c r="E62" i="2"/>
  <c r="E61" i="2"/>
  <c r="E56" i="2"/>
  <c r="E55" i="2"/>
  <c r="E54" i="2"/>
  <c r="E53" i="2"/>
  <c r="E52" i="2"/>
  <c r="E51" i="2"/>
  <c r="E50" i="2"/>
  <c r="E49" i="2"/>
  <c r="E46" i="2"/>
  <c r="E45" i="2"/>
  <c r="E44" i="2"/>
  <c r="E43" i="2"/>
  <c r="E42" i="2"/>
  <c r="E41" i="2"/>
  <c r="E40" i="2"/>
  <c r="E39" i="2"/>
  <c r="E36" i="2"/>
  <c r="E35" i="2"/>
  <c r="E34" i="2"/>
  <c r="E33" i="2"/>
  <c r="E32" i="2"/>
  <c r="E31" i="2"/>
  <c r="E30" i="2"/>
  <c r="E29" i="2"/>
  <c r="E28" i="2"/>
  <c r="E27" i="2"/>
  <c r="E24" i="2"/>
  <c r="E23" i="2"/>
  <c r="E22" i="2"/>
  <c r="E21" i="2"/>
  <c r="E18" i="2"/>
  <c r="E17" i="2"/>
  <c r="E16" i="2"/>
  <c r="E15" i="2"/>
  <c r="E14" i="2"/>
  <c r="E13" i="2"/>
  <c r="D66" i="2"/>
  <c r="D65" i="2"/>
  <c r="D64" i="2"/>
  <c r="D63" i="2"/>
  <c r="D62" i="2"/>
  <c r="D61" i="2"/>
  <c r="D56" i="2"/>
  <c r="D55" i="2"/>
  <c r="D54" i="2"/>
  <c r="D53" i="2"/>
  <c r="D52" i="2"/>
  <c r="D51" i="2"/>
  <c r="D50" i="2"/>
  <c r="D49" i="2"/>
  <c r="D41" i="2"/>
  <c r="D42" i="2"/>
  <c r="D43" i="2"/>
  <c r="D44" i="2"/>
  <c r="D45" i="2"/>
  <c r="D46" i="2"/>
  <c r="D40" i="2"/>
  <c r="D39" i="2"/>
  <c r="D36" i="2"/>
  <c r="D35" i="2"/>
  <c r="D34" i="2"/>
  <c r="D33" i="2"/>
  <c r="D32" i="2"/>
  <c r="D31" i="2"/>
  <c r="D30" i="2"/>
  <c r="D29" i="2"/>
  <c r="D28" i="2"/>
  <c r="D27" i="2"/>
  <c r="D24" i="2"/>
  <c r="D23" i="2"/>
  <c r="D22" i="2"/>
  <c r="D21" i="2"/>
  <c r="D18" i="2"/>
  <c r="D17" i="2"/>
  <c r="D16" i="2"/>
  <c r="D15" i="2"/>
  <c r="D14" i="2"/>
  <c r="D13" i="2"/>
  <c r="C63" i="2"/>
  <c r="C64" i="2"/>
  <c r="C65" i="2"/>
  <c r="C66" i="2"/>
  <c r="C62" i="2"/>
  <c r="C61" i="2"/>
  <c r="C51" i="2"/>
  <c r="C52" i="2"/>
  <c r="C53" i="2"/>
  <c r="C54" i="2"/>
  <c r="C55" i="2"/>
  <c r="C56" i="2"/>
  <c r="C50" i="2"/>
  <c r="C49" i="2"/>
  <c r="C41" i="2"/>
  <c r="C42" i="2"/>
  <c r="C43" i="2"/>
  <c r="C44" i="2"/>
  <c r="C45" i="2"/>
  <c r="C46" i="2"/>
  <c r="C40" i="2"/>
  <c r="C39" i="2"/>
  <c r="C29" i="2"/>
  <c r="C30" i="2"/>
  <c r="C31" i="2"/>
  <c r="C32" i="2"/>
  <c r="C33" i="2"/>
  <c r="C34" i="2"/>
  <c r="C35" i="2"/>
  <c r="C36" i="2"/>
  <c r="C28" i="2"/>
  <c r="C27" i="2"/>
  <c r="C23" i="2"/>
  <c r="C24" i="2"/>
  <c r="C22" i="2"/>
  <c r="C21" i="2"/>
  <c r="C15" i="2"/>
  <c r="C16" i="2"/>
  <c r="C17" i="2"/>
  <c r="C18" i="2"/>
  <c r="C14" i="2"/>
  <c r="C13" i="2"/>
  <c r="C98" i="11"/>
  <c r="C98" i="18"/>
  <c r="C93" i="10"/>
  <c r="C94" i="10"/>
  <c r="C95" i="10"/>
  <c r="C96" i="10"/>
  <c r="C93" i="11"/>
  <c r="C94" i="11"/>
  <c r="C95" i="11"/>
  <c r="C96" i="11"/>
  <c r="C93" i="12"/>
  <c r="C94" i="12"/>
  <c r="C95" i="12"/>
  <c r="C96" i="12"/>
  <c r="C93" i="13"/>
  <c r="C94" i="13"/>
  <c r="C98" i="13" s="1"/>
  <c r="C95" i="13"/>
  <c r="C96" i="13"/>
  <c r="C93" i="14"/>
  <c r="C94" i="14"/>
  <c r="C95" i="14"/>
  <c r="C96" i="14"/>
  <c r="C93" i="15"/>
  <c r="C94" i="15"/>
  <c r="C95" i="15"/>
  <c r="C96" i="15"/>
  <c r="C93" i="16"/>
  <c r="C94" i="16"/>
  <c r="C95" i="16"/>
  <c r="C96" i="16"/>
  <c r="C93" i="17"/>
  <c r="C98" i="17" s="1"/>
  <c r="C94" i="17"/>
  <c r="C95" i="17"/>
  <c r="C96" i="17"/>
  <c r="C93" i="18"/>
  <c r="C94" i="18"/>
  <c r="C95" i="18"/>
  <c r="C96" i="18"/>
  <c r="C93" i="19"/>
  <c r="C94" i="19"/>
  <c r="C95" i="19"/>
  <c r="C96" i="19"/>
  <c r="C93" i="5"/>
  <c r="C94" i="5"/>
  <c r="C95" i="5"/>
  <c r="C96" i="5"/>
  <c r="C98" i="5" s="1"/>
  <c r="C92" i="10"/>
  <c r="C92" i="11"/>
  <c r="C92" i="12"/>
  <c r="C92" i="13"/>
  <c r="C92" i="14"/>
  <c r="C92" i="15"/>
  <c r="C92" i="16"/>
  <c r="C98" i="16" s="1"/>
  <c r="C92" i="17"/>
  <c r="C92" i="18"/>
  <c r="C92" i="19"/>
  <c r="C98" i="19" s="1"/>
  <c r="C92" i="5"/>
  <c r="C91" i="10"/>
  <c r="C98" i="10" s="1"/>
  <c r="C91" i="11"/>
  <c r="C91" i="12"/>
  <c r="C98" i="12" s="1"/>
  <c r="C91" i="13"/>
  <c r="C91" i="14"/>
  <c r="C98" i="14" s="1"/>
  <c r="C91" i="15"/>
  <c r="C98" i="15" s="1"/>
  <c r="C91" i="16"/>
  <c r="C91" i="17"/>
  <c r="C91" i="18"/>
  <c r="C91" i="19"/>
  <c r="C91" i="5"/>
  <c r="C79" i="10"/>
  <c r="C80" i="10"/>
  <c r="C81" i="10"/>
  <c r="C82" i="10"/>
  <c r="C83" i="10"/>
  <c r="C84" i="10"/>
  <c r="C79" i="11"/>
  <c r="C80" i="11"/>
  <c r="C81" i="11"/>
  <c r="C82" i="11"/>
  <c r="C83" i="11"/>
  <c r="C84" i="11"/>
  <c r="C79" i="12"/>
  <c r="C80" i="12"/>
  <c r="C81" i="12"/>
  <c r="C82" i="12"/>
  <c r="C83" i="12"/>
  <c r="C84" i="12"/>
  <c r="C79" i="13"/>
  <c r="C80" i="13"/>
  <c r="C81" i="13"/>
  <c r="C82" i="13"/>
  <c r="C83" i="13"/>
  <c r="C84" i="13"/>
  <c r="C79" i="14"/>
  <c r="C80" i="14"/>
  <c r="C81" i="14"/>
  <c r="C82" i="14"/>
  <c r="C83" i="14"/>
  <c r="C84" i="14"/>
  <c r="C79" i="15"/>
  <c r="C80" i="15"/>
  <c r="C81" i="15"/>
  <c r="C82" i="15"/>
  <c r="C83" i="15"/>
  <c r="C84" i="15"/>
  <c r="C79" i="16"/>
  <c r="C80" i="16"/>
  <c r="C81" i="16"/>
  <c r="C82" i="16"/>
  <c r="C83" i="16"/>
  <c r="C84" i="16"/>
  <c r="C79" i="17"/>
  <c r="C80" i="17"/>
  <c r="C81" i="17"/>
  <c r="C82" i="17"/>
  <c r="C83" i="17"/>
  <c r="C84" i="17"/>
  <c r="C79" i="18"/>
  <c r="C80" i="18"/>
  <c r="C81" i="18"/>
  <c r="C82" i="18"/>
  <c r="C83" i="18"/>
  <c r="C84" i="18"/>
  <c r="C79" i="19"/>
  <c r="C80" i="19"/>
  <c r="C81" i="19"/>
  <c r="C82" i="19"/>
  <c r="C83" i="19"/>
  <c r="C84" i="19"/>
  <c r="C79" i="5"/>
  <c r="C80" i="5"/>
  <c r="C81" i="5"/>
  <c r="C82" i="5"/>
  <c r="C83" i="5"/>
  <c r="C84" i="5"/>
  <c r="C78" i="10"/>
  <c r="C78" i="11"/>
  <c r="C78" i="12"/>
  <c r="C78" i="13"/>
  <c r="C78" i="14"/>
  <c r="C78" i="15"/>
  <c r="C78" i="16"/>
  <c r="C78" i="17"/>
  <c r="C78" i="18"/>
  <c r="C78" i="19"/>
  <c r="C78" i="5"/>
  <c r="C77" i="10"/>
  <c r="C77" i="11"/>
  <c r="C77" i="12"/>
  <c r="C77" i="13"/>
  <c r="C77" i="14"/>
  <c r="C77" i="15"/>
  <c r="C77" i="16"/>
  <c r="C77" i="17"/>
  <c r="C77" i="18"/>
  <c r="C77" i="19"/>
  <c r="C77" i="5"/>
  <c r="C70" i="10"/>
  <c r="C71" i="10"/>
  <c r="C72" i="10"/>
  <c r="C73" i="10"/>
  <c r="C74" i="10"/>
  <c r="C75" i="10"/>
  <c r="C70" i="11"/>
  <c r="C71" i="11"/>
  <c r="C72" i="11"/>
  <c r="C73" i="11"/>
  <c r="C74" i="11"/>
  <c r="C75" i="11"/>
  <c r="C70" i="12"/>
  <c r="C71" i="12"/>
  <c r="C72" i="12"/>
  <c r="C73" i="12"/>
  <c r="C74" i="12"/>
  <c r="C75" i="12"/>
  <c r="C70" i="13"/>
  <c r="C71" i="13"/>
  <c r="C72" i="13"/>
  <c r="C73" i="13"/>
  <c r="C74" i="13"/>
  <c r="C75" i="13"/>
  <c r="C70" i="14"/>
  <c r="C71" i="14"/>
  <c r="C72" i="14"/>
  <c r="C73" i="14"/>
  <c r="C74" i="14"/>
  <c r="C75" i="14"/>
  <c r="C70" i="15"/>
  <c r="C71" i="15"/>
  <c r="C72" i="15"/>
  <c r="C73" i="15"/>
  <c r="C74" i="15"/>
  <c r="C75" i="15"/>
  <c r="C70" i="16"/>
  <c r="C71" i="16"/>
  <c r="C72" i="16"/>
  <c r="C73" i="16"/>
  <c r="C74" i="16"/>
  <c r="C75" i="16"/>
  <c r="C70" i="17"/>
  <c r="C71" i="17"/>
  <c r="C72" i="17"/>
  <c r="C73" i="17"/>
  <c r="C74" i="17"/>
  <c r="C75" i="17"/>
  <c r="C70" i="18"/>
  <c r="C71" i="18"/>
  <c r="C72" i="18"/>
  <c r="C73" i="18"/>
  <c r="C74" i="18"/>
  <c r="C75" i="18"/>
  <c r="C70" i="19"/>
  <c r="C71" i="19"/>
  <c r="C72" i="19"/>
  <c r="C73" i="19"/>
  <c r="C74" i="19"/>
  <c r="C75" i="19"/>
  <c r="C70" i="5"/>
  <c r="C71" i="5"/>
  <c r="C72" i="5"/>
  <c r="C73" i="5"/>
  <c r="C74" i="5"/>
  <c r="C75" i="5"/>
  <c r="C69" i="10"/>
  <c r="C69" i="11"/>
  <c r="C69" i="12"/>
  <c r="C69" i="13"/>
  <c r="C69" i="14"/>
  <c r="C69" i="15"/>
  <c r="C69" i="16"/>
  <c r="C69" i="17"/>
  <c r="C69" i="18"/>
  <c r="C69" i="19"/>
  <c r="C69" i="5"/>
  <c r="C68" i="10"/>
  <c r="C68" i="11"/>
  <c r="C68" i="12"/>
  <c r="C68" i="13"/>
  <c r="C68" i="14"/>
  <c r="C68" i="15"/>
  <c r="C68" i="16"/>
  <c r="C68" i="17"/>
  <c r="C68" i="18"/>
  <c r="C68" i="19"/>
  <c r="C68" i="5"/>
  <c r="C60" i="10"/>
  <c r="C61" i="10"/>
  <c r="C62" i="10"/>
  <c r="C63" i="10"/>
  <c r="C64" i="10"/>
  <c r="C65" i="10"/>
  <c r="C66" i="10"/>
  <c r="C60" i="11"/>
  <c r="C61" i="11"/>
  <c r="C62" i="11"/>
  <c r="C63" i="11"/>
  <c r="C64" i="11"/>
  <c r="C65" i="11"/>
  <c r="C66" i="11"/>
  <c r="C60" i="12"/>
  <c r="C61" i="12"/>
  <c r="C62" i="12"/>
  <c r="C63" i="12"/>
  <c r="C64" i="12"/>
  <c r="C65" i="12"/>
  <c r="C66" i="12"/>
  <c r="C60" i="13"/>
  <c r="C61" i="13"/>
  <c r="C62" i="13"/>
  <c r="C63" i="13"/>
  <c r="C64" i="13"/>
  <c r="C65" i="13"/>
  <c r="C66" i="13"/>
  <c r="C60" i="14"/>
  <c r="C61" i="14"/>
  <c r="C62" i="14"/>
  <c r="C63" i="14"/>
  <c r="C64" i="14"/>
  <c r="C65" i="14"/>
  <c r="C66" i="14"/>
  <c r="C60" i="15"/>
  <c r="C61" i="15"/>
  <c r="C62" i="15"/>
  <c r="C63" i="15"/>
  <c r="C64" i="15"/>
  <c r="C65" i="15"/>
  <c r="C66" i="15"/>
  <c r="C60" i="16"/>
  <c r="C61" i="16"/>
  <c r="C62" i="16"/>
  <c r="C63" i="16"/>
  <c r="C64" i="16"/>
  <c r="C65" i="16"/>
  <c r="C66" i="16"/>
  <c r="C60" i="17"/>
  <c r="C61" i="17"/>
  <c r="C62" i="17"/>
  <c r="C63" i="17"/>
  <c r="C64" i="17"/>
  <c r="C65" i="17"/>
  <c r="C66" i="17"/>
  <c r="C60" i="18"/>
  <c r="C61" i="18"/>
  <c r="C62" i="18"/>
  <c r="C63" i="18"/>
  <c r="C64" i="18"/>
  <c r="C65" i="18"/>
  <c r="C66" i="18"/>
  <c r="C60" i="19"/>
  <c r="C61" i="19"/>
  <c r="C62" i="19"/>
  <c r="C63" i="19"/>
  <c r="C64" i="19"/>
  <c r="C65" i="19"/>
  <c r="C66" i="19"/>
  <c r="C60" i="5"/>
  <c r="C61" i="5"/>
  <c r="C62" i="5"/>
  <c r="C63" i="5"/>
  <c r="C64" i="5"/>
  <c r="C65" i="5"/>
  <c r="C66" i="5"/>
  <c r="C59" i="10"/>
  <c r="C59" i="11"/>
  <c r="C59" i="12"/>
  <c r="C86" i="12" s="1"/>
  <c r="C59" i="13"/>
  <c r="C59" i="14"/>
  <c r="C59" i="15"/>
  <c r="C59" i="16"/>
  <c r="C59" i="17"/>
  <c r="C59" i="18"/>
  <c r="C59" i="19"/>
  <c r="C59" i="5"/>
  <c r="C58" i="10"/>
  <c r="C58" i="11"/>
  <c r="C58" i="12"/>
  <c r="C58" i="13"/>
  <c r="C58" i="14"/>
  <c r="C58" i="15"/>
  <c r="C58" i="16"/>
  <c r="C58" i="17"/>
  <c r="C58" i="18"/>
  <c r="C58" i="19"/>
  <c r="C58" i="5"/>
  <c r="C57" i="10"/>
  <c r="C86" i="10" s="1"/>
  <c r="C57" i="11"/>
  <c r="C57" i="12"/>
  <c r="C57" i="13"/>
  <c r="C57" i="14"/>
  <c r="C86" i="14" s="1"/>
  <c r="C57" i="15"/>
  <c r="C86" i="15" s="1"/>
  <c r="C57" i="16"/>
  <c r="C57" i="17"/>
  <c r="C57" i="18"/>
  <c r="C57" i="19"/>
  <c r="C57" i="5"/>
  <c r="C52" i="10"/>
  <c r="C52" i="11"/>
  <c r="C52" i="12"/>
  <c r="C52" i="13"/>
  <c r="C52" i="14"/>
  <c r="C52" i="15"/>
  <c r="C52" i="16"/>
  <c r="C52" i="17"/>
  <c r="C52" i="18"/>
  <c r="C52" i="19"/>
  <c r="C52" i="5"/>
  <c r="C51" i="10"/>
  <c r="C51" i="11"/>
  <c r="C51" i="12"/>
  <c r="C51" i="13"/>
  <c r="C51" i="14"/>
  <c r="C51" i="15"/>
  <c r="C51" i="16"/>
  <c r="C51" i="17"/>
  <c r="C51" i="18"/>
  <c r="C51" i="19"/>
  <c r="C51" i="5"/>
  <c r="C50" i="10"/>
  <c r="C50" i="11"/>
  <c r="C50" i="12"/>
  <c r="C50" i="13"/>
  <c r="C50" i="14"/>
  <c r="C50" i="15"/>
  <c r="C50" i="16"/>
  <c r="C50" i="17"/>
  <c r="C50" i="18"/>
  <c r="C50" i="19"/>
  <c r="C50" i="5"/>
  <c r="C49" i="10"/>
  <c r="C49" i="11"/>
  <c r="C49" i="12"/>
  <c r="C49" i="13"/>
  <c r="C49" i="14"/>
  <c r="C49" i="15"/>
  <c r="C49" i="16"/>
  <c r="C49" i="17"/>
  <c r="C49" i="18"/>
  <c r="C49" i="19"/>
  <c r="C49" i="5"/>
  <c r="C47" i="10"/>
  <c r="C47" i="11"/>
  <c r="C47" i="12"/>
  <c r="C47" i="13"/>
  <c r="C47" i="14"/>
  <c r="C47" i="15"/>
  <c r="C47" i="16"/>
  <c r="C47" i="17"/>
  <c r="C47" i="18"/>
  <c r="C47" i="19"/>
  <c r="C47" i="5"/>
  <c r="C46" i="10"/>
  <c r="C46" i="11"/>
  <c r="C46" i="12"/>
  <c r="C54" i="12" s="1"/>
  <c r="C46" i="13"/>
  <c r="C46" i="14"/>
  <c r="C46" i="15"/>
  <c r="C46" i="16"/>
  <c r="C46" i="17"/>
  <c r="C46" i="18"/>
  <c r="C46" i="19"/>
  <c r="C46" i="5"/>
  <c r="C45" i="10"/>
  <c r="C45" i="11"/>
  <c r="C45" i="12"/>
  <c r="C45" i="13"/>
  <c r="C45" i="14"/>
  <c r="C54" i="14" s="1"/>
  <c r="C45" i="15"/>
  <c r="C45" i="16"/>
  <c r="C45" i="17"/>
  <c r="C45" i="18"/>
  <c r="C45" i="19"/>
  <c r="C45" i="5"/>
  <c r="C44" i="10"/>
  <c r="C44" i="11"/>
  <c r="C44" i="12"/>
  <c r="C44" i="13"/>
  <c r="C44" i="14"/>
  <c r="C44" i="15"/>
  <c r="C44" i="16"/>
  <c r="C44" i="17"/>
  <c r="C44" i="18"/>
  <c r="C44" i="19"/>
  <c r="C44" i="5"/>
  <c r="C43" i="10"/>
  <c r="C43" i="11"/>
  <c r="C43" i="12"/>
  <c r="C43" i="13"/>
  <c r="C54" i="13" s="1"/>
  <c r="C43" i="14"/>
  <c r="C43" i="15"/>
  <c r="C43" i="16"/>
  <c r="C43" i="17"/>
  <c r="C43" i="18"/>
  <c r="C43" i="19"/>
  <c r="C43" i="5"/>
  <c r="C42" i="10"/>
  <c r="C54" i="10" s="1"/>
  <c r="C42" i="11"/>
  <c r="C54" i="11" s="1"/>
  <c r="C42" i="12"/>
  <c r="C42" i="13"/>
  <c r="C42" i="14"/>
  <c r="C42" i="15"/>
  <c r="C54" i="15" s="1"/>
  <c r="C42" i="16"/>
  <c r="C54" i="16" s="1"/>
  <c r="C42" i="17"/>
  <c r="C54" i="17" s="1"/>
  <c r="C42" i="18"/>
  <c r="C54" i="18" s="1"/>
  <c r="C42" i="19"/>
  <c r="C54" i="19" s="1"/>
  <c r="C42" i="5"/>
  <c r="C54" i="5" s="1"/>
  <c r="C37" i="10"/>
  <c r="C37" i="11"/>
  <c r="C37" i="12"/>
  <c r="C37" i="13"/>
  <c r="C37" i="14"/>
  <c r="C37" i="15"/>
  <c r="C37" i="16"/>
  <c r="C37" i="17"/>
  <c r="C37" i="18"/>
  <c r="C37" i="19"/>
  <c r="C37" i="5"/>
  <c r="C36" i="10"/>
  <c r="C36" i="11"/>
  <c r="C36" i="12"/>
  <c r="C36" i="13"/>
  <c r="C36" i="14"/>
  <c r="C36" i="15"/>
  <c r="C36" i="16"/>
  <c r="C36" i="17"/>
  <c r="C36" i="18"/>
  <c r="C36" i="19"/>
  <c r="C36" i="5"/>
  <c r="C35" i="10"/>
  <c r="C35" i="11"/>
  <c r="C35" i="12"/>
  <c r="C35" i="13"/>
  <c r="C35" i="14"/>
  <c r="C35" i="15"/>
  <c r="C35" i="16"/>
  <c r="C35" i="17"/>
  <c r="C35" i="18"/>
  <c r="C35" i="19"/>
  <c r="C35" i="5"/>
  <c r="C34" i="10"/>
  <c r="C34" i="11"/>
  <c r="C34" i="12"/>
  <c r="C34" i="13"/>
  <c r="C34" i="14"/>
  <c r="C34" i="15"/>
  <c r="C34" i="16"/>
  <c r="C34" i="17"/>
  <c r="C34" i="18"/>
  <c r="C34" i="19"/>
  <c r="C34" i="5"/>
  <c r="C33" i="10"/>
  <c r="C33" i="11"/>
  <c r="C33" i="12"/>
  <c r="C33" i="13"/>
  <c r="C33" i="14"/>
  <c r="C33" i="15"/>
  <c r="C33" i="16"/>
  <c r="C33" i="17"/>
  <c r="C33" i="18"/>
  <c r="C33" i="19"/>
  <c r="C33" i="5"/>
  <c r="C32" i="10"/>
  <c r="C32" i="11"/>
  <c r="C32" i="12"/>
  <c r="C32" i="13"/>
  <c r="C32" i="14"/>
  <c r="C32" i="15"/>
  <c r="C32" i="16"/>
  <c r="C32" i="17"/>
  <c r="C32" i="18"/>
  <c r="C32" i="19"/>
  <c r="C32" i="5"/>
  <c r="C31" i="10"/>
  <c r="C31" i="11"/>
  <c r="C31" i="12"/>
  <c r="C31" i="13"/>
  <c r="C31" i="14"/>
  <c r="C31" i="15"/>
  <c r="C31" i="16"/>
  <c r="C31" i="17"/>
  <c r="C31" i="18"/>
  <c r="C31" i="19"/>
  <c r="C31" i="5"/>
  <c r="C30" i="10"/>
  <c r="C30" i="11"/>
  <c r="C30" i="12"/>
  <c r="C30" i="13"/>
  <c r="C30" i="14"/>
  <c r="C30" i="15"/>
  <c r="C30" i="16"/>
  <c r="C30" i="17"/>
  <c r="C39" i="17" s="1"/>
  <c r="C30" i="18"/>
  <c r="C30" i="19"/>
  <c r="C30" i="5"/>
  <c r="C29" i="10"/>
  <c r="C29" i="11"/>
  <c r="C29" i="12"/>
  <c r="C29" i="13"/>
  <c r="C29" i="14"/>
  <c r="C29" i="15"/>
  <c r="C29" i="16"/>
  <c r="C29" i="17"/>
  <c r="C29" i="18"/>
  <c r="C29" i="19"/>
  <c r="C29" i="5"/>
  <c r="C28" i="10"/>
  <c r="C28" i="11"/>
  <c r="C28" i="12"/>
  <c r="C28" i="13"/>
  <c r="C28" i="14"/>
  <c r="C28" i="15"/>
  <c r="C39" i="15" s="1"/>
  <c r="C28" i="16"/>
  <c r="C28" i="17"/>
  <c r="C28" i="18"/>
  <c r="C28" i="19"/>
  <c r="C28" i="5"/>
  <c r="C23" i="10"/>
  <c r="C23" i="11"/>
  <c r="C23" i="12"/>
  <c r="C23" i="13"/>
  <c r="C23" i="14"/>
  <c r="C23" i="15"/>
  <c r="C23" i="16"/>
  <c r="C23" i="17"/>
  <c r="C23" i="18"/>
  <c r="C23" i="19"/>
  <c r="C23" i="5"/>
  <c r="C22" i="10"/>
  <c r="C22" i="11"/>
  <c r="C22" i="12"/>
  <c r="C22" i="13"/>
  <c r="C22" i="14"/>
  <c r="C22" i="15"/>
  <c r="C22" i="16"/>
  <c r="C22" i="17"/>
  <c r="C22" i="18"/>
  <c r="C22" i="19"/>
  <c r="C22" i="5"/>
  <c r="C21" i="10"/>
  <c r="C21" i="11"/>
  <c r="C21" i="12"/>
  <c r="C21" i="13"/>
  <c r="C21" i="14"/>
  <c r="C21" i="15"/>
  <c r="C21" i="16"/>
  <c r="C21" i="17"/>
  <c r="C21" i="18"/>
  <c r="C21" i="19"/>
  <c r="C21" i="5"/>
  <c r="C20" i="10"/>
  <c r="C20" i="11"/>
  <c r="C20" i="12"/>
  <c r="C20" i="13"/>
  <c r="C20" i="14"/>
  <c r="C20" i="15"/>
  <c r="C20" i="16"/>
  <c r="C20" i="17"/>
  <c r="C20" i="18"/>
  <c r="C20" i="19"/>
  <c r="C20" i="5"/>
  <c r="C19" i="10"/>
  <c r="C19" i="11"/>
  <c r="C19" i="12"/>
  <c r="C19" i="13"/>
  <c r="C19" i="14"/>
  <c r="C19" i="15"/>
  <c r="C19" i="16"/>
  <c r="C19" i="17"/>
  <c r="C19" i="18"/>
  <c r="C19" i="19"/>
  <c r="C19" i="5"/>
  <c r="C18" i="10"/>
  <c r="C18" i="11"/>
  <c r="C18" i="12"/>
  <c r="C18" i="13"/>
  <c r="C18" i="14"/>
  <c r="C18" i="15"/>
  <c r="C18" i="16"/>
  <c r="C18" i="17"/>
  <c r="C18" i="18"/>
  <c r="C18" i="19"/>
  <c r="C18" i="5"/>
  <c r="C17" i="10"/>
  <c r="C17" i="11"/>
  <c r="C17" i="12"/>
  <c r="C17" i="13"/>
  <c r="C17" i="14"/>
  <c r="C17" i="15"/>
  <c r="C17" i="16"/>
  <c r="C17" i="17"/>
  <c r="C17" i="18"/>
  <c r="C17" i="19"/>
  <c r="C17" i="5"/>
  <c r="C16" i="10"/>
  <c r="C16" i="11"/>
  <c r="C16" i="12"/>
  <c r="C16" i="13"/>
  <c r="C16" i="14"/>
  <c r="C16" i="15"/>
  <c r="C16" i="16"/>
  <c r="C16" i="17"/>
  <c r="C16" i="18"/>
  <c r="C16" i="19"/>
  <c r="C16" i="5"/>
  <c r="C15" i="10"/>
  <c r="C15" i="11"/>
  <c r="C15" i="12"/>
  <c r="C15" i="13"/>
  <c r="C15" i="14"/>
  <c r="C15" i="15"/>
  <c r="C15" i="16"/>
  <c r="C15" i="17"/>
  <c r="C15" i="18"/>
  <c r="C15" i="19"/>
  <c r="C15" i="5"/>
  <c r="C14" i="10"/>
  <c r="C14" i="11"/>
  <c r="C14" i="12"/>
  <c r="C14" i="13"/>
  <c r="C14" i="14"/>
  <c r="C14" i="15"/>
  <c r="C14" i="16"/>
  <c r="C14" i="17"/>
  <c r="C14" i="18"/>
  <c r="C14" i="19"/>
  <c r="C25" i="19" s="1"/>
  <c r="C14" i="5"/>
  <c r="C25" i="5" s="1"/>
  <c r="C93" i="3"/>
  <c r="C94" i="3"/>
  <c r="C95" i="3"/>
  <c r="C96" i="3"/>
  <c r="C92" i="3"/>
  <c r="C91" i="3"/>
  <c r="C79" i="3"/>
  <c r="C80" i="3"/>
  <c r="C81" i="3"/>
  <c r="C82" i="3"/>
  <c r="C83" i="3"/>
  <c r="C84" i="3"/>
  <c r="C78" i="3"/>
  <c r="C77" i="3"/>
  <c r="C70" i="3"/>
  <c r="C71" i="3"/>
  <c r="C72" i="3"/>
  <c r="C73" i="3"/>
  <c r="C74" i="3"/>
  <c r="C75" i="3"/>
  <c r="C69" i="3"/>
  <c r="C68" i="3"/>
  <c r="C59" i="3"/>
  <c r="C60" i="3"/>
  <c r="C61" i="3"/>
  <c r="C62" i="3"/>
  <c r="C63" i="3"/>
  <c r="C64" i="3"/>
  <c r="C65" i="3"/>
  <c r="C66" i="3"/>
  <c r="C58" i="3"/>
  <c r="C57" i="3"/>
  <c r="C51" i="3"/>
  <c r="C52" i="3"/>
  <c r="C50" i="3"/>
  <c r="C49" i="3"/>
  <c r="C44" i="3"/>
  <c r="C45" i="3"/>
  <c r="C46" i="3"/>
  <c r="C47" i="3"/>
  <c r="C43" i="3"/>
  <c r="C42" i="3"/>
  <c r="L21" i="4"/>
  <c r="L20" i="4"/>
  <c r="L18" i="4"/>
  <c r="L17" i="4"/>
  <c r="C37" i="3"/>
  <c r="C36" i="3"/>
  <c r="C35" i="3"/>
  <c r="C34" i="3"/>
  <c r="C33" i="3"/>
  <c r="C32" i="3"/>
  <c r="C31" i="3"/>
  <c r="C30" i="3"/>
  <c r="C29" i="3"/>
  <c r="C28" i="3"/>
  <c r="C23" i="3"/>
  <c r="C22" i="3"/>
  <c r="C21" i="3"/>
  <c r="C20" i="3"/>
  <c r="C19" i="3"/>
  <c r="C18" i="3"/>
  <c r="C17" i="3"/>
  <c r="C16" i="3"/>
  <c r="C15" i="3"/>
  <c r="C14" i="3"/>
  <c r="B63" i="2"/>
  <c r="B64" i="2"/>
  <c r="B65" i="2"/>
  <c r="B66" i="2"/>
  <c r="B62" i="2"/>
  <c r="B61" i="2"/>
  <c r="B51" i="2"/>
  <c r="B52" i="2"/>
  <c r="B53" i="2"/>
  <c r="B54" i="2"/>
  <c r="B55" i="2"/>
  <c r="B56" i="2"/>
  <c r="B50" i="2"/>
  <c r="B49" i="2"/>
  <c r="B41" i="2"/>
  <c r="B42" i="2"/>
  <c r="B43" i="2"/>
  <c r="B44" i="2"/>
  <c r="B45" i="2"/>
  <c r="B46" i="2"/>
  <c r="B40" i="2"/>
  <c r="B39" i="2"/>
  <c r="B29" i="2"/>
  <c r="B30" i="2"/>
  <c r="B31" i="2"/>
  <c r="B32" i="2"/>
  <c r="B33" i="2"/>
  <c r="B34" i="2"/>
  <c r="B35" i="2"/>
  <c r="B36" i="2"/>
  <c r="B28" i="2"/>
  <c r="B27" i="2"/>
  <c r="B23" i="2"/>
  <c r="B24" i="2"/>
  <c r="B22" i="2"/>
  <c r="B21" i="2"/>
  <c r="B15" i="2"/>
  <c r="B16" i="2"/>
  <c r="B17" i="2"/>
  <c r="B18" i="2"/>
  <c r="B14" i="2"/>
  <c r="B13" i="2"/>
  <c r="F96" i="3"/>
  <c r="F95" i="3"/>
  <c r="F94" i="3"/>
  <c r="F93" i="3"/>
  <c r="F92" i="3"/>
  <c r="F91" i="3"/>
  <c r="F79" i="3"/>
  <c r="F80" i="3"/>
  <c r="F81" i="3"/>
  <c r="F82" i="3"/>
  <c r="F83" i="3"/>
  <c r="F84" i="3"/>
  <c r="F78" i="3"/>
  <c r="F77" i="3"/>
  <c r="F70" i="3"/>
  <c r="F71" i="3"/>
  <c r="F72" i="3"/>
  <c r="F73" i="3"/>
  <c r="F74" i="3"/>
  <c r="F75" i="3"/>
  <c r="F69" i="3"/>
  <c r="F68" i="3"/>
  <c r="F59" i="3"/>
  <c r="F60" i="3"/>
  <c r="F61" i="3"/>
  <c r="F62" i="3"/>
  <c r="F63" i="3"/>
  <c r="F64" i="3"/>
  <c r="F65" i="3"/>
  <c r="F66" i="3"/>
  <c r="F58" i="3"/>
  <c r="F57" i="3"/>
  <c r="F51" i="3"/>
  <c r="F52" i="3"/>
  <c r="F50" i="3"/>
  <c r="F49" i="3"/>
  <c r="F44" i="3"/>
  <c r="F45" i="3"/>
  <c r="F46" i="3"/>
  <c r="F47" i="3"/>
  <c r="F43" i="3"/>
  <c r="F42" i="3"/>
  <c r="F30" i="3"/>
  <c r="F31" i="3"/>
  <c r="F32" i="3"/>
  <c r="F33" i="3"/>
  <c r="F34" i="3"/>
  <c r="F35" i="3"/>
  <c r="F36" i="3"/>
  <c r="F37" i="3"/>
  <c r="F29" i="3"/>
  <c r="F28" i="3"/>
  <c r="F16" i="3"/>
  <c r="F17" i="3"/>
  <c r="F18" i="3"/>
  <c r="F19" i="3"/>
  <c r="F20" i="3"/>
  <c r="F21" i="3"/>
  <c r="F22" i="3"/>
  <c r="F23" i="3"/>
  <c r="F15" i="3"/>
  <c r="F14" i="3"/>
  <c r="C25" i="17" l="1"/>
  <c r="C39" i="14"/>
  <c r="C39" i="13"/>
  <c r="C39" i="11"/>
  <c r="C39" i="10"/>
  <c r="C86" i="18"/>
  <c r="C86" i="17"/>
  <c r="C86" i="16"/>
  <c r="C39" i="5"/>
  <c r="C39" i="19"/>
  <c r="C39" i="18"/>
  <c r="C39" i="16"/>
  <c r="C25" i="16"/>
  <c r="C25" i="14"/>
  <c r="C25" i="13"/>
  <c r="C25" i="10"/>
  <c r="C25" i="15"/>
  <c r="C25" i="12"/>
  <c r="C25" i="11"/>
  <c r="C39" i="12"/>
  <c r="C86" i="5"/>
  <c r="C86" i="19"/>
  <c r="C86" i="11"/>
  <c r="C86" i="13"/>
  <c r="C25" i="18"/>
  <c r="A2" i="26"/>
  <c r="K31" i="9"/>
  <c r="J29" i="9"/>
  <c r="J30" i="9"/>
  <c r="J31" i="9"/>
  <c r="J28" i="9"/>
  <c r="J22" i="9"/>
  <c r="J23" i="9"/>
  <c r="J24" i="9"/>
  <c r="J25" i="9"/>
  <c r="J26" i="9"/>
  <c r="J21" i="9"/>
  <c r="K26" i="9" l="1"/>
  <c r="B58" i="19"/>
  <c r="B58" i="18"/>
  <c r="B58" i="17"/>
  <c r="B58" i="16"/>
  <c r="B58" i="15"/>
  <c r="B58" i="14"/>
  <c r="B58" i="13"/>
  <c r="B58" i="12"/>
  <c r="B58" i="11"/>
  <c r="B58" i="10"/>
  <c r="B58" i="5"/>
  <c r="B58" i="3"/>
  <c r="O28" i="2" l="1"/>
  <c r="B24" i="4"/>
  <c r="L26" i="4"/>
  <c r="L25" i="4"/>
  <c r="C5" i="26"/>
  <c r="D194" i="26" l="1"/>
  <c r="D197" i="26" s="1"/>
  <c r="B194" i="26"/>
  <c r="B197" i="26" s="1"/>
  <c r="A1" i="26"/>
  <c r="D97" i="19" l="1"/>
  <c r="D98" i="19" s="1"/>
  <c r="B96" i="19"/>
  <c r="B95" i="19"/>
  <c r="B94" i="19"/>
  <c r="B93" i="19"/>
  <c r="B92" i="19"/>
  <c r="B91" i="19"/>
  <c r="D85" i="19"/>
  <c r="D86" i="19" s="1"/>
  <c r="B84" i="19"/>
  <c r="B83" i="19"/>
  <c r="B82" i="19"/>
  <c r="B81" i="19"/>
  <c r="B80" i="19"/>
  <c r="B79" i="19"/>
  <c r="B78" i="19"/>
  <c r="B77" i="19"/>
  <c r="B75" i="19"/>
  <c r="B74" i="19"/>
  <c r="B73" i="19"/>
  <c r="B72" i="19"/>
  <c r="B71" i="19"/>
  <c r="B70" i="19"/>
  <c r="B69" i="19"/>
  <c r="B68" i="19"/>
  <c r="B66" i="19"/>
  <c r="B65" i="19"/>
  <c r="B64" i="19"/>
  <c r="B63" i="19"/>
  <c r="B62" i="19"/>
  <c r="B61" i="19"/>
  <c r="B60" i="19"/>
  <c r="B59" i="19"/>
  <c r="B57" i="19"/>
  <c r="D53" i="19"/>
  <c r="D54" i="19" s="1"/>
  <c r="B52" i="19"/>
  <c r="B51" i="19"/>
  <c r="B50" i="19"/>
  <c r="B49" i="19"/>
  <c r="B47" i="19"/>
  <c r="B46" i="19"/>
  <c r="B45" i="19"/>
  <c r="B44" i="19"/>
  <c r="B43" i="19"/>
  <c r="B42" i="19"/>
  <c r="D38" i="19"/>
  <c r="D39" i="19" s="1"/>
  <c r="B37" i="19"/>
  <c r="B36" i="19"/>
  <c r="B35" i="19"/>
  <c r="B34" i="19"/>
  <c r="B33" i="19"/>
  <c r="B32" i="19"/>
  <c r="B31" i="19"/>
  <c r="B30" i="19"/>
  <c r="B29" i="19"/>
  <c r="B28" i="19"/>
  <c r="D24" i="19"/>
  <c r="D25" i="19" s="1"/>
  <c r="B23" i="19"/>
  <c r="B22" i="19"/>
  <c r="B21" i="19"/>
  <c r="B20" i="19"/>
  <c r="B19" i="19"/>
  <c r="B18" i="19"/>
  <c r="B17" i="19"/>
  <c r="B16" i="19"/>
  <c r="B15" i="19"/>
  <c r="B14" i="19"/>
  <c r="A5" i="19"/>
  <c r="B4" i="19"/>
  <c r="A4" i="19"/>
  <c r="D97" i="18"/>
  <c r="D98" i="18" s="1"/>
  <c r="B96" i="18"/>
  <c r="B95" i="18"/>
  <c r="B94" i="18"/>
  <c r="B93" i="18"/>
  <c r="B92" i="18"/>
  <c r="B91" i="18"/>
  <c r="D85" i="18"/>
  <c r="D86" i="18" s="1"/>
  <c r="B84" i="18"/>
  <c r="B83" i="18"/>
  <c r="B82" i="18"/>
  <c r="B81" i="18"/>
  <c r="B80" i="18"/>
  <c r="B79" i="18"/>
  <c r="B78" i="18"/>
  <c r="B77" i="18"/>
  <c r="B75" i="18"/>
  <c r="B74" i="18"/>
  <c r="B73" i="18"/>
  <c r="B72" i="18"/>
  <c r="B71" i="18"/>
  <c r="B70" i="18"/>
  <c r="B69" i="18"/>
  <c r="B68" i="18"/>
  <c r="B66" i="18"/>
  <c r="B65" i="18"/>
  <c r="B64" i="18"/>
  <c r="B63" i="18"/>
  <c r="B62" i="18"/>
  <c r="B61" i="18"/>
  <c r="B60" i="18"/>
  <c r="B59" i="18"/>
  <c r="B57" i="18"/>
  <c r="D53" i="18"/>
  <c r="D54" i="18" s="1"/>
  <c r="B52" i="18"/>
  <c r="B51" i="18"/>
  <c r="B50" i="18"/>
  <c r="B49" i="18"/>
  <c r="B47" i="18"/>
  <c r="B46" i="18"/>
  <c r="B45" i="18"/>
  <c r="B44" i="18"/>
  <c r="B43" i="18"/>
  <c r="B42" i="18"/>
  <c r="D38" i="18"/>
  <c r="D39" i="18" s="1"/>
  <c r="B37" i="18"/>
  <c r="B36" i="18"/>
  <c r="B35" i="18"/>
  <c r="B34" i="18"/>
  <c r="B33" i="18"/>
  <c r="B32" i="18"/>
  <c r="B31" i="18"/>
  <c r="B30" i="18"/>
  <c r="B29" i="18"/>
  <c r="B28" i="18"/>
  <c r="D24" i="18"/>
  <c r="D25" i="18" s="1"/>
  <c r="B23" i="18"/>
  <c r="B22" i="18"/>
  <c r="B21" i="18"/>
  <c r="B20" i="18"/>
  <c r="B19" i="18"/>
  <c r="B18" i="18"/>
  <c r="B17" i="18"/>
  <c r="B16" i="18"/>
  <c r="B15" i="18"/>
  <c r="B14" i="18"/>
  <c r="A5" i="18"/>
  <c r="B4" i="18"/>
  <c r="A4" i="18"/>
  <c r="D97" i="17"/>
  <c r="D98" i="17" s="1"/>
  <c r="B96" i="17"/>
  <c r="B95" i="17"/>
  <c r="B94" i="17"/>
  <c r="B93" i="17"/>
  <c r="B92" i="17"/>
  <c r="B91" i="17"/>
  <c r="D85" i="17"/>
  <c r="D86" i="17" s="1"/>
  <c r="B84" i="17"/>
  <c r="B83" i="17"/>
  <c r="B82" i="17"/>
  <c r="B81" i="17"/>
  <c r="B80" i="17"/>
  <c r="B79" i="17"/>
  <c r="B78" i="17"/>
  <c r="B77" i="17"/>
  <c r="B75" i="17"/>
  <c r="B74" i="17"/>
  <c r="B73" i="17"/>
  <c r="B72" i="17"/>
  <c r="B71" i="17"/>
  <c r="B70" i="17"/>
  <c r="B69" i="17"/>
  <c r="B68" i="17"/>
  <c r="B66" i="17"/>
  <c r="B65" i="17"/>
  <c r="B64" i="17"/>
  <c r="B63" i="17"/>
  <c r="B62" i="17"/>
  <c r="B61" i="17"/>
  <c r="B60" i="17"/>
  <c r="B59" i="17"/>
  <c r="B57" i="17"/>
  <c r="D53" i="17"/>
  <c r="D54" i="17" s="1"/>
  <c r="B52" i="17"/>
  <c r="B51" i="17"/>
  <c r="B50" i="17"/>
  <c r="B49" i="17"/>
  <c r="B47" i="17"/>
  <c r="B46" i="17"/>
  <c r="B45" i="17"/>
  <c r="B44" i="17"/>
  <c r="B43" i="17"/>
  <c r="B42" i="17"/>
  <c r="D38" i="17"/>
  <c r="D39" i="17" s="1"/>
  <c r="B37" i="17"/>
  <c r="B36" i="17"/>
  <c r="B35" i="17"/>
  <c r="B34" i="17"/>
  <c r="B33" i="17"/>
  <c r="B32" i="17"/>
  <c r="B31" i="17"/>
  <c r="B30" i="17"/>
  <c r="B29" i="17"/>
  <c r="B28" i="17"/>
  <c r="D24" i="17"/>
  <c r="D25" i="17" s="1"/>
  <c r="B23" i="17"/>
  <c r="B22" i="17"/>
  <c r="B21" i="17"/>
  <c r="B20" i="17"/>
  <c r="B19" i="17"/>
  <c r="B18" i="17"/>
  <c r="B17" i="17"/>
  <c r="B16" i="17"/>
  <c r="B15" i="17"/>
  <c r="B14" i="17"/>
  <c r="A5" i="17"/>
  <c r="B4" i="17"/>
  <c r="A4" i="17"/>
  <c r="D97" i="16"/>
  <c r="D98" i="16" s="1"/>
  <c r="B96" i="16"/>
  <c r="B95" i="16"/>
  <c r="B94" i="16"/>
  <c r="B93" i="16"/>
  <c r="B92" i="16"/>
  <c r="B91" i="16"/>
  <c r="D85" i="16"/>
  <c r="D86" i="16" s="1"/>
  <c r="B84" i="16"/>
  <c r="B83" i="16"/>
  <c r="B82" i="16"/>
  <c r="B81" i="16"/>
  <c r="B80" i="16"/>
  <c r="B79" i="16"/>
  <c r="B78" i="16"/>
  <c r="B77" i="16"/>
  <c r="B75" i="16"/>
  <c r="B74" i="16"/>
  <c r="B73" i="16"/>
  <c r="B72" i="16"/>
  <c r="B71" i="16"/>
  <c r="B70" i="16"/>
  <c r="B69" i="16"/>
  <c r="B68" i="16"/>
  <c r="B66" i="16"/>
  <c r="B65" i="16"/>
  <c r="B64" i="16"/>
  <c r="B63" i="16"/>
  <c r="B62" i="16"/>
  <c r="B61" i="16"/>
  <c r="B60" i="16"/>
  <c r="B59" i="16"/>
  <c r="B57" i="16"/>
  <c r="D53" i="16"/>
  <c r="D54" i="16" s="1"/>
  <c r="B52" i="16"/>
  <c r="B51" i="16"/>
  <c r="B50" i="16"/>
  <c r="B49" i="16"/>
  <c r="B47" i="16"/>
  <c r="B46" i="16"/>
  <c r="B45" i="16"/>
  <c r="B44" i="16"/>
  <c r="B43" i="16"/>
  <c r="B42" i="16"/>
  <c r="D38" i="16"/>
  <c r="D39" i="16" s="1"/>
  <c r="B37" i="16"/>
  <c r="B36" i="16"/>
  <c r="B35" i="16"/>
  <c r="B34" i="16"/>
  <c r="B33" i="16"/>
  <c r="B32" i="16"/>
  <c r="B31" i="16"/>
  <c r="B30" i="16"/>
  <c r="B29" i="16"/>
  <c r="B28" i="16"/>
  <c r="D24" i="16"/>
  <c r="D25" i="16" s="1"/>
  <c r="B23" i="16"/>
  <c r="B22" i="16"/>
  <c r="B21" i="16"/>
  <c r="B20" i="16"/>
  <c r="B19" i="16"/>
  <c r="B18" i="16"/>
  <c r="B17" i="16"/>
  <c r="B16" i="16"/>
  <c r="B15" i="16"/>
  <c r="B14" i="16"/>
  <c r="A5" i="16"/>
  <c r="B4" i="16"/>
  <c r="A4" i="16"/>
  <c r="D97" i="15"/>
  <c r="D98" i="15" s="1"/>
  <c r="B96" i="15"/>
  <c r="B95" i="15"/>
  <c r="B94" i="15"/>
  <c r="B93" i="15"/>
  <c r="B92" i="15"/>
  <c r="B91" i="15"/>
  <c r="D85" i="15"/>
  <c r="D86" i="15" s="1"/>
  <c r="B84" i="15"/>
  <c r="B83" i="15"/>
  <c r="B82" i="15"/>
  <c r="B81" i="15"/>
  <c r="B80" i="15"/>
  <c r="B79" i="15"/>
  <c r="B78" i="15"/>
  <c r="B77" i="15"/>
  <c r="B75" i="15"/>
  <c r="B74" i="15"/>
  <c r="B73" i="15"/>
  <c r="B72" i="15"/>
  <c r="B71" i="15"/>
  <c r="B70" i="15"/>
  <c r="B69" i="15"/>
  <c r="B68" i="15"/>
  <c r="B66" i="15"/>
  <c r="B65" i="15"/>
  <c r="B64" i="15"/>
  <c r="B63" i="15"/>
  <c r="B62" i="15"/>
  <c r="B61" i="15"/>
  <c r="B60" i="15"/>
  <c r="B59" i="15"/>
  <c r="B57" i="15"/>
  <c r="D53" i="15"/>
  <c r="D54" i="15" s="1"/>
  <c r="B52" i="15"/>
  <c r="B51" i="15"/>
  <c r="B50" i="15"/>
  <c r="B49" i="15"/>
  <c r="B47" i="15"/>
  <c r="B46" i="15"/>
  <c r="B45" i="15"/>
  <c r="B44" i="15"/>
  <c r="B43" i="15"/>
  <c r="B42" i="15"/>
  <c r="D38" i="15"/>
  <c r="D39" i="15" s="1"/>
  <c r="B37" i="15"/>
  <c r="B36" i="15"/>
  <c r="B35" i="15"/>
  <c r="B34" i="15"/>
  <c r="B33" i="15"/>
  <c r="B32" i="15"/>
  <c r="B31" i="15"/>
  <c r="B30" i="15"/>
  <c r="B29" i="15"/>
  <c r="B28" i="15"/>
  <c r="D24" i="15"/>
  <c r="D25" i="15" s="1"/>
  <c r="B23" i="15"/>
  <c r="B22" i="15"/>
  <c r="B21" i="15"/>
  <c r="B20" i="15"/>
  <c r="B19" i="15"/>
  <c r="B18" i="15"/>
  <c r="B17" i="15"/>
  <c r="B16" i="15"/>
  <c r="B15" i="15"/>
  <c r="B14" i="15"/>
  <c r="A5" i="15"/>
  <c r="B4" i="15"/>
  <c r="A4" i="15"/>
  <c r="D97" i="14"/>
  <c r="D98" i="14" s="1"/>
  <c r="B96" i="14"/>
  <c r="B95" i="14"/>
  <c r="B94" i="14"/>
  <c r="B93" i="14"/>
  <c r="B92" i="14"/>
  <c r="B91" i="14"/>
  <c r="D85" i="14"/>
  <c r="D86" i="14" s="1"/>
  <c r="B84" i="14"/>
  <c r="B83" i="14"/>
  <c r="B82" i="14"/>
  <c r="B81" i="14"/>
  <c r="B80" i="14"/>
  <c r="B79" i="14"/>
  <c r="B78" i="14"/>
  <c r="B77" i="14"/>
  <c r="B75" i="14"/>
  <c r="B74" i="14"/>
  <c r="B73" i="14"/>
  <c r="B72" i="14"/>
  <c r="B71" i="14"/>
  <c r="B70" i="14"/>
  <c r="B69" i="14"/>
  <c r="B68" i="14"/>
  <c r="B66" i="14"/>
  <c r="B65" i="14"/>
  <c r="B64" i="14"/>
  <c r="B63" i="14"/>
  <c r="B62" i="14"/>
  <c r="B61" i="14"/>
  <c r="B60" i="14"/>
  <c r="B59" i="14"/>
  <c r="B57" i="14"/>
  <c r="D53" i="14"/>
  <c r="D54" i="14" s="1"/>
  <c r="B52" i="14"/>
  <c r="B51" i="14"/>
  <c r="B50" i="14"/>
  <c r="B49" i="14"/>
  <c r="B47" i="14"/>
  <c r="B46" i="14"/>
  <c r="B45" i="14"/>
  <c r="B44" i="14"/>
  <c r="B43" i="14"/>
  <c r="B42" i="14"/>
  <c r="D38" i="14"/>
  <c r="D39" i="14" s="1"/>
  <c r="B37" i="14"/>
  <c r="B36" i="14"/>
  <c r="B35" i="14"/>
  <c r="B34" i="14"/>
  <c r="B33" i="14"/>
  <c r="B32" i="14"/>
  <c r="B31" i="14"/>
  <c r="B30" i="14"/>
  <c r="B29" i="14"/>
  <c r="B28" i="14"/>
  <c r="D24" i="14"/>
  <c r="D25" i="14" s="1"/>
  <c r="B23" i="14"/>
  <c r="B22" i="14"/>
  <c r="B21" i="14"/>
  <c r="B20" i="14"/>
  <c r="B19" i="14"/>
  <c r="B18" i="14"/>
  <c r="B17" i="14"/>
  <c r="B16" i="14"/>
  <c r="B15" i="14"/>
  <c r="B14" i="14"/>
  <c r="A5" i="14"/>
  <c r="B4" i="14"/>
  <c r="A4" i="14"/>
  <c r="D97" i="13"/>
  <c r="D98" i="13" s="1"/>
  <c r="B96" i="13"/>
  <c r="B95" i="13"/>
  <c r="B94" i="13"/>
  <c r="B93" i="13"/>
  <c r="B92" i="13"/>
  <c r="B91" i="13"/>
  <c r="D85" i="13"/>
  <c r="D86" i="13" s="1"/>
  <c r="B84" i="13"/>
  <c r="B83" i="13"/>
  <c r="B82" i="13"/>
  <c r="B81" i="13"/>
  <c r="B80" i="13"/>
  <c r="B79" i="13"/>
  <c r="B78" i="13"/>
  <c r="B77" i="13"/>
  <c r="B75" i="13"/>
  <c r="B74" i="13"/>
  <c r="B73" i="13"/>
  <c r="B72" i="13"/>
  <c r="B71" i="13"/>
  <c r="B70" i="13"/>
  <c r="B69" i="13"/>
  <c r="B68" i="13"/>
  <c r="B66" i="13"/>
  <c r="B65" i="13"/>
  <c r="B64" i="13"/>
  <c r="B63" i="13"/>
  <c r="B62" i="13"/>
  <c r="B61" i="13"/>
  <c r="B60" i="13"/>
  <c r="B59" i="13"/>
  <c r="B57" i="13"/>
  <c r="D53" i="13"/>
  <c r="D54" i="13" s="1"/>
  <c r="B52" i="13"/>
  <c r="B51" i="13"/>
  <c r="B50" i="13"/>
  <c r="B49" i="13"/>
  <c r="B47" i="13"/>
  <c r="B46" i="13"/>
  <c r="B45" i="13"/>
  <c r="B44" i="13"/>
  <c r="B43" i="13"/>
  <c r="B42" i="13"/>
  <c r="D38" i="13"/>
  <c r="D39" i="13" s="1"/>
  <c r="B37" i="13"/>
  <c r="B36" i="13"/>
  <c r="B35" i="13"/>
  <c r="B34" i="13"/>
  <c r="B33" i="13"/>
  <c r="B32" i="13"/>
  <c r="B31" i="13"/>
  <c r="B30" i="13"/>
  <c r="B29" i="13"/>
  <c r="B28" i="13"/>
  <c r="D24" i="13"/>
  <c r="D25" i="13" s="1"/>
  <c r="B23" i="13"/>
  <c r="B22" i="13"/>
  <c r="B21" i="13"/>
  <c r="B20" i="13"/>
  <c r="B19" i="13"/>
  <c r="B18" i="13"/>
  <c r="B17" i="13"/>
  <c r="B16" i="13"/>
  <c r="B15" i="13"/>
  <c r="B14" i="13"/>
  <c r="A5" i="13"/>
  <c r="B4" i="13"/>
  <c r="A4" i="13"/>
  <c r="D97" i="12"/>
  <c r="D98" i="12" s="1"/>
  <c r="B96" i="12"/>
  <c r="B95" i="12"/>
  <c r="B94" i="12"/>
  <c r="B93" i="12"/>
  <c r="B92" i="12"/>
  <c r="B91" i="12"/>
  <c r="D85" i="12"/>
  <c r="D86" i="12" s="1"/>
  <c r="B84" i="12"/>
  <c r="B83" i="12"/>
  <c r="B82" i="12"/>
  <c r="B81" i="12"/>
  <c r="B80" i="12"/>
  <c r="B79" i="12"/>
  <c r="B78" i="12"/>
  <c r="B77" i="12"/>
  <c r="B75" i="12"/>
  <c r="B74" i="12"/>
  <c r="B73" i="12"/>
  <c r="B72" i="12"/>
  <c r="B71" i="12"/>
  <c r="B70" i="12"/>
  <c r="B69" i="12"/>
  <c r="B68" i="12"/>
  <c r="B66" i="12"/>
  <c r="B65" i="12"/>
  <c r="B64" i="12"/>
  <c r="B63" i="12"/>
  <c r="B62" i="12"/>
  <c r="B61" i="12"/>
  <c r="B60" i="12"/>
  <c r="B59" i="12"/>
  <c r="B57" i="12"/>
  <c r="D53" i="12"/>
  <c r="D54" i="12" s="1"/>
  <c r="B52" i="12"/>
  <c r="B51" i="12"/>
  <c r="B50" i="12"/>
  <c r="B49" i="12"/>
  <c r="B47" i="12"/>
  <c r="B46" i="12"/>
  <c r="B45" i="12"/>
  <c r="B44" i="12"/>
  <c r="B43" i="12"/>
  <c r="B42" i="12"/>
  <c r="D38" i="12"/>
  <c r="D39" i="12" s="1"/>
  <c r="B37" i="12"/>
  <c r="B36" i="12"/>
  <c r="B35" i="12"/>
  <c r="B34" i="12"/>
  <c r="B33" i="12"/>
  <c r="B32" i="12"/>
  <c r="B31" i="12"/>
  <c r="B30" i="12"/>
  <c r="B29" i="12"/>
  <c r="B28" i="12"/>
  <c r="D24" i="12"/>
  <c r="D25" i="12" s="1"/>
  <c r="B23" i="12"/>
  <c r="B22" i="12"/>
  <c r="B21" i="12"/>
  <c r="B20" i="12"/>
  <c r="B19" i="12"/>
  <c r="B18" i="12"/>
  <c r="B17" i="12"/>
  <c r="B16" i="12"/>
  <c r="B15" i="12"/>
  <c r="B14" i="12"/>
  <c r="A5" i="12"/>
  <c r="B4" i="12"/>
  <c r="A4" i="12"/>
  <c r="D97" i="11"/>
  <c r="D98" i="11" s="1"/>
  <c r="B96" i="11"/>
  <c r="B95" i="11"/>
  <c r="B94" i="11"/>
  <c r="B93" i="11"/>
  <c r="B92" i="11"/>
  <c r="B91" i="11"/>
  <c r="D85" i="11"/>
  <c r="D86" i="11" s="1"/>
  <c r="B84" i="11"/>
  <c r="B83" i="11"/>
  <c r="B82" i="11"/>
  <c r="B81" i="11"/>
  <c r="B80" i="11"/>
  <c r="B79" i="11"/>
  <c r="B78" i="11"/>
  <c r="B77" i="11"/>
  <c r="B75" i="11"/>
  <c r="B74" i="11"/>
  <c r="B73" i="11"/>
  <c r="B72" i="11"/>
  <c r="B71" i="11"/>
  <c r="B70" i="11"/>
  <c r="B69" i="11"/>
  <c r="B68" i="11"/>
  <c r="B66" i="11"/>
  <c r="B65" i="11"/>
  <c r="B64" i="11"/>
  <c r="B63" i="11"/>
  <c r="B62" i="11"/>
  <c r="B61" i="11"/>
  <c r="B60" i="11"/>
  <c r="B59" i="11"/>
  <c r="B57" i="11"/>
  <c r="D53" i="11"/>
  <c r="D54" i="11" s="1"/>
  <c r="B52" i="11"/>
  <c r="B51" i="11"/>
  <c r="B50" i="11"/>
  <c r="B49" i="11"/>
  <c r="B47" i="11"/>
  <c r="B46" i="11"/>
  <c r="B45" i="11"/>
  <c r="B44" i="11"/>
  <c r="B43" i="11"/>
  <c r="B42" i="11"/>
  <c r="D38" i="11"/>
  <c r="D39" i="11" s="1"/>
  <c r="B37" i="11"/>
  <c r="B36" i="11"/>
  <c r="B35" i="11"/>
  <c r="B34" i="11"/>
  <c r="B33" i="11"/>
  <c r="B32" i="11"/>
  <c r="B31" i="11"/>
  <c r="B30" i="11"/>
  <c r="B29" i="11"/>
  <c r="B28" i="11"/>
  <c r="D24" i="11"/>
  <c r="D25" i="11" s="1"/>
  <c r="B23" i="11"/>
  <c r="B22" i="11"/>
  <c r="B21" i="11"/>
  <c r="B20" i="11"/>
  <c r="B19" i="11"/>
  <c r="B18" i="11"/>
  <c r="B17" i="11"/>
  <c r="B16" i="11"/>
  <c r="B15" i="11"/>
  <c r="B14" i="11"/>
  <c r="A5" i="11"/>
  <c r="B4" i="11"/>
  <c r="A4" i="11"/>
  <c r="D97" i="10"/>
  <c r="D98" i="10" s="1"/>
  <c r="B96" i="10"/>
  <c r="B95" i="10"/>
  <c r="B94" i="10"/>
  <c r="B93" i="10"/>
  <c r="B92" i="10"/>
  <c r="B91" i="10"/>
  <c r="D85" i="10"/>
  <c r="D86" i="10" s="1"/>
  <c r="B84" i="10"/>
  <c r="B83" i="10"/>
  <c r="B82" i="10"/>
  <c r="B81" i="10"/>
  <c r="B80" i="10"/>
  <c r="B79" i="10"/>
  <c r="B78" i="10"/>
  <c r="B77" i="10"/>
  <c r="B75" i="10"/>
  <c r="B74" i="10"/>
  <c r="B73" i="10"/>
  <c r="B72" i="10"/>
  <c r="B71" i="10"/>
  <c r="B70" i="10"/>
  <c r="B69" i="10"/>
  <c r="B68" i="10"/>
  <c r="B66" i="10"/>
  <c r="B65" i="10"/>
  <c r="B64" i="10"/>
  <c r="B63" i="10"/>
  <c r="B62" i="10"/>
  <c r="B61" i="10"/>
  <c r="B60" i="10"/>
  <c r="B59" i="10"/>
  <c r="B57" i="10"/>
  <c r="D53" i="10"/>
  <c r="D54" i="10" s="1"/>
  <c r="B52" i="10"/>
  <c r="B51" i="10"/>
  <c r="B50" i="10"/>
  <c r="B49" i="10"/>
  <c r="B47" i="10"/>
  <c r="B46" i="10"/>
  <c r="B45" i="10"/>
  <c r="B44" i="10"/>
  <c r="B43" i="10"/>
  <c r="B42" i="10"/>
  <c r="D38" i="10"/>
  <c r="D39" i="10" s="1"/>
  <c r="B37" i="10"/>
  <c r="B36" i="10"/>
  <c r="B35" i="10"/>
  <c r="B34" i="10"/>
  <c r="B33" i="10"/>
  <c r="B32" i="10"/>
  <c r="B31" i="10"/>
  <c r="B30" i="10"/>
  <c r="B29" i="10"/>
  <c r="B28" i="10"/>
  <c r="D24" i="10"/>
  <c r="D25" i="10" s="1"/>
  <c r="B23" i="10"/>
  <c r="B22" i="10"/>
  <c r="B21" i="10"/>
  <c r="B20" i="10"/>
  <c r="B19" i="10"/>
  <c r="B18" i="10"/>
  <c r="B17" i="10"/>
  <c r="B16" i="10"/>
  <c r="B15" i="10"/>
  <c r="B14" i="10"/>
  <c r="A5" i="10"/>
  <c r="B4" i="10"/>
  <c r="A4" i="10"/>
  <c r="D97" i="5"/>
  <c r="D98" i="5" s="1"/>
  <c r="B96" i="5"/>
  <c r="B95" i="5"/>
  <c r="B94" i="5"/>
  <c r="B93" i="5"/>
  <c r="B92" i="5"/>
  <c r="D67" i="2"/>
  <c r="B91" i="5"/>
  <c r="D85" i="5"/>
  <c r="D86" i="5" s="1"/>
  <c r="B84" i="5"/>
  <c r="B83" i="5"/>
  <c r="B82" i="5"/>
  <c r="B81" i="5"/>
  <c r="B80" i="5"/>
  <c r="B79" i="5"/>
  <c r="B78" i="5"/>
  <c r="B77" i="5"/>
  <c r="B75" i="5"/>
  <c r="B74" i="5"/>
  <c r="B73" i="5"/>
  <c r="B72" i="5"/>
  <c r="B71" i="5"/>
  <c r="B70" i="5"/>
  <c r="B69" i="5"/>
  <c r="B68" i="5"/>
  <c r="B66" i="5"/>
  <c r="B65" i="5"/>
  <c r="B64" i="5"/>
  <c r="B63" i="5"/>
  <c r="B62" i="5"/>
  <c r="B61" i="5"/>
  <c r="B60" i="5"/>
  <c r="B59" i="5"/>
  <c r="B57" i="5"/>
  <c r="D53" i="5"/>
  <c r="D54" i="5" s="1"/>
  <c r="B52" i="5"/>
  <c r="B51" i="5"/>
  <c r="B50" i="5"/>
  <c r="B49" i="5"/>
  <c r="B47" i="5"/>
  <c r="B46" i="5"/>
  <c r="B45" i="5"/>
  <c r="B44" i="5"/>
  <c r="B43" i="5"/>
  <c r="B42" i="5"/>
  <c r="D38" i="5"/>
  <c r="D39" i="5" s="1"/>
  <c r="B37" i="5"/>
  <c r="B36" i="5"/>
  <c r="B35" i="5"/>
  <c r="B34" i="5"/>
  <c r="B33" i="5"/>
  <c r="B32" i="5"/>
  <c r="B31" i="5"/>
  <c r="B30" i="5"/>
  <c r="B29" i="5"/>
  <c r="B28" i="5"/>
  <c r="D24" i="5"/>
  <c r="D25" i="5" s="1"/>
  <c r="B23" i="5"/>
  <c r="B22" i="5"/>
  <c r="B21" i="5"/>
  <c r="B20" i="5"/>
  <c r="B19" i="5"/>
  <c r="B18" i="5"/>
  <c r="B17" i="5"/>
  <c r="B16" i="5"/>
  <c r="B15" i="5"/>
  <c r="B14" i="5"/>
  <c r="A5" i="5"/>
  <c r="B4" i="5"/>
  <c r="A4" i="5"/>
  <c r="C8" i="15" l="1"/>
  <c r="C24" i="4"/>
  <c r="E24" i="4"/>
  <c r="G24" i="4"/>
  <c r="I24" i="4"/>
  <c r="K24" i="4"/>
  <c r="D24" i="4"/>
  <c r="F24" i="4"/>
  <c r="H24" i="4"/>
  <c r="J24" i="4"/>
  <c r="G58" i="17"/>
  <c r="H58" i="18"/>
  <c r="G58" i="18"/>
  <c r="E67" i="2"/>
  <c r="C54" i="3"/>
  <c r="C8" i="18"/>
  <c r="C8" i="17"/>
  <c r="C8" i="16"/>
  <c r="C8" i="14"/>
  <c r="C8" i="13"/>
  <c r="C8" i="12"/>
  <c r="C8" i="11"/>
  <c r="C25" i="3" l="1"/>
  <c r="C86" i="3"/>
  <c r="L24" i="4"/>
  <c r="L27" i="4" s="1"/>
  <c r="C8" i="5"/>
  <c r="C39" i="3"/>
  <c r="C8" i="19"/>
  <c r="C8" i="10"/>
  <c r="G58" i="11"/>
  <c r="H58" i="11"/>
  <c r="H58" i="10"/>
  <c r="G58" i="10"/>
  <c r="H58" i="12"/>
  <c r="G58" i="12"/>
  <c r="G58" i="16"/>
  <c r="H58" i="16"/>
  <c r="Q28" i="2"/>
  <c r="P28" i="2"/>
  <c r="G58" i="5"/>
  <c r="H58" i="5"/>
  <c r="H58" i="13"/>
  <c r="G58" i="13"/>
  <c r="G58" i="15"/>
  <c r="H58" i="15"/>
  <c r="H58" i="3"/>
  <c r="G58" i="3"/>
  <c r="G58" i="14"/>
  <c r="H58" i="14"/>
  <c r="G58" i="19"/>
  <c r="H58" i="19"/>
  <c r="A53" i="2"/>
  <c r="B81" i="3"/>
  <c r="B82" i="3"/>
  <c r="B83" i="3"/>
  <c r="B72" i="3"/>
  <c r="B73" i="3"/>
  <c r="B74" i="3"/>
  <c r="G34" i="5"/>
  <c r="G35" i="14"/>
  <c r="H36" i="5"/>
  <c r="H37" i="5"/>
  <c r="H28" i="5"/>
  <c r="H23" i="5"/>
  <c r="H14" i="10"/>
  <c r="A54" i="2"/>
  <c r="A55" i="2"/>
  <c r="A43" i="2"/>
  <c r="A44" i="2"/>
  <c r="A45" i="2"/>
  <c r="H35" i="12" l="1"/>
  <c r="G35" i="5"/>
  <c r="H35" i="10"/>
  <c r="H35" i="5"/>
  <c r="H35" i="13"/>
  <c r="G35" i="10"/>
  <c r="H17" i="5"/>
  <c r="H19" i="5"/>
  <c r="G35" i="11"/>
  <c r="H35" i="11"/>
  <c r="O43" i="2"/>
  <c r="O35" i="2"/>
  <c r="O55" i="2"/>
  <c r="P55" i="2" s="1"/>
  <c r="G23" i="5"/>
  <c r="O54" i="2"/>
  <c r="P54" i="2" s="1"/>
  <c r="F39" i="5"/>
  <c r="H39" i="5" s="1"/>
  <c r="G19" i="5"/>
  <c r="G35" i="12"/>
  <c r="G33" i="5"/>
  <c r="G17" i="5"/>
  <c r="H17" i="10"/>
  <c r="G17" i="10"/>
  <c r="H32" i="5"/>
  <c r="G32" i="5"/>
  <c r="O46" i="2"/>
  <c r="P46" i="2" s="1"/>
  <c r="G31" i="5"/>
  <c r="H31" i="5"/>
  <c r="O53" i="2"/>
  <c r="Q53" i="2" s="1"/>
  <c r="H20" i="5"/>
  <c r="G36" i="5"/>
  <c r="H33" i="5"/>
  <c r="G20" i="5"/>
  <c r="H29" i="5"/>
  <c r="G29" i="5"/>
  <c r="H19" i="10"/>
  <c r="G19" i="10"/>
  <c r="O45" i="2"/>
  <c r="P45" i="2" s="1"/>
  <c r="G28" i="5"/>
  <c r="G35" i="13"/>
  <c r="H33" i="10"/>
  <c r="G33" i="10"/>
  <c r="O36" i="2"/>
  <c r="G16" i="5"/>
  <c r="H16" i="5"/>
  <c r="H15" i="5"/>
  <c r="G15" i="5"/>
  <c r="G22" i="5"/>
  <c r="H22" i="5"/>
  <c r="G30" i="5"/>
  <c r="O66" i="2"/>
  <c r="H21" i="5"/>
  <c r="G21" i="5"/>
  <c r="G37" i="5"/>
  <c r="H35" i="14"/>
  <c r="O56" i="2"/>
  <c r="H18" i="5"/>
  <c r="G18" i="5"/>
  <c r="H34" i="5"/>
  <c r="O44" i="2"/>
  <c r="H30" i="5"/>
  <c r="G14" i="10"/>
  <c r="O42" i="2"/>
  <c r="P42" i="2" s="1"/>
  <c r="C100" i="16"/>
  <c r="O34" i="2"/>
  <c r="O33" i="2"/>
  <c r="O32" i="2"/>
  <c r="O31" i="2"/>
  <c r="O30" i="2"/>
  <c r="O29" i="2"/>
  <c r="C100" i="12"/>
  <c r="C100" i="10"/>
  <c r="C100" i="15"/>
  <c r="C100" i="13"/>
  <c r="C100" i="14"/>
  <c r="C100" i="17"/>
  <c r="C100" i="5"/>
  <c r="C100" i="18"/>
  <c r="C100" i="19"/>
  <c r="C100" i="11"/>
  <c r="G82" i="3"/>
  <c r="H81" i="3"/>
  <c r="G83" i="3"/>
  <c r="G74" i="3"/>
  <c r="G73" i="3"/>
  <c r="Q54" i="2" l="1"/>
  <c r="P53" i="2"/>
  <c r="Q55" i="2"/>
  <c r="Q45" i="2"/>
  <c r="G21" i="10"/>
  <c r="H21" i="10"/>
  <c r="H73" i="3"/>
  <c r="G35" i="15"/>
  <c r="H35" i="15"/>
  <c r="H96" i="5"/>
  <c r="G96" i="5"/>
  <c r="H22" i="10"/>
  <c r="G22" i="10"/>
  <c r="H47" i="5"/>
  <c r="G47" i="5"/>
  <c r="H70" i="5"/>
  <c r="G70" i="5"/>
  <c r="H36" i="10"/>
  <c r="G36" i="10"/>
  <c r="H31" i="10"/>
  <c r="G31" i="10"/>
  <c r="P43" i="2"/>
  <c r="Q43" i="2"/>
  <c r="P44" i="2"/>
  <c r="Q44" i="2"/>
  <c r="H69" i="5"/>
  <c r="G69" i="5"/>
  <c r="H33" i="11"/>
  <c r="G33" i="11"/>
  <c r="H77" i="5"/>
  <c r="G77" i="5"/>
  <c r="H75" i="5"/>
  <c r="G75" i="5"/>
  <c r="H45" i="5"/>
  <c r="G45" i="5"/>
  <c r="H95" i="5"/>
  <c r="G95" i="5"/>
  <c r="H92" i="5"/>
  <c r="G92" i="5"/>
  <c r="G18" i="10"/>
  <c r="H18" i="10"/>
  <c r="H49" i="5"/>
  <c r="G49" i="5"/>
  <c r="H16" i="10"/>
  <c r="G16" i="10"/>
  <c r="F98" i="3"/>
  <c r="H20" i="10"/>
  <c r="G20" i="10"/>
  <c r="G23" i="10"/>
  <c r="H23" i="10"/>
  <c r="G68" i="5"/>
  <c r="H68" i="5"/>
  <c r="F25" i="10"/>
  <c r="H25" i="10" s="1"/>
  <c r="H93" i="5"/>
  <c r="G93" i="5"/>
  <c r="H15" i="10"/>
  <c r="G15" i="10"/>
  <c r="G79" i="5"/>
  <c r="H79" i="5"/>
  <c r="G39" i="5"/>
  <c r="G51" i="5"/>
  <c r="H51" i="5"/>
  <c r="G81" i="3"/>
  <c r="H83" i="3"/>
  <c r="H29" i="10"/>
  <c r="G29" i="10"/>
  <c r="H72" i="3"/>
  <c r="H46" i="5"/>
  <c r="G46" i="5"/>
  <c r="G37" i="10"/>
  <c r="H37" i="10"/>
  <c r="H78" i="5"/>
  <c r="G78" i="5"/>
  <c r="H74" i="3"/>
  <c r="G19" i="11"/>
  <c r="H19" i="11"/>
  <c r="G17" i="11"/>
  <c r="H17" i="11"/>
  <c r="F39" i="10"/>
  <c r="H39" i="10" s="1"/>
  <c r="G28" i="10"/>
  <c r="H28" i="10"/>
  <c r="H34" i="10"/>
  <c r="G34" i="10"/>
  <c r="G94" i="5"/>
  <c r="H94" i="5"/>
  <c r="G72" i="3"/>
  <c r="G84" i="5"/>
  <c r="H84" i="5"/>
  <c r="H30" i="10"/>
  <c r="G30" i="10"/>
  <c r="H66" i="5"/>
  <c r="G66" i="5"/>
  <c r="H42" i="5"/>
  <c r="G42" i="5"/>
  <c r="G32" i="10"/>
  <c r="H32" i="10"/>
  <c r="H82" i="3"/>
  <c r="H65" i="5"/>
  <c r="G65" i="5"/>
  <c r="H43" i="5"/>
  <c r="G43" i="5"/>
  <c r="G44" i="5"/>
  <c r="H44" i="5"/>
  <c r="H50" i="5"/>
  <c r="G50" i="5"/>
  <c r="H14" i="11"/>
  <c r="G14" i="11"/>
  <c r="G80" i="5"/>
  <c r="H80" i="5"/>
  <c r="H71" i="5"/>
  <c r="G71" i="5"/>
  <c r="G64" i="5"/>
  <c r="H64" i="5"/>
  <c r="G63" i="5"/>
  <c r="H63" i="5"/>
  <c r="G62" i="5"/>
  <c r="H62" i="5"/>
  <c r="G61" i="5"/>
  <c r="H61" i="5"/>
  <c r="C58" i="2"/>
  <c r="G60" i="5"/>
  <c r="H60" i="5"/>
  <c r="G59" i="5"/>
  <c r="H59" i="5"/>
  <c r="G57" i="5"/>
  <c r="H57" i="5"/>
  <c r="B5" i="9"/>
  <c r="F86" i="5" l="1"/>
  <c r="H86" i="5" s="1"/>
  <c r="G25" i="10"/>
  <c r="H50" i="10"/>
  <c r="G50" i="10"/>
  <c r="H30" i="11"/>
  <c r="G30" i="11"/>
  <c r="H81" i="5"/>
  <c r="G81" i="5"/>
  <c r="H69" i="10"/>
  <c r="G69" i="10"/>
  <c r="G47" i="10"/>
  <c r="H47" i="10"/>
  <c r="H20" i="11"/>
  <c r="G20" i="11"/>
  <c r="H75" i="10"/>
  <c r="G75" i="10"/>
  <c r="G65" i="10"/>
  <c r="H65" i="10"/>
  <c r="H17" i="12"/>
  <c r="G17" i="12"/>
  <c r="G78" i="10"/>
  <c r="H78" i="10"/>
  <c r="H72" i="5"/>
  <c r="G72" i="5"/>
  <c r="G68" i="10"/>
  <c r="H68" i="10"/>
  <c r="H91" i="5"/>
  <c r="F98" i="5"/>
  <c r="H98" i="5" s="1"/>
  <c r="G91" i="5"/>
  <c r="G98" i="5" s="1"/>
  <c r="H95" i="10"/>
  <c r="G95" i="10"/>
  <c r="G35" i="16"/>
  <c r="H35" i="16"/>
  <c r="G44" i="10"/>
  <c r="H44" i="10"/>
  <c r="H42" i="10"/>
  <c r="G42" i="10"/>
  <c r="G34" i="11"/>
  <c r="H34" i="11"/>
  <c r="H15" i="11"/>
  <c r="G15" i="11"/>
  <c r="H18" i="11"/>
  <c r="G18" i="11"/>
  <c r="H77" i="10"/>
  <c r="G77" i="10"/>
  <c r="H36" i="11"/>
  <c r="G36" i="11"/>
  <c r="G46" i="10"/>
  <c r="H46" i="10"/>
  <c r="G31" i="11"/>
  <c r="H31" i="11"/>
  <c r="H82" i="5"/>
  <c r="G82" i="5"/>
  <c r="H84" i="10"/>
  <c r="G84" i="10"/>
  <c r="H51" i="10"/>
  <c r="G51" i="10"/>
  <c r="H22" i="11"/>
  <c r="G22" i="11"/>
  <c r="H73" i="5"/>
  <c r="G73" i="5"/>
  <c r="G94" i="10"/>
  <c r="H94" i="10"/>
  <c r="G79" i="10"/>
  <c r="H79" i="10"/>
  <c r="F25" i="11"/>
  <c r="H25" i="11" s="1"/>
  <c r="G39" i="10"/>
  <c r="G19" i="12"/>
  <c r="H19" i="12"/>
  <c r="G37" i="11"/>
  <c r="H37" i="11"/>
  <c r="G29" i="11"/>
  <c r="H29" i="11"/>
  <c r="G23" i="11"/>
  <c r="H23" i="11"/>
  <c r="G16" i="11"/>
  <c r="H16" i="11"/>
  <c r="H45" i="10"/>
  <c r="G45" i="10"/>
  <c r="G49" i="10"/>
  <c r="H49" i="10"/>
  <c r="G32" i="11"/>
  <c r="H32" i="11"/>
  <c r="H66" i="10"/>
  <c r="G66" i="10"/>
  <c r="H93" i="10"/>
  <c r="G93" i="10"/>
  <c r="H92" i="10"/>
  <c r="G92" i="10"/>
  <c r="H33" i="12"/>
  <c r="G33" i="12"/>
  <c r="G70" i="10"/>
  <c r="H70" i="10"/>
  <c r="G43" i="10"/>
  <c r="H43" i="10"/>
  <c r="H28" i="11"/>
  <c r="G28" i="11"/>
  <c r="F39" i="11"/>
  <c r="H39" i="11" s="1"/>
  <c r="G74" i="5"/>
  <c r="H74" i="5"/>
  <c r="H83" i="5"/>
  <c r="G83" i="5"/>
  <c r="H96" i="10"/>
  <c r="G96" i="10"/>
  <c r="H21" i="11"/>
  <c r="G21" i="11"/>
  <c r="G14" i="12"/>
  <c r="H14" i="12"/>
  <c r="H80" i="10"/>
  <c r="G80" i="10"/>
  <c r="H71" i="10"/>
  <c r="G71" i="10"/>
  <c r="H64" i="10"/>
  <c r="G64" i="10"/>
  <c r="H63" i="10"/>
  <c r="G63" i="10"/>
  <c r="H62" i="10"/>
  <c r="G62" i="10"/>
  <c r="G61" i="10"/>
  <c r="H61" i="10"/>
  <c r="H60" i="10"/>
  <c r="G60" i="10"/>
  <c r="G59" i="10"/>
  <c r="H59" i="10"/>
  <c r="G57" i="10"/>
  <c r="H57" i="10"/>
  <c r="B4" i="3"/>
  <c r="B5" i="2"/>
  <c r="G86" i="5" l="1"/>
  <c r="G39" i="11"/>
  <c r="G25" i="11"/>
  <c r="H16" i="12"/>
  <c r="G16" i="12"/>
  <c r="F25" i="12"/>
  <c r="H25" i="12" s="1"/>
  <c r="H28" i="12"/>
  <c r="G28" i="12"/>
  <c r="F39" i="12"/>
  <c r="H39" i="12" s="1"/>
  <c r="G93" i="11"/>
  <c r="H93" i="11"/>
  <c r="H37" i="12"/>
  <c r="G37" i="12"/>
  <c r="H79" i="11"/>
  <c r="G79" i="11"/>
  <c r="H84" i="11"/>
  <c r="G84" i="11"/>
  <c r="H46" i="11"/>
  <c r="G46" i="11"/>
  <c r="G34" i="12"/>
  <c r="H34" i="12"/>
  <c r="G72" i="10"/>
  <c r="H72" i="10"/>
  <c r="G81" i="10"/>
  <c r="H81" i="10"/>
  <c r="G70" i="11"/>
  <c r="H70" i="11"/>
  <c r="G49" i="11"/>
  <c r="H49" i="11"/>
  <c r="H94" i="11"/>
  <c r="G94" i="11"/>
  <c r="G65" i="11"/>
  <c r="H65" i="11"/>
  <c r="H47" i="11"/>
  <c r="G47" i="11"/>
  <c r="H33" i="13"/>
  <c r="G33" i="13"/>
  <c r="G23" i="12"/>
  <c r="H23" i="12"/>
  <c r="G22" i="12"/>
  <c r="H22" i="12"/>
  <c r="G18" i="12"/>
  <c r="H18" i="12"/>
  <c r="F98" i="10"/>
  <c r="H98" i="10" s="1"/>
  <c r="G91" i="10"/>
  <c r="G98" i="10" s="1"/>
  <c r="H91" i="10"/>
  <c r="H78" i="11"/>
  <c r="G78" i="11"/>
  <c r="H73" i="10"/>
  <c r="G73" i="10"/>
  <c r="H44" i="11"/>
  <c r="G44" i="11"/>
  <c r="G20" i="12"/>
  <c r="H20" i="12"/>
  <c r="G83" i="10"/>
  <c r="H83" i="10"/>
  <c r="F86" i="10"/>
  <c r="H86" i="10" s="1"/>
  <c r="G74" i="10"/>
  <c r="H74" i="10"/>
  <c r="G66" i="11"/>
  <c r="H66" i="11"/>
  <c r="G19" i="13"/>
  <c r="H19" i="13"/>
  <c r="H82" i="10"/>
  <c r="G82" i="10"/>
  <c r="H35" i="17"/>
  <c r="G35" i="17"/>
  <c r="H30" i="12"/>
  <c r="G30" i="12"/>
  <c r="H96" i="11"/>
  <c r="G96" i="11"/>
  <c r="H21" i="12"/>
  <c r="G21" i="12"/>
  <c r="H43" i="11"/>
  <c r="G43" i="11"/>
  <c r="G45" i="11"/>
  <c r="H45" i="11"/>
  <c r="G36" i="12"/>
  <c r="H36" i="12"/>
  <c r="G42" i="11"/>
  <c r="H42" i="11"/>
  <c r="H75" i="11"/>
  <c r="G75" i="11"/>
  <c r="H77" i="11"/>
  <c r="G77" i="11"/>
  <c r="G92" i="11"/>
  <c r="H92" i="11"/>
  <c r="H29" i="12"/>
  <c r="G29" i="12"/>
  <c r="H51" i="11"/>
  <c r="G51" i="11"/>
  <c r="G15" i="12"/>
  <c r="H15" i="12"/>
  <c r="H68" i="11"/>
  <c r="G68" i="11"/>
  <c r="G69" i="11"/>
  <c r="H69" i="11"/>
  <c r="H32" i="12"/>
  <c r="G32" i="12"/>
  <c r="G31" i="12"/>
  <c r="H31" i="12"/>
  <c r="H95" i="11"/>
  <c r="G95" i="11"/>
  <c r="H17" i="13"/>
  <c r="G17" i="13"/>
  <c r="H50" i="11"/>
  <c r="G50" i="11"/>
  <c r="G14" i="13"/>
  <c r="H14" i="13"/>
  <c r="H80" i="11"/>
  <c r="G80" i="11"/>
  <c r="G71" i="11"/>
  <c r="H71" i="11"/>
  <c r="G64" i="11"/>
  <c r="H64" i="11"/>
  <c r="G63" i="11"/>
  <c r="H63" i="11"/>
  <c r="H62" i="11"/>
  <c r="G62" i="11"/>
  <c r="G61" i="11"/>
  <c r="H61" i="11"/>
  <c r="H60" i="11"/>
  <c r="G60" i="11"/>
  <c r="H59" i="11"/>
  <c r="G59" i="11"/>
  <c r="H59" i="12"/>
  <c r="G59" i="12"/>
  <c r="G57" i="11"/>
  <c r="H57" i="11"/>
  <c r="B5" i="16"/>
  <c r="B5" i="13"/>
  <c r="B5" i="15"/>
  <c r="B5" i="12"/>
  <c r="B5" i="5"/>
  <c r="B5" i="17"/>
  <c r="B5" i="11"/>
  <c r="B5" i="19"/>
  <c r="B5" i="14"/>
  <c r="B5" i="10"/>
  <c r="B5" i="18"/>
  <c r="B5" i="3"/>
  <c r="A2" i="9"/>
  <c r="A1" i="9"/>
  <c r="F25" i="13" l="1"/>
  <c r="H25" i="13" s="1"/>
  <c r="F86" i="11"/>
  <c r="H86" i="11" s="1"/>
  <c r="G86" i="10"/>
  <c r="G25" i="12"/>
  <c r="G32" i="13"/>
  <c r="H32" i="13"/>
  <c r="H92" i="12"/>
  <c r="G92" i="12"/>
  <c r="H75" i="12"/>
  <c r="G75" i="12"/>
  <c r="H35" i="18"/>
  <c r="G35" i="18"/>
  <c r="H83" i="11"/>
  <c r="G83" i="11"/>
  <c r="H22" i="13"/>
  <c r="G22" i="13"/>
  <c r="G46" i="12"/>
  <c r="H46" i="12"/>
  <c r="H79" i="12"/>
  <c r="G79" i="12"/>
  <c r="H15" i="13"/>
  <c r="G15" i="13"/>
  <c r="H45" i="12"/>
  <c r="G45" i="12"/>
  <c r="G96" i="12"/>
  <c r="H96" i="12"/>
  <c r="H66" i="12"/>
  <c r="G66" i="12"/>
  <c r="G91" i="11"/>
  <c r="G98" i="11" s="1"/>
  <c r="H91" i="11"/>
  <c r="F98" i="11"/>
  <c r="H98" i="11" s="1"/>
  <c r="H81" i="11"/>
  <c r="G81" i="11"/>
  <c r="G94" i="12"/>
  <c r="H94" i="12"/>
  <c r="H95" i="12"/>
  <c r="G95" i="12"/>
  <c r="H73" i="11"/>
  <c r="G73" i="11"/>
  <c r="H28" i="13"/>
  <c r="F39" i="13"/>
  <c r="H39" i="13" s="1"/>
  <c r="G28" i="13"/>
  <c r="G69" i="12"/>
  <c r="H69" i="12"/>
  <c r="H42" i="12"/>
  <c r="G42" i="12"/>
  <c r="H82" i="11"/>
  <c r="G82" i="11"/>
  <c r="H20" i="13"/>
  <c r="G20" i="13"/>
  <c r="G23" i="13"/>
  <c r="H23" i="13"/>
  <c r="G65" i="12"/>
  <c r="H65" i="12"/>
  <c r="H49" i="12"/>
  <c r="G49" i="12"/>
  <c r="H37" i="13"/>
  <c r="G37" i="13"/>
  <c r="H21" i="13"/>
  <c r="G21" i="13"/>
  <c r="H47" i="12"/>
  <c r="G47" i="12"/>
  <c r="H50" i="12"/>
  <c r="G50" i="12"/>
  <c r="H51" i="12"/>
  <c r="G51" i="12"/>
  <c r="G43" i="12"/>
  <c r="H43" i="12"/>
  <c r="H74" i="11"/>
  <c r="G74" i="11"/>
  <c r="H78" i="12"/>
  <c r="G78" i="12"/>
  <c r="G72" i="11"/>
  <c r="H72" i="11"/>
  <c r="G31" i="13"/>
  <c r="H31" i="13"/>
  <c r="G77" i="12"/>
  <c r="H77" i="12"/>
  <c r="G30" i="13"/>
  <c r="H30" i="13"/>
  <c r="H44" i="12"/>
  <c r="G44" i="12"/>
  <c r="H18" i="13"/>
  <c r="G18" i="13"/>
  <c r="G84" i="12"/>
  <c r="H84" i="12"/>
  <c r="H17" i="14"/>
  <c r="G17" i="14"/>
  <c r="H29" i="13"/>
  <c r="G29" i="13"/>
  <c r="H34" i="13"/>
  <c r="G34" i="13"/>
  <c r="H68" i="12"/>
  <c r="G68" i="12"/>
  <c r="G36" i="13"/>
  <c r="H36" i="13"/>
  <c r="H19" i="14"/>
  <c r="G19" i="14"/>
  <c r="G33" i="14"/>
  <c r="H33" i="14"/>
  <c r="H70" i="12"/>
  <c r="G70" i="12"/>
  <c r="G39" i="12"/>
  <c r="G93" i="12"/>
  <c r="H93" i="12"/>
  <c r="H16" i="13"/>
  <c r="G16" i="13"/>
  <c r="H14" i="14"/>
  <c r="G14" i="14"/>
  <c r="H80" i="12"/>
  <c r="G80" i="12"/>
  <c r="H71" i="12"/>
  <c r="G71" i="12"/>
  <c r="H64" i="12"/>
  <c r="G64" i="12"/>
  <c r="H63" i="12"/>
  <c r="G63" i="12"/>
  <c r="H62" i="12"/>
  <c r="G62" i="12"/>
  <c r="G61" i="12"/>
  <c r="H61" i="12"/>
  <c r="H60" i="12"/>
  <c r="G60" i="12"/>
  <c r="H59" i="13"/>
  <c r="G59" i="13"/>
  <c r="H57" i="12"/>
  <c r="G57" i="12"/>
  <c r="D38" i="3"/>
  <c r="D24" i="3"/>
  <c r="D53" i="3"/>
  <c r="D54" i="3" s="1"/>
  <c r="D97" i="3"/>
  <c r="D98" i="3" s="1"/>
  <c r="D85" i="3"/>
  <c r="D86" i="3" s="1"/>
  <c r="D25" i="3" l="1"/>
  <c r="C9" i="2" s="1"/>
  <c r="D39" i="3"/>
  <c r="C10" i="2" s="1"/>
  <c r="G86" i="11"/>
  <c r="F86" i="12"/>
  <c r="H86" i="12" s="1"/>
  <c r="G25" i="13"/>
  <c r="H93" i="13"/>
  <c r="G93" i="13"/>
  <c r="H68" i="13"/>
  <c r="G68" i="13"/>
  <c r="G47" i="13"/>
  <c r="H47" i="13"/>
  <c r="F39" i="14"/>
  <c r="H39" i="14" s="1"/>
  <c r="H28" i="14"/>
  <c r="G28" i="14"/>
  <c r="G17" i="15"/>
  <c r="H17" i="15"/>
  <c r="H51" i="13"/>
  <c r="G51" i="13"/>
  <c r="G49" i="13"/>
  <c r="H49" i="13"/>
  <c r="G42" i="13"/>
  <c r="H42" i="13"/>
  <c r="H91" i="12"/>
  <c r="G91" i="12"/>
  <c r="G98" i="12" s="1"/>
  <c r="F98" i="12"/>
  <c r="H98" i="12" s="1"/>
  <c r="G83" i="12"/>
  <c r="H83" i="12"/>
  <c r="H19" i="15"/>
  <c r="G19" i="15"/>
  <c r="G44" i="13"/>
  <c r="H44" i="13"/>
  <c r="G20" i="14"/>
  <c r="H20" i="14"/>
  <c r="H94" i="13"/>
  <c r="G94" i="13"/>
  <c r="G45" i="13"/>
  <c r="H45" i="13"/>
  <c r="G92" i="13"/>
  <c r="H92" i="13"/>
  <c r="H73" i="12"/>
  <c r="G73" i="12"/>
  <c r="H46" i="13"/>
  <c r="G46" i="13"/>
  <c r="H77" i="13"/>
  <c r="G77" i="13"/>
  <c r="G79" i="13"/>
  <c r="H79" i="13"/>
  <c r="H34" i="14"/>
  <c r="G34" i="14"/>
  <c r="H31" i="14"/>
  <c r="G31" i="14"/>
  <c r="G74" i="12"/>
  <c r="H74" i="12"/>
  <c r="G21" i="14"/>
  <c r="H21" i="14"/>
  <c r="G69" i="13"/>
  <c r="H69" i="13"/>
  <c r="C8" i="3"/>
  <c r="H70" i="13"/>
  <c r="G70" i="13"/>
  <c r="H84" i="13"/>
  <c r="G84" i="13"/>
  <c r="H65" i="13"/>
  <c r="G65" i="13"/>
  <c r="G82" i="12"/>
  <c r="H82" i="12"/>
  <c r="H66" i="13"/>
  <c r="G66" i="13"/>
  <c r="H35" i="19"/>
  <c r="G35" i="19"/>
  <c r="H16" i="14"/>
  <c r="G16" i="14"/>
  <c r="H36" i="14"/>
  <c r="G36" i="14"/>
  <c r="G30" i="14"/>
  <c r="H30" i="14"/>
  <c r="H50" i="13"/>
  <c r="G50" i="13"/>
  <c r="G39" i="13"/>
  <c r="H95" i="13"/>
  <c r="G95" i="13"/>
  <c r="H81" i="12"/>
  <c r="G81" i="12"/>
  <c r="H96" i="13"/>
  <c r="G96" i="13"/>
  <c r="H15" i="14"/>
  <c r="G15" i="14"/>
  <c r="H75" i="13"/>
  <c r="G75" i="13"/>
  <c r="H32" i="14"/>
  <c r="G32" i="14"/>
  <c r="G78" i="13"/>
  <c r="H78" i="13"/>
  <c r="G29" i="14"/>
  <c r="H29" i="14"/>
  <c r="G72" i="12"/>
  <c r="H72" i="12"/>
  <c r="H43" i="13"/>
  <c r="G43" i="13"/>
  <c r="G37" i="14"/>
  <c r="H37" i="14"/>
  <c r="H22" i="14"/>
  <c r="G22" i="14"/>
  <c r="F25" i="14"/>
  <c r="H25" i="14" s="1"/>
  <c r="H33" i="15"/>
  <c r="G33" i="15"/>
  <c r="H18" i="14"/>
  <c r="G18" i="14"/>
  <c r="H23" i="14"/>
  <c r="G23" i="14"/>
  <c r="H14" i="15"/>
  <c r="G14" i="15"/>
  <c r="H80" i="13"/>
  <c r="G80" i="13"/>
  <c r="H71" i="13"/>
  <c r="G71" i="13"/>
  <c r="H64" i="13"/>
  <c r="G64" i="13"/>
  <c r="H63" i="13"/>
  <c r="G63" i="13"/>
  <c r="H62" i="13"/>
  <c r="G62" i="13"/>
  <c r="H61" i="13"/>
  <c r="G61" i="13"/>
  <c r="G60" i="13"/>
  <c r="H60" i="13"/>
  <c r="H59" i="14"/>
  <c r="G59" i="14"/>
  <c r="G57" i="13"/>
  <c r="H57" i="13"/>
  <c r="A50" i="2"/>
  <c r="A51" i="2"/>
  <c r="A52" i="2"/>
  <c r="A56" i="2"/>
  <c r="A49" i="2"/>
  <c r="A40" i="2"/>
  <c r="A41" i="2"/>
  <c r="A42" i="2"/>
  <c r="A46" i="2"/>
  <c r="A39" i="2"/>
  <c r="A29" i="2"/>
  <c r="A30" i="2"/>
  <c r="A31" i="2"/>
  <c r="A32" i="2"/>
  <c r="A33" i="2"/>
  <c r="A34" i="2"/>
  <c r="A35" i="2"/>
  <c r="A36" i="2"/>
  <c r="G86" i="12" l="1"/>
  <c r="F86" i="13"/>
  <c r="H86" i="13" s="1"/>
  <c r="G25" i="14"/>
  <c r="H32" i="15"/>
  <c r="G32" i="15"/>
  <c r="G96" i="14"/>
  <c r="H96" i="14"/>
  <c r="H84" i="14"/>
  <c r="G84" i="14"/>
  <c r="G79" i="14"/>
  <c r="H79" i="14"/>
  <c r="G44" i="14"/>
  <c r="H44" i="14"/>
  <c r="G39" i="14"/>
  <c r="H45" i="14"/>
  <c r="G45" i="14"/>
  <c r="H37" i="15"/>
  <c r="G37" i="15"/>
  <c r="G50" i="14"/>
  <c r="H50" i="14"/>
  <c r="G36" i="15"/>
  <c r="H36" i="15"/>
  <c r="G69" i="14"/>
  <c r="H69" i="14"/>
  <c r="G49" i="14"/>
  <c r="H49" i="14"/>
  <c r="H68" i="14"/>
  <c r="G68" i="14"/>
  <c r="G65" i="14"/>
  <c r="H65" i="14"/>
  <c r="H33" i="16"/>
  <c r="G33" i="16"/>
  <c r="H29" i="15"/>
  <c r="G29" i="15"/>
  <c r="H31" i="15"/>
  <c r="G31" i="15"/>
  <c r="G94" i="14"/>
  <c r="H94" i="14"/>
  <c r="G91" i="13"/>
  <c r="G98" i="13" s="1"/>
  <c r="H91" i="13"/>
  <c r="F98" i="13"/>
  <c r="H98" i="13" s="1"/>
  <c r="G66" i="14"/>
  <c r="H66" i="14"/>
  <c r="H43" i="14"/>
  <c r="G43" i="14"/>
  <c r="H75" i="14"/>
  <c r="G75" i="14"/>
  <c r="H82" i="13"/>
  <c r="G82" i="13"/>
  <c r="H77" i="14"/>
  <c r="G77" i="14"/>
  <c r="G19" i="16"/>
  <c r="H19" i="16"/>
  <c r="G28" i="15"/>
  <c r="F39" i="15"/>
  <c r="H39" i="15" s="1"/>
  <c r="H28" i="15"/>
  <c r="G23" i="15"/>
  <c r="H23" i="15"/>
  <c r="H81" i="13"/>
  <c r="G81" i="13"/>
  <c r="H16" i="15"/>
  <c r="G16" i="15"/>
  <c r="H21" i="15"/>
  <c r="G21" i="15"/>
  <c r="G92" i="14"/>
  <c r="H92" i="14"/>
  <c r="H51" i="14"/>
  <c r="G51" i="14"/>
  <c r="H47" i="14"/>
  <c r="G47" i="14"/>
  <c r="G93" i="14"/>
  <c r="H93" i="14"/>
  <c r="H17" i="16"/>
  <c r="G17" i="16"/>
  <c r="H78" i="14"/>
  <c r="G78" i="14"/>
  <c r="H70" i="14"/>
  <c r="G70" i="14"/>
  <c r="H34" i="15"/>
  <c r="G34" i="15"/>
  <c r="G46" i="14"/>
  <c r="H46" i="14"/>
  <c r="G20" i="15"/>
  <c r="H20" i="15"/>
  <c r="G18" i="15"/>
  <c r="H18" i="15"/>
  <c r="G73" i="13"/>
  <c r="H73" i="13"/>
  <c r="F25" i="15"/>
  <c r="H25" i="15" s="1"/>
  <c r="G22" i="15"/>
  <c r="H22" i="15"/>
  <c r="H72" i="13"/>
  <c r="G72" i="13"/>
  <c r="G15" i="15"/>
  <c r="H15" i="15"/>
  <c r="H95" i="14"/>
  <c r="G95" i="14"/>
  <c r="H30" i="15"/>
  <c r="G30" i="15"/>
  <c r="H74" i="13"/>
  <c r="G74" i="13"/>
  <c r="G83" i="13"/>
  <c r="H83" i="13"/>
  <c r="H42" i="14"/>
  <c r="G42" i="14"/>
  <c r="G14" i="16"/>
  <c r="H14" i="16"/>
  <c r="H80" i="14"/>
  <c r="G80" i="14"/>
  <c r="G71" i="14"/>
  <c r="H71" i="14"/>
  <c r="H64" i="14"/>
  <c r="G64" i="14"/>
  <c r="H63" i="14"/>
  <c r="G63" i="14"/>
  <c r="G62" i="14"/>
  <c r="H62" i="14"/>
  <c r="H61" i="14"/>
  <c r="G61" i="14"/>
  <c r="H60" i="14"/>
  <c r="G60" i="14"/>
  <c r="H59" i="15"/>
  <c r="G59" i="15"/>
  <c r="G57" i="14"/>
  <c r="H57" i="14"/>
  <c r="A2" i="2"/>
  <c r="A5" i="3"/>
  <c r="A4" i="3"/>
  <c r="G86" i="13" l="1"/>
  <c r="F86" i="14"/>
  <c r="H86" i="14" s="1"/>
  <c r="G25" i="15"/>
  <c r="F25" i="16"/>
  <c r="H25" i="16" s="1"/>
  <c r="G23" i="16"/>
  <c r="H23" i="16"/>
  <c r="H75" i="15"/>
  <c r="G75" i="15"/>
  <c r="G30" i="16"/>
  <c r="H30" i="16"/>
  <c r="H70" i="15"/>
  <c r="G70" i="15"/>
  <c r="H51" i="15"/>
  <c r="G51" i="15"/>
  <c r="H28" i="16"/>
  <c r="G28" i="16"/>
  <c r="F39" i="16"/>
  <c r="H39" i="16" s="1"/>
  <c r="H65" i="15"/>
  <c r="G65" i="15"/>
  <c r="H20" i="16"/>
  <c r="G20" i="16"/>
  <c r="H46" i="15"/>
  <c r="G46" i="15"/>
  <c r="H16" i="16"/>
  <c r="G16" i="16"/>
  <c r="H77" i="15"/>
  <c r="G77" i="15"/>
  <c r="H43" i="15"/>
  <c r="G43" i="15"/>
  <c r="H91" i="14"/>
  <c r="G91" i="14"/>
  <c r="G98" i="14" s="1"/>
  <c r="F98" i="14"/>
  <c r="H98" i="14" s="1"/>
  <c r="H44" i="15"/>
  <c r="G44" i="15"/>
  <c r="H42" i="15"/>
  <c r="G42" i="15"/>
  <c r="G31" i="16"/>
  <c r="H31" i="16"/>
  <c r="G83" i="14"/>
  <c r="H83" i="14"/>
  <c r="H95" i="15"/>
  <c r="G95" i="15"/>
  <c r="G78" i="15"/>
  <c r="H78" i="15"/>
  <c r="G93" i="15"/>
  <c r="H93" i="15"/>
  <c r="H29" i="16"/>
  <c r="G29" i="16"/>
  <c r="H37" i="16"/>
  <c r="G37" i="16"/>
  <c r="H96" i="15"/>
  <c r="G96" i="15"/>
  <c r="H69" i="15"/>
  <c r="G69" i="15"/>
  <c r="H18" i="16"/>
  <c r="G18" i="16"/>
  <c r="G92" i="15"/>
  <c r="H92" i="15"/>
  <c r="G81" i="14"/>
  <c r="H81" i="14"/>
  <c r="G39" i="15"/>
  <c r="H68" i="15"/>
  <c r="G68" i="15"/>
  <c r="G74" i="14"/>
  <c r="H74" i="14"/>
  <c r="G22" i="16"/>
  <c r="H22" i="16"/>
  <c r="G47" i="15"/>
  <c r="H47" i="15"/>
  <c r="H82" i="14"/>
  <c r="G82" i="14"/>
  <c r="G66" i="15"/>
  <c r="H66" i="15"/>
  <c r="H94" i="15"/>
  <c r="G94" i="15"/>
  <c r="H36" i="16"/>
  <c r="G36" i="16"/>
  <c r="H79" i="15"/>
  <c r="G79" i="15"/>
  <c r="G72" i="14"/>
  <c r="H72" i="14"/>
  <c r="G73" i="14"/>
  <c r="H73" i="14"/>
  <c r="G34" i="16"/>
  <c r="H34" i="16"/>
  <c r="G33" i="17"/>
  <c r="H33" i="17"/>
  <c r="G50" i="15"/>
  <c r="H50" i="15"/>
  <c r="G45" i="15"/>
  <c r="H45" i="15"/>
  <c r="H84" i="15"/>
  <c r="G84" i="15"/>
  <c r="G32" i="16"/>
  <c r="H32" i="16"/>
  <c r="G17" i="17"/>
  <c r="H17" i="17"/>
  <c r="H15" i="16"/>
  <c r="G15" i="16"/>
  <c r="H21" i="16"/>
  <c r="G21" i="16"/>
  <c r="H19" i="17"/>
  <c r="G19" i="17"/>
  <c r="H49" i="15"/>
  <c r="G49" i="15"/>
  <c r="G14" i="17"/>
  <c r="H14" i="17"/>
  <c r="H80" i="15"/>
  <c r="G80" i="15"/>
  <c r="G71" i="15"/>
  <c r="H71" i="15"/>
  <c r="H64" i="15"/>
  <c r="G64" i="15"/>
  <c r="G63" i="15"/>
  <c r="H63" i="15"/>
  <c r="G62" i="15"/>
  <c r="H62" i="15"/>
  <c r="H61" i="15"/>
  <c r="G61" i="15"/>
  <c r="H60" i="15"/>
  <c r="G60" i="15"/>
  <c r="G59" i="16"/>
  <c r="H59" i="16"/>
  <c r="H57" i="15"/>
  <c r="G57" i="15"/>
  <c r="F86" i="15" l="1"/>
  <c r="H86" i="15" s="1"/>
  <c r="G86" i="14"/>
  <c r="G25" i="16"/>
  <c r="G68" i="16"/>
  <c r="H68" i="16"/>
  <c r="H93" i="16"/>
  <c r="G93" i="16"/>
  <c r="H91" i="15"/>
  <c r="G91" i="15"/>
  <c r="G98" i="15" s="1"/>
  <c r="F98" i="15"/>
  <c r="H98" i="15" s="1"/>
  <c r="H51" i="16"/>
  <c r="G51" i="16"/>
  <c r="G75" i="16"/>
  <c r="H75" i="16"/>
  <c r="G32" i="17"/>
  <c r="H32" i="17"/>
  <c r="H15" i="17"/>
  <c r="G15" i="17"/>
  <c r="G79" i="16"/>
  <c r="H79" i="16"/>
  <c r="F25" i="17"/>
  <c r="H25" i="17" s="1"/>
  <c r="H19" i="18"/>
  <c r="G19" i="18"/>
  <c r="H84" i="16"/>
  <c r="G84" i="16"/>
  <c r="G22" i="17"/>
  <c r="H22" i="17"/>
  <c r="G18" i="17"/>
  <c r="H18" i="17"/>
  <c r="G78" i="16"/>
  <c r="H78" i="16"/>
  <c r="G83" i="15"/>
  <c r="H83" i="15"/>
  <c r="G42" i="16"/>
  <c r="H42" i="16"/>
  <c r="H16" i="17"/>
  <c r="G16" i="17"/>
  <c r="H96" i="16"/>
  <c r="G96" i="16"/>
  <c r="H66" i="16"/>
  <c r="G66" i="16"/>
  <c r="G33" i="18"/>
  <c r="H33" i="18"/>
  <c r="H36" i="17"/>
  <c r="G36" i="17"/>
  <c r="H82" i="15"/>
  <c r="G82" i="15"/>
  <c r="G37" i="17"/>
  <c r="H37" i="17"/>
  <c r="G65" i="16"/>
  <c r="H65" i="16"/>
  <c r="G77" i="16"/>
  <c r="H77" i="16"/>
  <c r="H17" i="18"/>
  <c r="G17" i="18"/>
  <c r="G74" i="15"/>
  <c r="H74" i="15"/>
  <c r="H81" i="15"/>
  <c r="G81" i="15"/>
  <c r="G44" i="16"/>
  <c r="H44" i="16"/>
  <c r="H43" i="16"/>
  <c r="G43" i="16"/>
  <c r="G92" i="16"/>
  <c r="H92" i="16"/>
  <c r="G50" i="16"/>
  <c r="H50" i="16"/>
  <c r="G20" i="17"/>
  <c r="H20" i="17"/>
  <c r="H21" i="17"/>
  <c r="G21" i="17"/>
  <c r="H45" i="16"/>
  <c r="G45" i="16"/>
  <c r="G72" i="15"/>
  <c r="H72" i="15"/>
  <c r="G47" i="16"/>
  <c r="H47" i="16"/>
  <c r="H69" i="16"/>
  <c r="G69" i="16"/>
  <c r="H46" i="16"/>
  <c r="G46" i="16"/>
  <c r="G39" i="16"/>
  <c r="H70" i="16"/>
  <c r="G70" i="16"/>
  <c r="G49" i="16"/>
  <c r="H49" i="16"/>
  <c r="H73" i="15"/>
  <c r="G73" i="15"/>
  <c r="G30" i="17"/>
  <c r="H30" i="17"/>
  <c r="G94" i="16"/>
  <c r="H94" i="16"/>
  <c r="H34" i="17"/>
  <c r="G34" i="17"/>
  <c r="G29" i="17"/>
  <c r="H29" i="17"/>
  <c r="H95" i="16"/>
  <c r="G95" i="16"/>
  <c r="H31" i="17"/>
  <c r="G31" i="17"/>
  <c r="H28" i="17"/>
  <c r="F39" i="17"/>
  <c r="H39" i="17" s="1"/>
  <c r="G28" i="17"/>
  <c r="H23" i="17"/>
  <c r="G23" i="17"/>
  <c r="H14" i="18"/>
  <c r="G14" i="18"/>
  <c r="G80" i="16"/>
  <c r="H80" i="16"/>
  <c r="H71" i="16"/>
  <c r="G71" i="16"/>
  <c r="H64" i="16"/>
  <c r="G64" i="16"/>
  <c r="G63" i="16"/>
  <c r="H63" i="16"/>
  <c r="G62" i="16"/>
  <c r="H62" i="16"/>
  <c r="H61" i="16"/>
  <c r="G61" i="16"/>
  <c r="G60" i="16"/>
  <c r="H60" i="16"/>
  <c r="G59" i="17"/>
  <c r="H59" i="17"/>
  <c r="H57" i="16"/>
  <c r="G57" i="16"/>
  <c r="B52" i="3"/>
  <c r="B51" i="3"/>
  <c r="B50" i="3"/>
  <c r="A24" i="2"/>
  <c r="A23" i="2"/>
  <c r="A22" i="2"/>
  <c r="G39" i="17" l="1"/>
  <c r="F86" i="16"/>
  <c r="H86" i="16" s="1"/>
  <c r="G86" i="15"/>
  <c r="G25" i="17"/>
  <c r="F25" i="18"/>
  <c r="H25" i="18" s="1"/>
  <c r="G21" i="18"/>
  <c r="H21" i="18"/>
  <c r="H17" i="19"/>
  <c r="G17" i="19"/>
  <c r="H79" i="17"/>
  <c r="G79" i="17"/>
  <c r="G75" i="17"/>
  <c r="H75" i="17"/>
  <c r="H91" i="16"/>
  <c r="G91" i="16"/>
  <c r="G98" i="16" s="1"/>
  <c r="F98" i="16"/>
  <c r="H98" i="16" s="1"/>
  <c r="H77" i="17"/>
  <c r="G77" i="17"/>
  <c r="G37" i="18"/>
  <c r="H37" i="18"/>
  <c r="G44" i="17"/>
  <c r="H44" i="17"/>
  <c r="H81" i="16"/>
  <c r="G81" i="16"/>
  <c r="H33" i="19"/>
  <c r="G33" i="19"/>
  <c r="G96" i="17"/>
  <c r="H96" i="17"/>
  <c r="G18" i="18"/>
  <c r="H18" i="18"/>
  <c r="G42" i="17"/>
  <c r="H42" i="17"/>
  <c r="G94" i="17"/>
  <c r="H94" i="17"/>
  <c r="H72" i="16"/>
  <c r="G72" i="16"/>
  <c r="G92" i="17"/>
  <c r="H92" i="17"/>
  <c r="G69" i="17"/>
  <c r="H69" i="17"/>
  <c r="H20" i="18"/>
  <c r="G20" i="18"/>
  <c r="H82" i="16"/>
  <c r="G82" i="16"/>
  <c r="H19" i="19"/>
  <c r="G19" i="19"/>
  <c r="H15" i="18"/>
  <c r="G15" i="18"/>
  <c r="G93" i="17"/>
  <c r="H93" i="17"/>
  <c r="H95" i="17"/>
  <c r="G95" i="17"/>
  <c r="G28" i="18"/>
  <c r="F39" i="18"/>
  <c r="H39" i="18" s="1"/>
  <c r="H28" i="18"/>
  <c r="G46" i="17"/>
  <c r="H46" i="17"/>
  <c r="H49" i="17"/>
  <c r="G49" i="17"/>
  <c r="G29" i="18"/>
  <c r="H29" i="18"/>
  <c r="H30" i="18"/>
  <c r="G30" i="18"/>
  <c r="G43" i="17"/>
  <c r="H43" i="17"/>
  <c r="H74" i="16"/>
  <c r="G74" i="16"/>
  <c r="H83" i="16"/>
  <c r="G83" i="16"/>
  <c r="G51" i="17"/>
  <c r="H51" i="17"/>
  <c r="G73" i="16"/>
  <c r="H73" i="16"/>
  <c r="G36" i="18"/>
  <c r="H36" i="18"/>
  <c r="H52" i="5"/>
  <c r="G52" i="5"/>
  <c r="G54" i="5" s="1"/>
  <c r="F54" i="5"/>
  <c r="H54" i="5" s="1"/>
  <c r="H31" i="18"/>
  <c r="G31" i="18"/>
  <c r="H34" i="18"/>
  <c r="G34" i="18"/>
  <c r="G70" i="17"/>
  <c r="H70" i="17"/>
  <c r="G47" i="17"/>
  <c r="H47" i="17"/>
  <c r="H45" i="17"/>
  <c r="G45" i="17"/>
  <c r="G50" i="17"/>
  <c r="H50" i="17"/>
  <c r="G66" i="17"/>
  <c r="H66" i="17"/>
  <c r="H16" i="18"/>
  <c r="G16" i="18"/>
  <c r="H22" i="18"/>
  <c r="G22" i="18"/>
  <c r="G78" i="17"/>
  <c r="H78" i="17"/>
  <c r="H23" i="18"/>
  <c r="G23" i="18"/>
  <c r="H65" i="17"/>
  <c r="G65" i="17"/>
  <c r="H84" i="17"/>
  <c r="G84" i="17"/>
  <c r="H32" i="18"/>
  <c r="G32" i="18"/>
  <c r="H68" i="17"/>
  <c r="G68" i="17"/>
  <c r="H14" i="19"/>
  <c r="G14" i="19"/>
  <c r="H80" i="17"/>
  <c r="G80" i="17"/>
  <c r="G71" i="17"/>
  <c r="H71" i="17"/>
  <c r="H64" i="17"/>
  <c r="G64" i="17"/>
  <c r="G63" i="17"/>
  <c r="H63" i="17"/>
  <c r="H62" i="17"/>
  <c r="G62" i="17"/>
  <c r="H61" i="17"/>
  <c r="G61" i="17"/>
  <c r="H60" i="17"/>
  <c r="G60" i="17"/>
  <c r="H59" i="18"/>
  <c r="G59" i="18"/>
  <c r="H57" i="17"/>
  <c r="G57" i="17"/>
  <c r="N67" i="2"/>
  <c r="M67" i="2"/>
  <c r="L67" i="2"/>
  <c r="K67" i="2"/>
  <c r="J67" i="2"/>
  <c r="I67" i="2"/>
  <c r="H67" i="2"/>
  <c r="G67" i="2"/>
  <c r="F67" i="2"/>
  <c r="C67" i="2"/>
  <c r="H51" i="3"/>
  <c r="G52" i="3"/>
  <c r="H50" i="3"/>
  <c r="H52" i="3"/>
  <c r="O22" i="2"/>
  <c r="Q22" i="2" s="1"/>
  <c r="O24" i="2"/>
  <c r="P24" i="2" s="1"/>
  <c r="G51" i="3"/>
  <c r="G50" i="3"/>
  <c r="F58" i="2"/>
  <c r="H58" i="2"/>
  <c r="K58" i="2"/>
  <c r="L58" i="2"/>
  <c r="M58" i="2"/>
  <c r="N58" i="2"/>
  <c r="G58" i="2"/>
  <c r="I58" i="2"/>
  <c r="D58" i="2"/>
  <c r="J58" i="2"/>
  <c r="E58" i="2"/>
  <c r="C19" i="9"/>
  <c r="C18" i="9"/>
  <c r="L15" i="4"/>
  <c r="L14" i="4"/>
  <c r="C73" i="9" l="1"/>
  <c r="G86" i="16"/>
  <c r="G39" i="18"/>
  <c r="F25" i="19"/>
  <c r="H25" i="19" s="1"/>
  <c r="G25" i="18"/>
  <c r="G79" i="18"/>
  <c r="H79" i="18"/>
  <c r="G65" i="18"/>
  <c r="H65" i="18"/>
  <c r="G47" i="18"/>
  <c r="H47" i="18"/>
  <c r="G36" i="19"/>
  <c r="H36" i="19"/>
  <c r="H15" i="19"/>
  <c r="G15" i="19"/>
  <c r="G20" i="19"/>
  <c r="H20" i="19"/>
  <c r="G72" i="17"/>
  <c r="H72" i="17"/>
  <c r="H22" i="19"/>
  <c r="G22" i="19"/>
  <c r="G31" i="19"/>
  <c r="H31" i="19"/>
  <c r="G18" i="19"/>
  <c r="H18" i="19"/>
  <c r="G91" i="17"/>
  <c r="G98" i="17" s="1"/>
  <c r="H91" i="17"/>
  <c r="F98" i="17"/>
  <c r="H98" i="17" s="1"/>
  <c r="G68" i="18"/>
  <c r="H68" i="18"/>
  <c r="G32" i="19"/>
  <c r="H32" i="19"/>
  <c r="H70" i="18"/>
  <c r="G70" i="18"/>
  <c r="G73" i="17"/>
  <c r="H73" i="17"/>
  <c r="H74" i="17"/>
  <c r="G74" i="17"/>
  <c r="G30" i="19"/>
  <c r="H30" i="19"/>
  <c r="H95" i="18"/>
  <c r="G95" i="18"/>
  <c r="H69" i="18"/>
  <c r="G69" i="18"/>
  <c r="G81" i="17"/>
  <c r="H81" i="17"/>
  <c r="H37" i="19"/>
  <c r="G37" i="19"/>
  <c r="G83" i="17"/>
  <c r="H83" i="17"/>
  <c r="F86" i="17"/>
  <c r="H86" i="17" s="1"/>
  <c r="H23" i="19"/>
  <c r="G23" i="19"/>
  <c r="G46" i="18"/>
  <c r="H46" i="18"/>
  <c r="H77" i="18"/>
  <c r="G77" i="18"/>
  <c r="H75" i="18"/>
  <c r="G75" i="18"/>
  <c r="H66" i="18"/>
  <c r="G66" i="18"/>
  <c r="H50" i="18"/>
  <c r="G50" i="18"/>
  <c r="H78" i="18"/>
  <c r="G78" i="18"/>
  <c r="H16" i="19"/>
  <c r="G16" i="19"/>
  <c r="G92" i="18"/>
  <c r="H92" i="18"/>
  <c r="H94" i="18"/>
  <c r="G94" i="18"/>
  <c r="H21" i="19"/>
  <c r="G21" i="19"/>
  <c r="G43" i="18"/>
  <c r="H43" i="18"/>
  <c r="G49" i="18"/>
  <c r="H49" i="18"/>
  <c r="G84" i="18"/>
  <c r="H84" i="18"/>
  <c r="H45" i="18"/>
  <c r="G45" i="18"/>
  <c r="H52" i="10"/>
  <c r="G52" i="10"/>
  <c r="G54" i="10" s="1"/>
  <c r="C10" i="10" s="1"/>
  <c r="F54" i="10"/>
  <c r="G51" i="18"/>
  <c r="H51" i="18"/>
  <c r="G29" i="19"/>
  <c r="H29" i="19"/>
  <c r="H93" i="18"/>
  <c r="G93" i="18"/>
  <c r="G82" i="17"/>
  <c r="H82" i="17"/>
  <c r="G34" i="19"/>
  <c r="H34" i="19"/>
  <c r="G28" i="19"/>
  <c r="H28" i="19"/>
  <c r="F39" i="19"/>
  <c r="H39" i="19" s="1"/>
  <c r="H42" i="18"/>
  <c r="G42" i="18"/>
  <c r="G96" i="18"/>
  <c r="H96" i="18"/>
  <c r="G44" i="18"/>
  <c r="H44" i="18"/>
  <c r="H80" i="18"/>
  <c r="G80" i="18"/>
  <c r="H71" i="18"/>
  <c r="G71" i="18"/>
  <c r="H64" i="18"/>
  <c r="G64" i="18"/>
  <c r="G63" i="18"/>
  <c r="H63" i="18"/>
  <c r="H62" i="18"/>
  <c r="G62" i="18"/>
  <c r="G61" i="18"/>
  <c r="H61" i="18"/>
  <c r="G60" i="18"/>
  <c r="H60" i="18"/>
  <c r="H59" i="19"/>
  <c r="G59" i="19"/>
  <c r="H57" i="18"/>
  <c r="G57" i="18"/>
  <c r="Q24" i="2"/>
  <c r="P22" i="2"/>
  <c r="G86" i="17" l="1"/>
  <c r="F86" i="18"/>
  <c r="H86" i="18" s="1"/>
  <c r="G25" i="19"/>
  <c r="H75" i="19"/>
  <c r="G75" i="19"/>
  <c r="H68" i="19"/>
  <c r="G68" i="19"/>
  <c r="G45" i="19"/>
  <c r="H45" i="19"/>
  <c r="H43" i="19"/>
  <c r="G43" i="19"/>
  <c r="G92" i="19"/>
  <c r="H92" i="19"/>
  <c r="G81" i="18"/>
  <c r="H81" i="18"/>
  <c r="G49" i="19"/>
  <c r="H49" i="19"/>
  <c r="H77" i="19"/>
  <c r="G77" i="19"/>
  <c r="H82" i="18"/>
  <c r="G82" i="18"/>
  <c r="G51" i="19"/>
  <c r="H51" i="19"/>
  <c r="H50" i="19"/>
  <c r="G50" i="19"/>
  <c r="H70" i="19"/>
  <c r="G70" i="19"/>
  <c r="G65" i="19"/>
  <c r="H65" i="19"/>
  <c r="H44" i="19"/>
  <c r="G44" i="19"/>
  <c r="G83" i="18"/>
  <c r="H83" i="18"/>
  <c r="H69" i="19"/>
  <c r="G69" i="19"/>
  <c r="G74" i="18"/>
  <c r="H74" i="18"/>
  <c r="G91" i="18"/>
  <c r="G98" i="18" s="1"/>
  <c r="H91" i="18"/>
  <c r="F98" i="18"/>
  <c r="H98" i="18" s="1"/>
  <c r="H54" i="10"/>
  <c r="C9" i="10"/>
  <c r="H84" i="19"/>
  <c r="G84" i="19"/>
  <c r="G96" i="19"/>
  <c r="H96" i="19"/>
  <c r="G39" i="19"/>
  <c r="H78" i="19"/>
  <c r="G78" i="19"/>
  <c r="H66" i="19"/>
  <c r="G66" i="19"/>
  <c r="G95" i="19"/>
  <c r="H95" i="19"/>
  <c r="G79" i="19"/>
  <c r="H79" i="19"/>
  <c r="G73" i="18"/>
  <c r="H73" i="18"/>
  <c r="H42" i="19"/>
  <c r="G42" i="19"/>
  <c r="H93" i="19"/>
  <c r="G93" i="19"/>
  <c r="H52" i="11"/>
  <c r="G52" i="11"/>
  <c r="G54" i="11" s="1"/>
  <c r="C10" i="11" s="1"/>
  <c r="F54" i="11"/>
  <c r="G94" i="19"/>
  <c r="H94" i="19"/>
  <c r="G46" i="19"/>
  <c r="H46" i="19"/>
  <c r="H72" i="18"/>
  <c r="G72" i="18"/>
  <c r="H47" i="19"/>
  <c r="G47" i="19"/>
  <c r="G80" i="19"/>
  <c r="H80" i="19"/>
  <c r="H71" i="19"/>
  <c r="G71" i="19"/>
  <c r="G64" i="19"/>
  <c r="H64" i="19"/>
  <c r="H63" i="19"/>
  <c r="G63" i="19"/>
  <c r="G62" i="19"/>
  <c r="H62" i="19"/>
  <c r="G61" i="19"/>
  <c r="H61" i="19"/>
  <c r="H60" i="19"/>
  <c r="G60" i="19"/>
  <c r="G57" i="19"/>
  <c r="H57" i="19"/>
  <c r="C7" i="16"/>
  <c r="C7" i="13"/>
  <c r="C7" i="11"/>
  <c r="C7" i="15"/>
  <c r="C7" i="12"/>
  <c r="C7" i="5"/>
  <c r="C7" i="19"/>
  <c r="C7" i="14"/>
  <c r="C7" i="10"/>
  <c r="C7" i="17"/>
  <c r="C7" i="18"/>
  <c r="B14" i="3"/>
  <c r="G86" i="18" l="1"/>
  <c r="C11" i="10"/>
  <c r="H54" i="11"/>
  <c r="C9" i="11"/>
  <c r="C11" i="11" s="1"/>
  <c r="G81" i="19"/>
  <c r="H81" i="19"/>
  <c r="G72" i="19"/>
  <c r="H72" i="19"/>
  <c r="H73" i="19"/>
  <c r="G73" i="19"/>
  <c r="G74" i="19"/>
  <c r="H74" i="19"/>
  <c r="H82" i="19"/>
  <c r="G82" i="19"/>
  <c r="G52" i="12"/>
  <c r="G54" i="12" s="1"/>
  <c r="C10" i="12" s="1"/>
  <c r="H52" i="12"/>
  <c r="F54" i="12"/>
  <c r="F86" i="19"/>
  <c r="H86" i="19" s="1"/>
  <c r="H91" i="19"/>
  <c r="G91" i="19"/>
  <c r="G98" i="19" s="1"/>
  <c r="F98" i="19"/>
  <c r="H98" i="19" s="1"/>
  <c r="H83" i="19"/>
  <c r="G83" i="19"/>
  <c r="N9" i="2"/>
  <c r="M9" i="2"/>
  <c r="L10" i="2"/>
  <c r="L9" i="2"/>
  <c r="K9" i="2"/>
  <c r="J9" i="2"/>
  <c r="I9" i="2"/>
  <c r="H10" i="2"/>
  <c r="H9" i="2"/>
  <c r="G9" i="2"/>
  <c r="F9" i="2"/>
  <c r="E10" i="2"/>
  <c r="E9" i="2"/>
  <c r="D9" i="2"/>
  <c r="G86" i="19" l="1"/>
  <c r="H54" i="12"/>
  <c r="C9" i="12"/>
  <c r="C11" i="12" s="1"/>
  <c r="G52" i="13"/>
  <c r="G54" i="13" s="1"/>
  <c r="C10" i="13" s="1"/>
  <c r="H52" i="13"/>
  <c r="F54" i="13"/>
  <c r="H25" i="2"/>
  <c r="L25" i="2"/>
  <c r="E25" i="2"/>
  <c r="E69" i="2" s="1"/>
  <c r="O23" i="2"/>
  <c r="M10" i="2"/>
  <c r="M25" i="2" s="1"/>
  <c r="M69" i="2" s="1"/>
  <c r="J10" i="2"/>
  <c r="J25" i="2" s="1"/>
  <c r="G10" i="2"/>
  <c r="G25" i="2" s="1"/>
  <c r="F10" i="2"/>
  <c r="F25" i="2" s="1"/>
  <c r="B37" i="3"/>
  <c r="B36" i="3"/>
  <c r="B35" i="3"/>
  <c r="B34" i="3"/>
  <c r="B33" i="3"/>
  <c r="B32" i="3"/>
  <c r="B31" i="3"/>
  <c r="B30" i="3"/>
  <c r="B29" i="3"/>
  <c r="B28" i="3"/>
  <c r="B23" i="3"/>
  <c r="B22" i="3"/>
  <c r="B21" i="3"/>
  <c r="B20" i="3"/>
  <c r="B19" i="3"/>
  <c r="B18" i="3"/>
  <c r="B17" i="3"/>
  <c r="B16" i="3"/>
  <c r="B15" i="3"/>
  <c r="A13" i="2"/>
  <c r="A14" i="2"/>
  <c r="A15" i="2"/>
  <c r="A16" i="2"/>
  <c r="A17" i="2"/>
  <c r="A18" i="2"/>
  <c r="H54" i="13" l="1"/>
  <c r="C9" i="13"/>
  <c r="C11" i="13" s="1"/>
  <c r="G52" i="14"/>
  <c r="G54" i="14" s="1"/>
  <c r="C10" i="14" s="1"/>
  <c r="H52" i="14"/>
  <c r="F54" i="14"/>
  <c r="F39" i="3"/>
  <c r="Q23" i="2"/>
  <c r="P23" i="2"/>
  <c r="N10" i="2"/>
  <c r="N25" i="2" s="1"/>
  <c r="K10" i="2"/>
  <c r="K25" i="2" s="1"/>
  <c r="I10" i="2"/>
  <c r="I25" i="2" s="1"/>
  <c r="D10" i="2"/>
  <c r="D25" i="2" s="1"/>
  <c r="D69" i="2" s="1"/>
  <c r="G59" i="3"/>
  <c r="H42" i="3"/>
  <c r="O14" i="2"/>
  <c r="Q14" i="2" s="1"/>
  <c r="G78" i="3"/>
  <c r="H23" i="3"/>
  <c r="H31" i="3"/>
  <c r="H32" i="3"/>
  <c r="O9" i="2"/>
  <c r="G16" i="3"/>
  <c r="G29" i="3"/>
  <c r="G57" i="3"/>
  <c r="G79" i="3"/>
  <c r="G23" i="3"/>
  <c r="F25" i="3"/>
  <c r="O17" i="2"/>
  <c r="Q17" i="2" s="1"/>
  <c r="G15" i="3"/>
  <c r="G30" i="3"/>
  <c r="C98" i="3"/>
  <c r="G77" i="3"/>
  <c r="G60" i="3"/>
  <c r="G68" i="3"/>
  <c r="G69" i="3"/>
  <c r="G14" i="3"/>
  <c r="O16" i="2"/>
  <c r="Q16" i="2" s="1"/>
  <c r="B78" i="3"/>
  <c r="B79" i="3"/>
  <c r="B80" i="3"/>
  <c r="B49" i="3"/>
  <c r="B84" i="3"/>
  <c r="B77" i="3"/>
  <c r="B69" i="3"/>
  <c r="B70" i="3"/>
  <c r="B71" i="3"/>
  <c r="B75" i="3"/>
  <c r="B68" i="3"/>
  <c r="B59" i="3"/>
  <c r="B60" i="3"/>
  <c r="B61" i="3"/>
  <c r="B62" i="3"/>
  <c r="B63" i="3"/>
  <c r="B64" i="3"/>
  <c r="B65" i="3"/>
  <c r="B66" i="3"/>
  <c r="B57" i="3"/>
  <c r="A27" i="2"/>
  <c r="B43" i="3"/>
  <c r="B44" i="3"/>
  <c r="B45" i="3"/>
  <c r="B46" i="3"/>
  <c r="B47" i="3"/>
  <c r="B42" i="3"/>
  <c r="G80" i="3"/>
  <c r="G49" i="3"/>
  <c r="G84" i="3"/>
  <c r="B96" i="3"/>
  <c r="B95" i="3"/>
  <c r="B94" i="3"/>
  <c r="B93" i="3"/>
  <c r="B92" i="3"/>
  <c r="B91" i="3"/>
  <c r="H54" i="14" l="1"/>
  <c r="C9" i="14"/>
  <c r="C11" i="14" s="1"/>
  <c r="H52" i="15"/>
  <c r="G52" i="15"/>
  <c r="G54" i="15" s="1"/>
  <c r="C10" i="15" s="1"/>
  <c r="F54" i="15"/>
  <c r="C25" i="2"/>
  <c r="C69" i="2" s="1"/>
  <c r="O13" i="2"/>
  <c r="O18" i="2"/>
  <c r="P18" i="2" s="1"/>
  <c r="O15" i="2"/>
  <c r="Q15" i="2" s="1"/>
  <c r="H84" i="3"/>
  <c r="H49" i="3"/>
  <c r="P16" i="2"/>
  <c r="P17" i="2"/>
  <c r="P14" i="2"/>
  <c r="F54" i="3"/>
  <c r="F86" i="3"/>
  <c r="H80" i="3"/>
  <c r="H79" i="3"/>
  <c r="G28" i="3"/>
  <c r="G17" i="3"/>
  <c r="G18" i="3"/>
  <c r="G19" i="3"/>
  <c r="G20" i="3"/>
  <c r="G21" i="3"/>
  <c r="G22" i="3"/>
  <c r="G25" i="3" l="1"/>
  <c r="H54" i="15"/>
  <c r="C9" i="15"/>
  <c r="C11" i="15" s="1"/>
  <c r="G52" i="16"/>
  <c r="G54" i="16" s="1"/>
  <c r="C10" i="16" s="1"/>
  <c r="H52" i="16"/>
  <c r="F54" i="16"/>
  <c r="Q13" i="2"/>
  <c r="P13" i="2"/>
  <c r="Q18" i="2"/>
  <c r="P15" i="2"/>
  <c r="H14" i="3"/>
  <c r="H78" i="3"/>
  <c r="H54" i="16" l="1"/>
  <c r="C9" i="16"/>
  <c r="C11" i="16" s="1"/>
  <c r="H52" i="17"/>
  <c r="G52" i="17"/>
  <c r="G54" i="17" s="1"/>
  <c r="C10" i="17" s="1"/>
  <c r="F54" i="17"/>
  <c r="G47" i="3"/>
  <c r="G46" i="3"/>
  <c r="G45" i="3"/>
  <c r="G44" i="3"/>
  <c r="G43" i="3"/>
  <c r="G42" i="3"/>
  <c r="G37" i="3"/>
  <c r="G36" i="3"/>
  <c r="G35" i="3"/>
  <c r="G34" i="3"/>
  <c r="G33" i="3"/>
  <c r="G31" i="3"/>
  <c r="G96" i="3"/>
  <c r="G95" i="3"/>
  <c r="G94" i="3"/>
  <c r="G93" i="3"/>
  <c r="G92" i="3"/>
  <c r="G75" i="3"/>
  <c r="G71" i="3"/>
  <c r="G70" i="3"/>
  <c r="G66" i="3"/>
  <c r="G65" i="3"/>
  <c r="G64" i="3"/>
  <c r="G63" i="3"/>
  <c r="G62" i="3"/>
  <c r="G61" i="3"/>
  <c r="O27" i="2"/>
  <c r="O39" i="2"/>
  <c r="O40" i="2"/>
  <c r="P40" i="2" s="1"/>
  <c r="O41" i="2"/>
  <c r="P41" i="2" s="1"/>
  <c r="O49" i="2"/>
  <c r="O50" i="2"/>
  <c r="O51" i="2"/>
  <c r="O52" i="2"/>
  <c r="A21" i="2"/>
  <c r="O21" i="2"/>
  <c r="A61" i="2"/>
  <c r="O61" i="2"/>
  <c r="A62" i="2"/>
  <c r="O62" i="2"/>
  <c r="A63" i="2"/>
  <c r="O63" i="2"/>
  <c r="A64" i="2"/>
  <c r="O64" i="2"/>
  <c r="A65" i="2"/>
  <c r="O65" i="2"/>
  <c r="A66" i="2"/>
  <c r="H54" i="17" l="1"/>
  <c r="C9" i="17"/>
  <c r="C11" i="17" s="1"/>
  <c r="H52" i="18"/>
  <c r="G52" i="18"/>
  <c r="G54" i="18" s="1"/>
  <c r="C10" i="18" s="1"/>
  <c r="F54" i="18"/>
  <c r="O58" i="2"/>
  <c r="O67" i="2"/>
  <c r="B58" i="2"/>
  <c r="G32" i="3"/>
  <c r="G39" i="3" s="1"/>
  <c r="C100" i="3"/>
  <c r="G91" i="3"/>
  <c r="H34" i="3"/>
  <c r="H37" i="3"/>
  <c r="P63" i="2"/>
  <c r="P56" i="2"/>
  <c r="H16" i="3"/>
  <c r="P61" i="2"/>
  <c r="Q51" i="2"/>
  <c r="K69" i="2"/>
  <c r="N69" i="2"/>
  <c r="J69" i="2"/>
  <c r="H54" i="3"/>
  <c r="H15" i="3"/>
  <c r="P32" i="2"/>
  <c r="Q27" i="2"/>
  <c r="H93" i="3"/>
  <c r="H43" i="3"/>
  <c r="H62" i="3"/>
  <c r="H66" i="3"/>
  <c r="H95" i="3"/>
  <c r="H68" i="3"/>
  <c r="H96" i="3"/>
  <c r="H44" i="3"/>
  <c r="H65" i="3"/>
  <c r="H63" i="3"/>
  <c r="H69" i="3"/>
  <c r="H70" i="3"/>
  <c r="H45" i="3"/>
  <c r="H60" i="3"/>
  <c r="H75" i="3"/>
  <c r="H61" i="3"/>
  <c r="H94" i="3"/>
  <c r="H47" i="3"/>
  <c r="H57" i="3"/>
  <c r="H64" i="3"/>
  <c r="H71" i="3"/>
  <c r="H98" i="3"/>
  <c r="H91" i="3"/>
  <c r="H77" i="3"/>
  <c r="H59" i="3"/>
  <c r="H92" i="3"/>
  <c r="H46" i="3"/>
  <c r="H33" i="3"/>
  <c r="Q64" i="2"/>
  <c r="Q65" i="2"/>
  <c r="L69" i="2"/>
  <c r="Q29" i="2"/>
  <c r="P66" i="2"/>
  <c r="P49" i="2"/>
  <c r="Q41" i="2"/>
  <c r="P52" i="2"/>
  <c r="P27" i="2"/>
  <c r="H69" i="2"/>
  <c r="P65" i="2"/>
  <c r="P21" i="2"/>
  <c r="P51" i="2"/>
  <c r="P39" i="2"/>
  <c r="P36" i="2"/>
  <c r="P30" i="2"/>
  <c r="G69" i="2"/>
  <c r="Q61" i="2"/>
  <c r="P33" i="2"/>
  <c r="P29" i="2"/>
  <c r="P35" i="2"/>
  <c r="F69" i="2"/>
  <c r="I69" i="2"/>
  <c r="P64" i="2"/>
  <c r="Q42" i="2"/>
  <c r="P34" i="2"/>
  <c r="P31" i="2"/>
  <c r="Q36" i="2"/>
  <c r="P50" i="2"/>
  <c r="Q40" i="2"/>
  <c r="Q49" i="2"/>
  <c r="Q56" i="2"/>
  <c r="Q39" i="2"/>
  <c r="Q35" i="2"/>
  <c r="Q33" i="2"/>
  <c r="Q31" i="2"/>
  <c r="B67" i="2"/>
  <c r="H36" i="3"/>
  <c r="Q30" i="2"/>
  <c r="Q21" i="2"/>
  <c r="Q32" i="2"/>
  <c r="Q66" i="2"/>
  <c r="P62" i="2"/>
  <c r="Q34" i="2"/>
  <c r="H35" i="3"/>
  <c r="H17" i="3"/>
  <c r="H28" i="3"/>
  <c r="H29" i="3"/>
  <c r="H18" i="3"/>
  <c r="H19" i="3"/>
  <c r="H20" i="3"/>
  <c r="H21" i="3"/>
  <c r="H22" i="3"/>
  <c r="H30" i="3"/>
  <c r="O10" i="2"/>
  <c r="O25" i="2" s="1"/>
  <c r="H86" i="3"/>
  <c r="Q62" i="2"/>
  <c r="Q52" i="2"/>
  <c r="Q50" i="2"/>
  <c r="Q46" i="2"/>
  <c r="Q63" i="2"/>
  <c r="H54" i="18" l="1"/>
  <c r="C9" i="18"/>
  <c r="C11" i="18" s="1"/>
  <c r="G52" i="19"/>
  <c r="G54" i="19" s="1"/>
  <c r="C10" i="19" s="1"/>
  <c r="H52" i="19"/>
  <c r="F54" i="19"/>
  <c r="P67" i="2"/>
  <c r="P58" i="2"/>
  <c r="Q58" i="2"/>
  <c r="C7" i="3"/>
  <c r="G98" i="3"/>
  <c r="C9" i="3"/>
  <c r="H25" i="3"/>
  <c r="G54" i="3"/>
  <c r="H39" i="3"/>
  <c r="G86" i="3"/>
  <c r="Q67" i="2"/>
  <c r="H54" i="19" l="1"/>
  <c r="C9" i="19"/>
  <c r="C11" i="19" s="1"/>
  <c r="C11" i="3"/>
  <c r="C10" i="3"/>
  <c r="B9" i="2"/>
  <c r="B10" i="2"/>
  <c r="B25" i="2" l="1"/>
  <c r="B69" i="2" s="1"/>
  <c r="Q9" i="2"/>
  <c r="P9" i="2"/>
  <c r="P10" i="2"/>
  <c r="Q10" i="2"/>
  <c r="P25" i="2" l="1"/>
  <c r="P69" i="2" s="1"/>
  <c r="O69" i="2" l="1"/>
  <c r="Q69" i="2" s="1"/>
  <c r="Q25" i="2"/>
  <c r="G14" i="5"/>
  <c r="G25" i="5" s="1"/>
  <c r="C10" i="5" s="1"/>
  <c r="F25" i="5"/>
  <c r="H25" i="5" s="1"/>
  <c r="H14" i="5"/>
  <c r="C9" i="5" l="1"/>
  <c r="C11" i="5" s="1"/>
</calcChain>
</file>

<file path=xl/sharedStrings.xml><?xml version="1.0" encoding="utf-8"?>
<sst xmlns="http://schemas.openxmlformats.org/spreadsheetml/2006/main" count="933" uniqueCount="223">
  <si>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</si>
  <si>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</si>
  <si>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</si>
  <si>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</si>
  <si>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</si>
  <si>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</si>
  <si>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</si>
  <si>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</si>
  <si>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</si>
  <si>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</si>
  <si>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</si>
  <si>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</si>
  <si>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</si>
  <si>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</si>
  <si>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</si>
  <si>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</si>
  <si>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</si>
  <si>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</si>
  <si>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</si>
  <si>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</si>
  <si>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</si>
  <si>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</si>
  <si>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</si>
  <si>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</si>
  <si>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</si>
  <si>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</si>
  <si>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</si>
  <si>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</si>
  <si>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</si>
  <si>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</si>
  <si>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</si>
  <si>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</si>
  <si>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</si>
  <si>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</si>
  <si>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</si>
  <si>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</si>
  <si>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</si>
  <si>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</si>
  <si>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</si>
  <si>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Total Salaries</t>
  </si>
  <si>
    <t>Fringe Benefits</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</si>
  <si>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</si>
  <si>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</si>
  <si>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</si>
  <si>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</si>
  <si>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</si>
  <si>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</si>
  <si>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</si>
  <si>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</si>
  <si>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</si>
  <si>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</si>
  <si>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</si>
  <si>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</si>
  <si>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</si>
  <si>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</si>
  <si>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</si>
  <si>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</si>
  <si>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</si>
  <si>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</si>
  <si>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Total Approved Budget</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</si>
  <si>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</si>
  <si>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</si>
  <si>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</si>
  <si>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</si>
  <si>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</si>
  <si>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</si>
  <si>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</si>
  <si>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</si>
  <si>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</si>
  <si>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</si>
  <si>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</si>
  <si>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</si>
  <si>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r>
      <t xml:space="preserve">  Fringes </t>
    </r>
    <r>
      <rPr>
        <i/>
        <sz val="9"/>
        <rFont val="Arial"/>
        <family val="2"/>
      </rPr>
      <t>(from TAB 1 Personnel</t>
    </r>
  </si>
  <si>
    <r>
      <t xml:space="preserve">  Salaries </t>
    </r>
    <r>
      <rPr>
        <i/>
        <sz val="9"/>
        <rFont val="Arial"/>
        <family val="2"/>
      </rPr>
      <t>(from TAB 1 Personnel)</t>
    </r>
  </si>
  <si>
    <t>Employee Salaries &amp; Fringes</t>
  </si>
  <si>
    <t>Grant Request</t>
  </si>
  <si>
    <r>
      <rPr>
        <b/>
        <sz val="11"/>
        <color theme="1"/>
        <rFont val="Calibri"/>
        <family val="2"/>
        <scheme val="minor"/>
      </rPr>
      <t>Notes</t>
    </r>
    <r>
      <rPr>
        <sz val="11"/>
        <color theme="1"/>
        <rFont val="Calibri"/>
        <family val="2"/>
        <scheme val="minor"/>
      </rPr>
      <t xml:space="preserve"> (i.e., 3 pay periods, need for adjustments)</t>
    </r>
  </si>
  <si>
    <t xml:space="preserve">Year-To-Date </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</si>
  <si>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</si>
  <si>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</si>
  <si>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</si>
  <si>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</si>
  <si>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</si>
  <si>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</si>
  <si>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</si>
  <si>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</si>
  <si>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</si>
  <si>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</si>
  <si>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</si>
  <si>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</si>
  <si>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</si>
  <si>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</si>
  <si>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</si>
  <si>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</si>
  <si>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</si>
  <si>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</si>
  <si>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</si>
  <si>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</si>
  <si>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</si>
  <si>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</si>
  <si>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</si>
  <si>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</si>
  <si>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</si>
  <si>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</si>
  <si>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</si>
  <si>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</si>
  <si>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</si>
  <si>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</si>
  <si>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</si>
  <si>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</si>
  <si>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REQUIRED PERSONNEL</t>
  </si>
  <si>
    <t>LINE ITEM BUDGET</t>
  </si>
  <si>
    <t xml:space="preserve">Contract #: </t>
  </si>
  <si>
    <t>STAFFING</t>
  </si>
  <si>
    <t>Subcontract 1 (define)</t>
  </si>
  <si>
    <t>Subcontract 2 (define)</t>
  </si>
  <si>
    <t>Subcontract 3 (define)</t>
  </si>
  <si>
    <t>Subcontract 4 (define)</t>
  </si>
  <si>
    <t>Other:  Subcontracted Staff</t>
  </si>
  <si>
    <r>
      <t>Average</t>
    </r>
    <r>
      <rPr>
        <b/>
        <sz val="10"/>
        <rFont val="Arial"/>
        <family val="2"/>
      </rPr>
      <t xml:space="preserve"> number of hours allocated to grant</t>
    </r>
    <r>
      <rPr>
        <sz val="10"/>
        <rFont val="Arial"/>
        <family val="2"/>
      </rPr>
      <t xml:space="preserve"> per week</t>
    </r>
  </si>
  <si>
    <t>Legal services, IT related technical services, accounting, bookkeeping, payroll</t>
  </si>
  <si>
    <t>Advertising, publications, PSAs, websites, and web materials. Marketing expenses shall not exceed 10% of the grant total</t>
  </si>
  <si>
    <t>Training manuals, handouts, one-pagers, information cards. List out specific materials.</t>
  </si>
  <si>
    <t>Business cards, printer ink, paper, etc.</t>
  </si>
  <si>
    <t>Rented or leased equipment, such as copier machine or phone system</t>
  </si>
  <si>
    <t>Rented Equipment</t>
  </si>
  <si>
    <t>Office space, program meeting space</t>
  </si>
  <si>
    <t xml:space="preserve">Contractor:   </t>
  </si>
  <si>
    <t>BUDGET NARRATIVE</t>
  </si>
  <si>
    <t>Position Title</t>
  </si>
  <si>
    <t>CONTRACTED STAFF</t>
  </si>
  <si>
    <t>SUBCONTRACTS</t>
  </si>
  <si>
    <t>For each subcontract, identify the name of the subcontractor, amount requested, and their scope of work in the project.</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</si>
  <si>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</si>
  <si>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</si>
  <si>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</si>
  <si>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</si>
  <si>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</si>
  <si>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</si>
  <si>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</si>
  <si>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</si>
  <si>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</si>
  <si>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</si>
  <si>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</si>
  <si>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</si>
  <si>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For each contracted staff, state their position title, compensation rate, hours per month allocated to the grant, and describe their role in the project.</t>
  </si>
  <si>
    <t xml:space="preserve">Describe how rent, telephone, and internet costs are allocated to the project. Identify utilities budgeted and how the costs are allocated. Identify rented equipment, costs for each type of equipment, and how it will be used in the project. Describe any security, repair, and  maintenances services budgeted including the type of service and cost for each service. </t>
  </si>
  <si>
    <t>Mileage Reimbursement:</t>
  </si>
  <si>
    <t>Per Diem Reimbursement:</t>
  </si>
  <si>
    <t>The travel must involve a destination located at least 35 miles from the employee’s regularly assigned duty station or home, whichever is less.</t>
  </si>
  <si>
    <t>Per the language of the contract, reimbursement shall not exceed conference rate and/or approved State per diem.</t>
  </si>
  <si>
    <t>ORH Monitor Initials/Date:</t>
  </si>
  <si>
    <t>Temporary workers or contractor staff. Include hours to be worked and hourly rate.</t>
  </si>
  <si>
    <t>Other facility expenses not identified above</t>
  </si>
  <si>
    <r>
      <t xml:space="preserve">Describe all capital equipment including cost and purpose of each of piece of equipment. </t>
    </r>
    <r>
      <rPr>
        <b/>
        <sz val="11"/>
        <color rgb="FFFF0000"/>
        <rFont val="Calibri"/>
        <family val="2"/>
        <scheme val="minor"/>
      </rPr>
      <t>Capital equipment is any individual item that is $500 or more.</t>
    </r>
  </si>
  <si>
    <t>Contractor 1 (define)</t>
  </si>
  <si>
    <t>Contractor 2 (define)</t>
  </si>
  <si>
    <t>Patient Education Materials</t>
  </si>
  <si>
    <t>Gas/Electric/Water expenses</t>
  </si>
  <si>
    <t>Phone/Internet/Wi-Fi expenses</t>
  </si>
  <si>
    <t>Custodial services or basic repair/maintenance not billed in the Professional Services line item</t>
  </si>
  <si>
    <r>
      <rPr>
        <b/>
        <u/>
        <sz val="11"/>
        <rFont val="Arial"/>
        <family val="2"/>
      </rPr>
      <t>GENERAL SUPPLIES</t>
    </r>
    <r>
      <rPr>
        <b/>
        <sz val="8"/>
        <rFont val="Arial"/>
        <family val="2"/>
      </rPr>
      <t xml:space="preserve"> </t>
    </r>
    <r>
      <rPr>
        <sz val="8"/>
        <rFont val="Arial"/>
        <family val="2"/>
      </rPr>
      <t>(NOT capital equipment)</t>
    </r>
  </si>
  <si>
    <t>Masks, gloves, table paper, etc.</t>
  </si>
  <si>
    <t>Postage expenses</t>
  </si>
  <si>
    <t>Other general supply expenses not identified above</t>
  </si>
  <si>
    <t>Other operating expenses not identified above</t>
  </si>
  <si>
    <t>EMPLOYEE SALARIES</t>
  </si>
  <si>
    <t>For each position, include the position title and describe the employee's project duties/role in the project.</t>
  </si>
  <si>
    <t>EMPLOYEE FRINGES</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</si>
  <si>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t>
  </si>
  <si>
    <t xml:space="preserve">FICA at 7.65% of salary, health insurance at $200/month, and dental insurance at $50/month.  </t>
  </si>
  <si>
    <t>Example: Contracted staff include an MD at $100/hour who will work 10 hours/month seeing patients at our mobile clinic.</t>
  </si>
  <si>
    <t>health into clinical care.</t>
  </si>
  <si>
    <t xml:space="preserve">total costs.  Utilities budgeted include gas, electric, and water and they are apportioned equally amongst the 5 projects at 20%. We plan on </t>
  </si>
  <si>
    <t>GENERAL SUPPLIES</t>
  </si>
  <si>
    <t xml:space="preserve">treat patients. Patient education materials include 200 tobacco cessation information flyers at $.10/page and 50 healthy eating tips </t>
  </si>
  <si>
    <t xml:space="preserve">OTHER OPERATING EXPENSES  </t>
  </si>
  <si>
    <t>will replace the current exam tables in the mobile clinic and will be used to support patient care activities.</t>
  </si>
  <si>
    <t>Salary Allocated to Grant</t>
  </si>
  <si>
    <t>Fringe Allocated to Grant</t>
  </si>
  <si>
    <t>TOTAL PROJECT EXPENSES</t>
  </si>
  <si>
    <t>Office Supplies</t>
  </si>
  <si>
    <t>Vendor, business, agency, etc. contracted to perform work duties on behalf of your organization. Include a detailed budget in the Budget Narrative tab.</t>
  </si>
  <si>
    <t xml:space="preserve">Example: The Case Manager ensures patients attend follow-up visits and connects patients to community resources </t>
  </si>
  <si>
    <t xml:space="preserve">Example: Our fringe rate is 25% of salary and includes health, dental, life, and FICA. OR our fringe benefits include retirement at 5% of salary, </t>
  </si>
  <si>
    <t xml:space="preserve">Example: We have a contract with Behavioral Management Services for $5,000. The agency will provide TA to help integrate behavioral </t>
  </si>
  <si>
    <t xml:space="preserve">Example: We allocate costs for telephone, rent, and internet expenses equally amongst our 5 projects so each project is allocated 20% of the </t>
  </si>
  <si>
    <t xml:space="preserve">renting a solar powered generator at $250 per month to power our mobile health clinic. We will also hire a security guard for a  total cost of </t>
  </si>
  <si>
    <t>$500, and have budgeted $1500 for a mechanic to service the mobile clinic.</t>
  </si>
  <si>
    <t>Describe what office supplies are included in the budget request. List any medical supplies and patient education materials (include unit cost) and describe how these materials will be used in the project. Identify postage and delivery costs and how they will be used to support grant activities.</t>
  </si>
  <si>
    <t xml:space="preserve">e.g. Supplies budgeted include printer ink, printer paper, pens, and writing pads to support project activities. Medical supplies include nitrile </t>
  </si>
  <si>
    <t xml:space="preserve">postcards at $1/postcard. These materials will be used to encourage patients to take tobacco cessation classes and encourage healthy </t>
  </si>
  <si>
    <t>eating for our diabetic patients. $50 dollars is budgeted for postage and delivery to mail out educational materials.</t>
  </si>
  <si>
    <t xml:space="preserve">gloves, face masks, dressings, syringes, blood glucose meters, needles, and cannulas. The medical supplies will be used in the mobile clinic to </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</si>
  <si>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</si>
  <si>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and the second will focus on integrating community health workers into care management. The lessons learned from the conference will enable to us to improve mobile clinic operations and integrate community health workers into our care teams.</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</si>
  <si>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</si>
  <si>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r>
      <t>Professional Services (Legal, IT, Accounting, Payroll):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</si>
  <si>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t xml:space="preserve">Example: We will purchase two practice exam tables at an estimated costsof $800/table. The tables </t>
  </si>
  <si>
    <t>Out-of-State</t>
  </si>
  <si>
    <t xml:space="preserve">        In-State</t>
  </si>
  <si>
    <t>Security services in the form of personnel, such as a security guard retained by the Contractor. (Purchase of a security system belong under Other Operating Expenses – Other).</t>
  </si>
  <si>
    <t>Personnel FTE</t>
  </si>
  <si>
    <t>Contract Staff FTE</t>
  </si>
  <si>
    <t>Subcontractor FTE</t>
  </si>
  <si>
    <t>Contracted Staff FTE Total</t>
  </si>
  <si>
    <t>Subcontracted Staff FTE Total</t>
  </si>
  <si>
    <t>FTE TOTAL</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</si>
  <si>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For each position, include position title, name of staff person, the total </t>
    </r>
    <r>
      <rPr>
        <b/>
        <sz val="12"/>
        <rFont val="Arial"/>
        <family val="2"/>
      </rPr>
      <t>ANNUAL</t>
    </r>
    <r>
      <rPr>
        <sz val="12"/>
        <rFont val="Arial"/>
        <family val="2"/>
      </rPr>
      <t xml:space="preserve"> salary, </t>
    </r>
    <r>
      <rPr>
        <b/>
        <sz val="12"/>
        <rFont val="Arial"/>
        <family val="2"/>
      </rPr>
      <t>AND</t>
    </r>
    <r>
      <rPr>
        <sz val="12"/>
        <rFont val="Arial"/>
        <family val="2"/>
      </rPr>
      <t xml:space="preserve"> the amount of salary allocated to the grant. </t>
    </r>
    <r>
      <rPr>
        <b/>
        <sz val="12"/>
        <rFont val="Arial"/>
        <family val="2"/>
      </rPr>
      <t>List only staff members that will work on project activities</t>
    </r>
    <r>
      <rPr>
        <sz val="12"/>
        <rFont val="Arial"/>
        <family val="2"/>
      </rPr>
      <t xml:space="preserve">. If your organization does not offer fringe benefits, leave those two rows blank. </t>
    </r>
    <r>
      <rPr>
        <b/>
        <sz val="12"/>
        <rFont val="Arial"/>
        <family val="2"/>
      </rPr>
      <t>For fringe benefits, indicate the cost per staff person</t>
    </r>
    <r>
      <rPr>
        <sz val="12"/>
        <rFont val="Arial"/>
        <family val="2"/>
      </rPr>
      <t xml:space="preserve">. </t>
    </r>
    <r>
      <rPr>
        <b/>
        <sz val="12"/>
        <rFont val="Arial"/>
        <family val="2"/>
      </rPr>
      <t>Fringe allocated to the grant cannot exceed 30% of salary allocated to the grant, and should only include the EMPLOYER paid benefits.</t>
    </r>
  </si>
  <si>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</si>
  <si>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Conferences and conference registrations, training</t>
  </si>
  <si>
    <t>Travel mileage and per diem cannot exceed current North Carolina State Government Office of State Budget and Management travel reimbursement rates. (See Budget Narrative)</t>
  </si>
  <si>
    <t>Any single item purchased outright exceeding $500.00 is considered capital equipment.  If purchasing a single item over $5,000.00, the organization must submit two vendor quotes with the application.</t>
  </si>
  <si>
    <t>Medication Assistance Program Grant</t>
  </si>
  <si>
    <t>Below are descriptions and examples of expenses covered by allowable line items. Applicants should only include line items that are relevant to their Medication Assistance Program Grant project. 
For every line item where funding is requested, applicants must provide a narrative description in the "Budget Narrative" tab.</t>
  </si>
  <si>
    <t xml:space="preserve">Dues &amp; Subscriptions </t>
  </si>
  <si>
    <t>TPC Licensing Fee</t>
  </si>
  <si>
    <t>July Total Expenses</t>
  </si>
  <si>
    <t>Medication Assitance Program Monthly Expense Report</t>
  </si>
  <si>
    <t>Remittance Address:</t>
  </si>
  <si>
    <t>REMITTANCE ADDRESS:</t>
  </si>
  <si>
    <r>
      <t xml:space="preserve">All personal vehicle mileage will be reimbursed </t>
    </r>
    <r>
      <rPr>
        <b/>
        <sz val="11"/>
        <color rgb="FF000000"/>
        <rFont val="Arial"/>
        <family val="2"/>
      </rPr>
      <t>0.70 cents per mile</t>
    </r>
    <r>
      <rPr>
        <sz val="11"/>
        <color rgb="FF000000"/>
        <rFont val="Arial"/>
        <family val="2"/>
      </rPr>
      <t xml:space="preserve"> regardless of distance.</t>
    </r>
  </si>
  <si>
    <t>SFY 2026 &amp; 2027 Yr 1 Medication Assistance Program 08/01/2025 - 07/31/2026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</si>
</sst>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60"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11"/>
      <color rgb="FFFF0000"/>
      <name val="Calibri"/>
      <family val="2"/>
      <scheme val="minor"/>
    </font>
    <font>
      <b/>
      <sz val="8"/>
      <name val="Arial"/>
      <family val="2"/>
    </font>
    <font>
      <i/>
      <sz val="11"/>
      <name val="Calibri"/>
      <family val="2"/>
      <scheme val="minor"/>
    </font>
    <font>
      <i/>
      <sz val="11"/>
      <color theme="1"/>
      <name val="Calibri"/>
      <family val="2"/>
      <scheme val="minor"/>
    </font>
    <font>
      <b/>
      <sz val="12"/>
      <color rgb="FFFF0000"/>
      <name val="Arial Black"/>
      <family val="2"/>
    </font>
    <font>
      <b/>
      <sz val="14"/>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s>
  <borders count="5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s>
  <cellStyleXfs count="21">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2"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512">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4" fillId="4" borderId="10" xfId="4" applyNumberFormat="1" applyFont="1" applyFill="1" applyBorder="1" applyAlignment="1">
      <alignment horizontal="right"/>
    </xf>
    <xf numFmtId="164" fontId="10"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xf numFmtId="0" fontId="7" fillId="0" borderId="0" xfId="10" applyFont="1" applyAlignment="1">
      <alignment horizontal="left" vertical="top" wrapText="1"/>
    </xf>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xf numFmtId="164" fontId="13" fillId="0" borderId="10" xfId="0" applyNumberFormat="1" applyFont="1" applyBorder="1" applyAlignment="1">
      <alignment horizontal="right"/>
    </xf>
    <xf numFmtId="164" fontId="13" fillId="6" borderId="12" xfId="0" applyNumberFormat="1" applyFont="1" applyFill="1" applyBorder="1" applyAlignment="1">
      <alignment horizontal="right"/>
    </xf>
    <xf numFmtId="164" fontId="14"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21" fillId="0" borderId="0" xfId="0" applyFont="1" applyAlignment="1">
      <alignment wrapText="1"/>
    </xf>
    <xf numFmtId="0" fontId="25" fillId="4" borderId="0" xfId="4" applyFont="1" applyFill="1"/>
    <xf numFmtId="0" fontId="25"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3" fillId="4" borderId="0" xfId="0" applyFont="1" applyFill="1"/>
    <xf numFmtId="0" fontId="0" fillId="4" borderId="0" xfId="0" applyFill="1"/>
    <xf numFmtId="0" fontId="14" fillId="4" borderId="0" xfId="0" applyFont="1" applyFill="1" applyAlignment="1">
      <alignment horizontal="center"/>
    </xf>
    <xf numFmtId="0" fontId="16" fillId="4" borderId="0" xfId="0" applyFont="1" applyFill="1"/>
    <xf numFmtId="0" fontId="15" fillId="8" borderId="10" xfId="2" applyFont="1" applyFill="1" applyBorder="1" applyAlignment="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lignment horizontal="left"/>
    </xf>
    <xf numFmtId="0" fontId="15"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9" fillId="0" borderId="0" xfId="10" applyFont="1" applyAlignment="1">
      <alignment vertical="top" wrapText="1"/>
    </xf>
    <xf numFmtId="0" fontId="17" fillId="0" borderId="0" xfId="10" applyFont="1" applyAlignment="1">
      <alignment horizontal="center" wrapText="1"/>
    </xf>
    <xf numFmtId="0" fontId="7" fillId="0" borderId="0" xfId="10" applyFont="1" applyAlignment="1" applyProtection="1">
      <alignment horizontal="left" vertical="top" wrapText="1"/>
      <protection locked="0"/>
    </xf>
    <xf numFmtId="0" fontId="7" fillId="0" borderId="0" xfId="10" applyFont="1" applyAlignment="1" applyProtection="1">
      <alignment vertical="top" wrapText="1"/>
      <protection locked="0"/>
    </xf>
    <xf numFmtId="0" fontId="28" fillId="8" borderId="15" xfId="4" applyFont="1" applyFill="1" applyBorder="1"/>
    <xf numFmtId="166" fontId="23" fillId="12" borderId="10" xfId="0" applyNumberFormat="1" applyFont="1" applyFill="1" applyBorder="1"/>
    <xf numFmtId="164" fontId="23" fillId="12" borderId="10" xfId="0" applyNumberFormat="1" applyFont="1" applyFill="1" applyBorder="1"/>
    <xf numFmtId="9" fontId="23" fillId="12" borderId="10" xfId="1" applyFont="1" applyFill="1" applyBorder="1" applyProtection="1"/>
    <xf numFmtId="0" fontId="3" fillId="0" borderId="0" xfId="10" applyAlignment="1">
      <alignment horizontal="center"/>
    </xf>
    <xf numFmtId="0" fontId="8" fillId="0" borderId="0" xfId="10" applyFont="1"/>
    <xf numFmtId="0" fontId="8" fillId="0" borderId="0" xfId="10" applyFont="1" applyAlignment="1">
      <alignment horizontal="left"/>
    </xf>
    <xf numFmtId="0" fontId="8" fillId="0" borderId="0" xfId="10" applyFont="1" applyAlignment="1">
      <alignment horizontal="left" vertical="top" wrapText="1"/>
    </xf>
    <xf numFmtId="0" fontId="0" fillId="0" borderId="20" xfId="0" applyBorder="1"/>
    <xf numFmtId="0" fontId="0" fillId="0" borderId="19" xfId="0" applyBorder="1"/>
    <xf numFmtId="0" fontId="25" fillId="4" borderId="20" xfId="4" applyFont="1" applyFill="1" applyBorder="1"/>
    <xf numFmtId="0" fontId="7" fillId="0" borderId="0" xfId="2" applyFont="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0" borderId="19" xfId="0" applyFont="1" applyBorder="1"/>
    <xf numFmtId="0" fontId="13" fillId="4" borderId="19" xfId="0" applyFont="1" applyFill="1" applyBorder="1"/>
    <xf numFmtId="10" fontId="13" fillId="6" borderId="37" xfId="0" applyNumberFormat="1" applyFont="1" applyFill="1" applyBorder="1" applyAlignment="1">
      <alignment horizontal="right"/>
    </xf>
    <xf numFmtId="9" fontId="14" fillId="0" borderId="39" xfId="1" applyFont="1" applyBorder="1" applyProtection="1"/>
    <xf numFmtId="9" fontId="13" fillId="0" borderId="40" xfId="0" applyNumberFormat="1" applyFont="1" applyBorder="1" applyAlignment="1">
      <alignment horizontal="right"/>
    </xf>
    <xf numFmtId="166" fontId="16" fillId="8" borderId="28" xfId="5" applyNumberFormat="1" applyFont="1" applyFill="1" applyBorder="1" applyAlignment="1" applyProtection="1"/>
    <xf numFmtId="9" fontId="13" fillId="0" borderId="39" xfId="0" applyNumberFormat="1" applyFont="1" applyBorder="1" applyAlignment="1">
      <alignment horizontal="right"/>
    </xf>
    <xf numFmtId="0" fontId="15" fillId="8" borderId="28" xfId="2" applyFont="1" applyFill="1" applyBorder="1" applyAlignment="1">
      <alignment horizontal="left" wrapText="1"/>
    </xf>
    <xf numFmtId="10" fontId="13" fillId="6" borderId="38" xfId="0" applyNumberFormat="1" applyFont="1" applyFill="1" applyBorder="1" applyAlignment="1">
      <alignment horizontal="right"/>
    </xf>
    <xf numFmtId="9" fontId="14" fillId="0" borderId="39" xfId="0" applyNumberFormat="1" applyFont="1" applyBorder="1" applyAlignment="1">
      <alignment horizontal="right"/>
    </xf>
    <xf numFmtId="0" fontId="16" fillId="4" borderId="19" xfId="0" applyFont="1" applyFill="1" applyBorder="1"/>
    <xf numFmtId="0" fontId="16" fillId="4" borderId="20" xfId="0" applyFont="1" applyFill="1" applyBorder="1"/>
    <xf numFmtId="10" fontId="13" fillId="0" borderId="37" xfId="0" applyNumberFormat="1" applyFont="1" applyBorder="1" applyAlignment="1">
      <alignment horizontal="right"/>
    </xf>
    <xf numFmtId="0" fontId="0" fillId="0" borderId="25" xfId="0" applyBorder="1"/>
    <xf numFmtId="166" fontId="22"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xf numFmtId="0" fontId="10" fillId="0" borderId="7" xfId="4" applyFont="1" applyBorder="1" applyAlignment="1">
      <alignment horizontal="center" wrapText="1"/>
    </xf>
    <xf numFmtId="0" fontId="10" fillId="0" borderId="7" xfId="4" applyFont="1" applyBorder="1" applyAlignment="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Border="1" applyAlignment="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Border="1" applyAlignment="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Alignment="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lignment horizontal="center"/>
    </xf>
    <xf numFmtId="164" fontId="13" fillId="11" borderId="11" xfId="4" applyNumberFormat="1" applyFont="1" applyFill="1" applyBorder="1" applyAlignment="1">
      <alignment horizontal="center"/>
    </xf>
    <xf numFmtId="0" fontId="8" fillId="0" borderId="29" xfId="10" applyFont="1" applyBorder="1" applyAlignment="1">
      <alignment horizontal="left" vertical="top"/>
    </xf>
    <xf numFmtId="0" fontId="7" fillId="0" borderId="0" xfId="10" applyFont="1" applyAlignment="1">
      <alignment vertical="top"/>
    </xf>
    <xf numFmtId="0" fontId="13" fillId="0" borderId="12" xfId="4" applyFont="1" applyBorder="1" applyAlignment="1" applyProtection="1">
      <alignment vertical="top"/>
      <protection locked="0"/>
    </xf>
    <xf numFmtId="0" fontId="13" fillId="0" borderId="12" xfId="4" applyFont="1" applyBorder="1" applyAlignment="1" applyProtection="1">
      <alignment horizontal="left"/>
      <protection locked="0"/>
    </xf>
    <xf numFmtId="0" fontId="13" fillId="0" borderId="2" xfId="4" applyFont="1" applyBorder="1" applyAlignment="1" applyProtection="1">
      <alignment vertical="top"/>
      <protection locked="0"/>
    </xf>
    <xf numFmtId="0" fontId="13" fillId="0" borderId="2" xfId="4" applyFont="1" applyBorder="1" applyAlignment="1" applyProtection="1">
      <alignment horizontal="left"/>
      <protection locked="0"/>
    </xf>
    <xf numFmtId="0" fontId="7" fillId="0" borderId="0" xfId="2" applyFont="1" applyAlignment="1">
      <alignment vertical="top"/>
    </xf>
    <xf numFmtId="0" fontId="13"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0" fontId="7" fillId="0" borderId="10" xfId="10" applyFont="1" applyBorder="1" applyAlignment="1">
      <alignment horizontal="center"/>
    </xf>
    <xf numFmtId="2" fontId="7" fillId="0" borderId="0" xfId="10" applyNumberFormat="1" applyFont="1"/>
    <xf numFmtId="166" fontId="7" fillId="0" borderId="0" xfId="2" applyNumberFormat="1" applyFont="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10" fillId="0" borderId="43" xfId="4" applyFont="1" applyBorder="1" applyAlignment="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lignment horizontal="center"/>
    </xf>
    <xf numFmtId="164" fontId="13"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lignment horizontal="right" wrapText="1"/>
    </xf>
    <xf numFmtId="164" fontId="13" fillId="11" borderId="9" xfId="4" applyNumberFormat="1" applyFont="1" applyFill="1" applyBorder="1" applyAlignment="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lignment horizontal="left"/>
    </xf>
    <xf numFmtId="0" fontId="10" fillId="0" borderId="51" xfId="4" applyFont="1" applyBorder="1" applyAlignment="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lignment horizontal="center"/>
    </xf>
    <xf numFmtId="164" fontId="10"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Border="1" applyAlignment="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Border="1" applyAlignment="1">
      <alignment horizontal="left"/>
    </xf>
    <xf numFmtId="0" fontId="15" fillId="8" borderId="9" xfId="4" applyFont="1" applyFill="1" applyBorder="1" applyAlignment="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lignment horizontal="right"/>
    </xf>
    <xf numFmtId="164" fontId="13" fillId="6" borderId="42" xfId="0" applyNumberFormat="1" applyFont="1" applyFill="1" applyBorder="1" applyAlignment="1">
      <alignment horizontal="right"/>
    </xf>
    <xf numFmtId="168" fontId="3" fillId="0" borderId="9" xfId="12" applyNumberFormat="1" applyFont="1" applyBorder="1" applyProtection="1">
      <protection locked="0"/>
    </xf>
    <xf numFmtId="0" fontId="3" fillId="0" borderId="10" xfId="10" applyBorder="1"/>
    <xf numFmtId="168" fontId="3" fillId="0" borderId="12" xfId="12" applyNumberFormat="1" applyFont="1" applyFill="1" applyBorder="1" applyAlignment="1" applyProtection="1">
      <protection locked="0"/>
    </xf>
    <xf numFmtId="0" fontId="34" fillId="0" borderId="0" xfId="10" applyFont="1" applyAlignment="1" applyProtection="1">
      <alignment horizontal="left" wrapText="1"/>
      <protection locked="0"/>
    </xf>
    <xf numFmtId="0" fontId="34" fillId="0" borderId="0" xfId="10" applyFont="1" applyAlignment="1">
      <alignment wrapText="1"/>
    </xf>
    <xf numFmtId="0" fontId="34" fillId="0" borderId="0" xfId="10" applyFont="1" applyAlignment="1">
      <alignment vertical="top" wrapText="1"/>
    </xf>
    <xf numFmtId="0" fontId="28" fillId="8" borderId="19" xfId="0" applyFont="1" applyFill="1" applyBorder="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lignment horizontal="right"/>
    </xf>
    <xf numFmtId="164" fontId="16" fillId="8" borderId="14" xfId="0" applyNumberFormat="1" applyFont="1" applyFill="1" applyBorder="1" applyAlignment="1">
      <alignment horizontal="right"/>
    </xf>
    <xf numFmtId="9" fontId="16" fillId="8" borderId="37" xfId="0" applyNumberFormat="1" applyFont="1" applyFill="1" applyBorder="1" applyAlignment="1">
      <alignment horizontal="right"/>
    </xf>
    <xf numFmtId="0" fontId="13" fillId="0" borderId="0" xfId="4" applyFont="1" applyProtection="1">
      <protection locked="0"/>
    </xf>
    <xf numFmtId="0" fontId="10" fillId="0" borderId="8" xfId="4" applyFont="1" applyBorder="1" applyAlignment="1">
      <alignment horizontal="center" wrapText="1"/>
    </xf>
    <xf numFmtId="0" fontId="12" fillId="0" borderId="5" xfId="4" applyFont="1" applyBorder="1" applyAlignment="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lignment horizontal="left" wrapText="1"/>
    </xf>
    <xf numFmtId="0" fontId="10" fillId="11" borderId="13" xfId="4" applyFont="1" applyFill="1" applyBorder="1" applyAlignment="1">
      <alignment horizontal="left" wrapText="1"/>
    </xf>
    <xf numFmtId="0" fontId="2" fillId="0" borderId="10" xfId="10" applyFont="1" applyBorder="1"/>
    <xf numFmtId="0" fontId="2" fillId="3" borderId="10" xfId="10" applyFont="1" applyFill="1" applyBorder="1" applyProtection="1">
      <protection locked="0"/>
    </xf>
    <xf numFmtId="49" fontId="2" fillId="3" borderId="10" xfId="10" applyNumberFormat="1" applyFont="1" applyFill="1" applyBorder="1" applyProtection="1">
      <protection locked="0"/>
    </xf>
    <xf numFmtId="170"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168" fontId="2" fillId="0" borderId="10" xfId="12" applyNumberFormat="1" applyFont="1" applyBorder="1" applyProtection="1">
      <protection locked="0"/>
    </xf>
    <xf numFmtId="0" fontId="7" fillId="0" borderId="0" xfId="0" applyFont="1" applyAlignment="1">
      <alignment vertical="top" wrapText="1"/>
    </xf>
    <xf numFmtId="0" fontId="8" fillId="0" borderId="0" xfId="2" applyFont="1" applyAlignment="1">
      <alignment horizontal="left" vertical="top" wrapText="1"/>
    </xf>
    <xf numFmtId="0" fontId="8" fillId="0" borderId="0" xfId="2" applyFont="1" applyAlignment="1">
      <alignment horizontal="center"/>
    </xf>
    <xf numFmtId="0" fontId="35" fillId="0" borderId="0" xfId="0" applyFont="1"/>
    <xf numFmtId="0" fontId="24" fillId="0" borderId="0" xfId="0" applyFont="1"/>
    <xf numFmtId="0" fontId="45" fillId="0" borderId="0" xfId="0" applyFont="1"/>
    <xf numFmtId="0" fontId="8" fillId="0" borderId="0" xfId="10" applyFont="1" applyAlignment="1">
      <alignment horizontal="center"/>
    </xf>
    <xf numFmtId="0" fontId="7" fillId="0" borderId="0" xfId="2" applyFont="1" applyAlignment="1">
      <alignment horizontal="left"/>
    </xf>
    <xf numFmtId="0" fontId="8" fillId="0" borderId="0" xfId="2" applyFont="1"/>
    <xf numFmtId="8" fontId="45" fillId="4" borderId="2" xfId="0" applyNumberFormat="1" applyFont="1" applyFill="1" applyBorder="1"/>
    <xf numFmtId="0" fontId="0" fillId="4" borderId="7" xfId="0" applyFill="1" applyBorder="1"/>
    <xf numFmtId="0" fontId="0" fillId="4" borderId="6" xfId="0" applyFill="1" applyBorder="1"/>
    <xf numFmtId="0" fontId="0" fillId="4" borderId="5" xfId="0" applyFill="1" applyBorder="1"/>
    <xf numFmtId="0" fontId="0" fillId="4" borderId="4" xfId="0" applyFill="1" applyBorder="1"/>
    <xf numFmtId="0" fontId="48" fillId="4" borderId="5" xfId="0" applyFont="1" applyFill="1" applyBorder="1"/>
    <xf numFmtId="0" fontId="45" fillId="4" borderId="5" xfId="0" applyFont="1" applyFill="1" applyBorder="1"/>
    <xf numFmtId="0" fontId="44" fillId="4" borderId="5" xfId="0" applyFont="1" applyFill="1" applyBorder="1"/>
    <xf numFmtId="0" fontId="45" fillId="4" borderId="3" xfId="0" applyFont="1" applyFill="1" applyBorder="1"/>
    <xf numFmtId="0" fontId="46" fillId="4" borderId="5" xfId="0" applyFont="1" applyFill="1" applyBorder="1"/>
    <xf numFmtId="0" fontId="10" fillId="0" borderId="0" xfId="4" applyFont="1" applyAlignment="1" applyProtection="1">
      <alignment horizontal="right"/>
      <protection locked="0"/>
    </xf>
    <xf numFmtId="0" fontId="10" fillId="0" borderId="0" xfId="4" applyFont="1" applyProtection="1">
      <protection locked="0"/>
    </xf>
    <xf numFmtId="0" fontId="3" fillId="14" borderId="5" xfId="10" applyFill="1" applyBorder="1"/>
    <xf numFmtId="0" fontId="3" fillId="14" borderId="0" xfId="10" applyFill="1"/>
    <xf numFmtId="0" fontId="3" fillId="14" borderId="4" xfId="10" applyFill="1" applyBorder="1"/>
    <xf numFmtId="0" fontId="3" fillId="14" borderId="3" xfId="10" applyFill="1" applyBorder="1"/>
    <xf numFmtId="0" fontId="3" fillId="14" borderId="2" xfId="10" applyFill="1" applyBorder="1"/>
    <xf numFmtId="0" fontId="3" fillId="14" borderId="1" xfId="10" applyFill="1" applyBorder="1"/>
    <xf numFmtId="49" fontId="13" fillId="0" borderId="0" xfId="4" applyNumberFormat="1" applyFont="1" applyProtection="1">
      <protection locked="0"/>
    </xf>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5" fillId="8" borderId="10" xfId="2" applyNumberFormat="1" applyFont="1" applyFill="1" applyBorder="1" applyAlignment="1">
      <alignment horizontal="center" wrapText="1"/>
    </xf>
    <xf numFmtId="164" fontId="15" fillId="8" borderId="42" xfId="0" applyNumberFormat="1" applyFont="1" applyFill="1" applyBorder="1" applyAlignment="1">
      <alignment horizontal="center" wrapText="1"/>
    </xf>
    <xf numFmtId="164" fontId="15" fillId="8" borderId="9" xfId="4" applyNumberFormat="1" applyFont="1" applyFill="1" applyBorder="1" applyAlignment="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3" fillId="0" borderId="42" xfId="0" applyNumberFormat="1" applyFont="1" applyBorder="1"/>
    <xf numFmtId="164" fontId="16" fillId="8" borderId="42" xfId="0" applyNumberFormat="1" applyFont="1" applyFill="1" applyBorder="1"/>
    <xf numFmtId="164" fontId="13" fillId="6" borderId="42" xfId="0" applyNumberFormat="1" applyFont="1" applyFill="1" applyBorder="1"/>
    <xf numFmtId="164" fontId="13" fillId="6" borderId="9" xfId="0" applyNumberFormat="1" applyFont="1" applyFill="1" applyBorder="1" applyAlignment="1">
      <alignment horizontal="right"/>
    </xf>
    <xf numFmtId="164" fontId="13" fillId="6" borderId="10" xfId="0" applyNumberFormat="1" applyFont="1" applyFill="1" applyBorder="1" applyAlignment="1">
      <alignment horizontal="right"/>
    </xf>
    <xf numFmtId="164" fontId="13" fillId="0" borderId="52" xfId="0" applyNumberFormat="1" applyFont="1" applyBorder="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xf numFmtId="164" fontId="15" fillId="8" borderId="18" xfId="2" applyNumberFormat="1" applyFont="1" applyFill="1" applyBorder="1" applyAlignment="1">
      <alignment horizontal="left" wrapText="1"/>
    </xf>
    <xf numFmtId="164" fontId="15" fillId="8" borderId="53" xfId="2" applyNumberFormat="1" applyFont="1" applyFill="1" applyBorder="1" applyAlignment="1">
      <alignment horizontal="left" wrapText="1"/>
    </xf>
    <xf numFmtId="164" fontId="0" fillId="6" borderId="42" xfId="0" applyNumberFormat="1" applyFill="1" applyBorder="1"/>
    <xf numFmtId="164" fontId="3" fillId="0" borderId="0" xfId="10" applyNumberFormat="1" applyProtection="1">
      <protection locked="0"/>
    </xf>
    <xf numFmtId="164" fontId="7" fillId="0" borderId="0" xfId="12" applyNumberFormat="1" applyFont="1"/>
    <xf numFmtId="167" fontId="17" fillId="0" borderId="12" xfId="10" applyNumberFormat="1" applyFont="1" applyBorder="1" applyAlignment="1">
      <alignment horizontal="center" wrapText="1"/>
    </xf>
    <xf numFmtId="0" fontId="38" fillId="0" borderId="0" xfId="14" applyFont="1" applyAlignment="1" applyProtection="1">
      <alignment vertical="top"/>
      <protection locked="0"/>
    </xf>
    <xf numFmtId="2" fontId="3" fillId="0" borderId="4" xfId="10" applyNumberFormat="1" applyBorder="1"/>
    <xf numFmtId="0" fontId="17" fillId="0" borderId="0" xfId="10" applyFont="1" applyAlignment="1">
      <alignment horizontal="center"/>
    </xf>
    <xf numFmtId="2" fontId="3" fillId="0" borderId="0" xfId="10" applyNumberFormat="1"/>
    <xf numFmtId="164" fontId="14" fillId="0" borderId="43" xfId="0" applyNumberFormat="1" applyFont="1" applyBorder="1" applyAlignment="1">
      <alignment horizontal="right"/>
    </xf>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8" fillId="0" borderId="43" xfId="2" applyNumberFormat="1" applyFont="1" applyBorder="1"/>
    <xf numFmtId="0" fontId="8" fillId="4" borderId="4" xfId="2" applyFont="1" applyFill="1" applyBorder="1" applyAlignment="1">
      <alignment horizontal="right" wrapText="1"/>
    </xf>
    <xf numFmtId="166" fontId="12"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3" fillId="0" borderId="14" xfId="0" applyNumberFormat="1" applyFont="1" applyBorder="1" applyAlignment="1">
      <alignment horizontal="right"/>
    </xf>
    <xf numFmtId="0" fontId="10" fillId="4" borderId="4" xfId="4" applyFont="1" applyFill="1" applyBorder="1" applyAlignment="1">
      <alignment horizontal="right" wrapText="1"/>
    </xf>
    <xf numFmtId="0" fontId="15" fillId="4" borderId="0" xfId="4" applyFont="1" applyFill="1" applyAlignment="1">
      <alignment horizontal="right" wrapText="1"/>
    </xf>
    <xf numFmtId="9" fontId="13" fillId="0" borderId="37" xfId="0" applyNumberFormat="1" applyFont="1" applyBorder="1" applyAlignment="1">
      <alignment horizontal="right"/>
    </xf>
    <xf numFmtId="164" fontId="13" fillId="0" borderId="1" xfId="0" applyNumberFormat="1" applyFont="1" applyBorder="1" applyAlignment="1">
      <alignment horizontal="right"/>
    </xf>
    <xf numFmtId="0" fontId="13" fillId="0" borderId="10" xfId="4" applyFont="1" applyBorder="1" applyAlignment="1">
      <alignment horizontal="left" wrapText="1"/>
    </xf>
    <xf numFmtId="49" fontId="7" fillId="0" borderId="10" xfId="2" applyNumberFormat="1" applyFont="1" applyBorder="1" applyAlignment="1">
      <alignmen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Border="1" applyAlignment="1">
      <alignment horizontal="left" wrapText="1"/>
    </xf>
    <xf numFmtId="0" fontId="27"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6" fillId="8" borderId="10" xfId="4" applyFont="1" applyFill="1" applyBorder="1" applyAlignment="1">
      <alignment horizontal="left" wrapText="1"/>
    </xf>
    <xf numFmtId="0" fontId="14" fillId="4" borderId="6" xfId="4" applyFont="1" applyFill="1" applyBorder="1" applyAlignment="1">
      <alignment horizontal="right" wrapText="1"/>
    </xf>
    <xf numFmtId="0" fontId="13" fillId="0" borderId="14" xfId="4" applyFont="1" applyBorder="1" applyAlignment="1">
      <alignment horizontal="left" wrapText="1"/>
    </xf>
    <xf numFmtId="0" fontId="28" fillId="8" borderId="16" xfId="4" applyFont="1" applyFill="1" applyBorder="1" applyAlignment="1">
      <alignment wrapText="1"/>
    </xf>
    <xf numFmtId="0" fontId="28" fillId="8" borderId="16" xfId="4" applyFont="1" applyFill="1" applyBorder="1" applyAlignment="1">
      <alignment horizontal="left" wrapText="1"/>
    </xf>
    <xf numFmtId="0" fontId="14" fillId="0" borderId="6" xfId="4" applyFont="1" applyBorder="1" applyAlignment="1">
      <alignment horizontal="right" wrapText="1"/>
    </xf>
    <xf numFmtId="0" fontId="10" fillId="0" borderId="6" xfId="5" applyNumberFormat="1" applyFont="1" applyFill="1" applyBorder="1" applyAlignment="1" applyProtection="1">
      <alignment horizontal="right" wrapText="1"/>
    </xf>
    <xf numFmtId="0" fontId="0" fillId="0" borderId="0" xfId="0" applyAlignment="1">
      <alignment wrapText="1"/>
    </xf>
    <xf numFmtId="0" fontId="27" fillId="7" borderId="41" xfId="0" applyFont="1" applyFill="1" applyBorder="1" applyAlignment="1">
      <alignment horizontal="right" wrapText="1"/>
    </xf>
    <xf numFmtId="0" fontId="13" fillId="4" borderId="5" xfId="0" applyFont="1" applyFill="1" applyBorder="1" applyAlignment="1">
      <alignment horizontal="left" wrapText="1"/>
    </xf>
    <xf numFmtId="0" fontId="13" fillId="4" borderId="4" xfId="0" applyFont="1" applyFill="1" applyBorder="1" applyAlignment="1">
      <alignment horizontal="left" wrapText="1"/>
    </xf>
    <xf numFmtId="0" fontId="42" fillId="0" borderId="0" xfId="0" applyFont="1" applyAlignment="1">
      <alignment vertical="top"/>
    </xf>
    <xf numFmtId="0" fontId="0" fillId="0" borderId="0" xfId="0" applyAlignment="1">
      <alignment vertical="top"/>
    </xf>
    <xf numFmtId="0" fontId="43" fillId="0" borderId="0" xfId="0" applyFont="1" applyAlignment="1">
      <alignment vertical="top"/>
    </xf>
    <xf numFmtId="0" fontId="49" fillId="0" borderId="8" xfId="0" applyFont="1" applyBorder="1"/>
    <xf numFmtId="0" fontId="13" fillId="4" borderId="0" xfId="0" applyFont="1" applyFill="1" applyAlignment="1">
      <alignment horizontal="left" wrapText="1"/>
    </xf>
    <xf numFmtId="0" fontId="35" fillId="4" borderId="0" xfId="0" applyFont="1" applyFill="1"/>
    <xf numFmtId="8" fontId="45" fillId="4" borderId="0" xfId="0" applyNumberFormat="1" applyFont="1" applyFill="1"/>
    <xf numFmtId="8" fontId="45" fillId="4" borderId="0" xfId="0" applyNumberFormat="1" applyFont="1" applyFill="1" applyAlignment="1">
      <alignment wrapText="1"/>
    </xf>
    <xf numFmtId="8" fontId="46" fillId="4" borderId="0" xfId="0" applyNumberFormat="1" applyFont="1" applyFill="1"/>
    <xf numFmtId="49" fontId="0" fillId="0" borderId="0" xfId="0" applyNumberFormat="1"/>
    <xf numFmtId="2" fontId="3" fillId="0" borderId="10" xfId="10" applyNumberFormat="1" applyBorder="1" applyProtection="1">
      <protection locked="0"/>
    </xf>
    <xf numFmtId="0" fontId="31" fillId="0" borderId="0" xfId="2" applyFont="1"/>
    <xf numFmtId="0" fontId="11" fillId="0" borderId="0" xfId="10" applyFont="1"/>
    <xf numFmtId="2" fontId="7" fillId="0" borderId="0" xfId="2" applyNumberFormat="1" applyFont="1"/>
    <xf numFmtId="2" fontId="11" fillId="0" borderId="0" xfId="10" applyNumberFormat="1" applyFont="1"/>
    <xf numFmtId="0" fontId="3" fillId="0" borderId="5" xfId="10" applyBorder="1"/>
    <xf numFmtId="0" fontId="3" fillId="0" borderId="5" xfId="10" applyBorder="1" applyAlignment="1">
      <alignment wrapText="1"/>
    </xf>
    <xf numFmtId="168" fontId="3" fillId="3" borderId="10" xfId="10" applyNumberFormat="1" applyFill="1" applyBorder="1" applyProtection="1">
      <protection locked="0"/>
    </xf>
    <xf numFmtId="0" fontId="58" fillId="0" borderId="0" xfId="2" applyFont="1"/>
    <xf numFmtId="2" fontId="58" fillId="0" borderId="0" xfId="2" applyNumberFormat="1" applyFont="1" applyAlignment="1">
      <alignment horizontal="center"/>
    </xf>
    <xf numFmtId="0" fontId="2" fillId="14" borderId="13" xfId="10" applyFont="1" applyFill="1" applyBorder="1"/>
    <xf numFmtId="0" fontId="3" fillId="14" borderId="12" xfId="10" applyFill="1" applyBorder="1"/>
    <xf numFmtId="0" fontId="3" fillId="14" borderId="9" xfId="10" applyFill="1" applyBorder="1"/>
    <xf numFmtId="0" fontId="3" fillId="14" borderId="13" xfId="10" applyFill="1" applyBorder="1"/>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0" borderId="2" xfId="10" applyBorder="1"/>
    <xf numFmtId="0" fontId="37" fillId="0" borderId="0" xfId="14" applyFont="1" applyProtection="1">
      <protection locked="0"/>
    </xf>
    <xf numFmtId="0" fontId="8" fillId="0" borderId="0" xfId="14" applyFont="1" applyProtection="1">
      <protection locked="0"/>
    </xf>
    <xf numFmtId="0" fontId="56" fillId="0" borderId="0" xfId="0" applyFont="1" applyProtection="1">
      <protection locked="0"/>
    </xf>
    <xf numFmtId="0" fontId="42" fillId="0" borderId="0" xfId="0" applyFont="1" applyAlignment="1" applyProtection="1">
      <alignment vertical="top"/>
      <protection locked="0"/>
    </xf>
    <xf numFmtId="0" fontId="39" fillId="0" borderId="0" xfId="0" applyFont="1" applyProtection="1">
      <protection locked="0"/>
    </xf>
    <xf numFmtId="0" fontId="56" fillId="0" borderId="0" xfId="0" applyFont="1" applyAlignment="1" applyProtection="1">
      <alignment vertical="top"/>
      <protection locked="0"/>
    </xf>
    <xf numFmtId="0" fontId="42" fillId="0" borderId="0" xfId="0" applyFont="1" applyProtection="1">
      <protection locked="0"/>
    </xf>
    <xf numFmtId="0" fontId="39" fillId="4" borderId="5" xfId="0" applyFont="1" applyFill="1" applyBorder="1" applyProtection="1">
      <protection locked="0"/>
    </xf>
    <xf numFmtId="0" fontId="24" fillId="0" borderId="0" xfId="0" applyFont="1" applyProtection="1">
      <protection locked="0"/>
    </xf>
    <xf numFmtId="0" fontId="0" fillId="0" borderId="0" xfId="0" applyAlignment="1" applyProtection="1">
      <alignment vertical="top"/>
      <protection locked="0"/>
    </xf>
    <xf numFmtId="0" fontId="52" fillId="0" borderId="0" xfId="15" applyAlignment="1" applyProtection="1">
      <alignment horizontal="left"/>
      <protection locked="0"/>
    </xf>
    <xf numFmtId="0" fontId="24" fillId="0" borderId="0" xfId="0" applyFont="1" applyAlignment="1" applyProtection="1">
      <alignment horizontal="left" wrapText="1"/>
      <protection locked="0"/>
    </xf>
    <xf numFmtId="0" fontId="36" fillId="0" borderId="0" xfId="0" applyFont="1" applyProtection="1">
      <protection locked="0"/>
    </xf>
    <xf numFmtId="0" fontId="43" fillId="0" borderId="0" xfId="0" applyFont="1" applyAlignment="1" applyProtection="1">
      <alignment vertical="top"/>
      <protection locked="0"/>
    </xf>
    <xf numFmtId="0" fontId="57" fillId="0" borderId="0" xfId="0" applyFont="1" applyAlignment="1" applyProtection="1">
      <alignment vertical="top"/>
      <protection locked="0"/>
    </xf>
    <xf numFmtId="49" fontId="0" fillId="0" borderId="0" xfId="0" applyNumberFormat="1" applyAlignment="1">
      <alignment horizontal="left" wrapText="1"/>
    </xf>
    <xf numFmtId="0" fontId="13" fillId="0" borderId="12" xfId="4" applyFont="1" applyBorder="1" applyAlignment="1" applyProtection="1">
      <alignment horizontal="left" vertical="top"/>
      <protection locked="0"/>
    </xf>
    <xf numFmtId="168" fontId="3" fillId="0" borderId="10" xfId="10" applyNumberFormat="1" applyBorder="1" applyProtection="1">
      <protection locked="0"/>
    </xf>
    <xf numFmtId="0" fontId="10" fillId="0" borderId="0" xfId="4" applyFont="1" applyAlignment="1">
      <alignment horizontal="right"/>
    </xf>
    <xf numFmtId="49" fontId="13" fillId="0" borderId="0" xfId="4" applyNumberFormat="1" applyFont="1"/>
    <xf numFmtId="0" fontId="45" fillId="4" borderId="5" xfId="0" applyFont="1" applyFill="1" applyBorder="1" applyAlignment="1">
      <alignment vertical="top"/>
    </xf>
    <xf numFmtId="0" fontId="45" fillId="4" borderId="3" xfId="0" applyFont="1" applyFill="1" applyBorder="1" applyAlignment="1">
      <alignment vertical="top"/>
    </xf>
    <xf numFmtId="168" fontId="3" fillId="0" borderId="10" xfId="12" applyNumberFormat="1" applyFont="1" applyFill="1" applyBorder="1" applyProtection="1"/>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0" xfId="2" applyFont="1" applyFill="1" applyAlignment="1">
      <alignment horizontal="left" vertical="top" wrapText="1"/>
    </xf>
    <xf numFmtId="0" fontId="8" fillId="2" borderId="4"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0" borderId="0" xfId="2" applyFont="1" applyAlignment="1">
      <alignment horizontal="center"/>
    </xf>
    <xf numFmtId="0" fontId="50" fillId="0" borderId="0" xfId="2" applyFont="1" applyAlignment="1">
      <alignment horizontal="center"/>
    </xf>
    <xf numFmtId="0" fontId="8" fillId="0" borderId="0" xfId="2" applyFont="1" applyAlignment="1">
      <alignment horizontal="right"/>
    </xf>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14" borderId="13" xfId="10" applyFill="1" applyBorder="1" applyAlignment="1">
      <alignment horizontal="left" wrapText="1"/>
    </xf>
    <xf numFmtId="0" fontId="3" fillId="14" borderId="12" xfId="10" applyFill="1" applyBorder="1" applyAlignment="1">
      <alignment horizontal="left" wrapText="1"/>
    </xf>
    <xf numFmtId="0" fontId="3" fillId="14" borderId="9" xfId="10" applyFill="1" applyBorder="1" applyAlignment="1">
      <alignment horizontal="left" wrapText="1"/>
    </xf>
    <xf numFmtId="0" fontId="8" fillId="0" borderId="0" xfId="10" applyFont="1" applyAlignment="1">
      <alignment horizontal="center"/>
    </xf>
    <xf numFmtId="0" fontId="50" fillId="0" borderId="0" xfId="10" applyFont="1" applyAlignment="1">
      <alignment horizontal="center"/>
    </xf>
    <xf numFmtId="49" fontId="3" fillId="5" borderId="13" xfId="10" applyNumberFormat="1" applyFill="1" applyBorder="1" applyAlignment="1">
      <alignment horizontal="left"/>
    </xf>
    <xf numFmtId="49" fontId="3" fillId="5" borderId="9" xfId="10" applyNumberFormat="1" applyFill="1" applyBorder="1" applyAlignment="1">
      <alignment horizontal="left"/>
    </xf>
    <xf numFmtId="0" fontId="2" fillId="14" borderId="8" xfId="10" applyFont="1" applyFill="1" applyBorder="1" applyAlignment="1">
      <alignment horizontal="left" wrapText="1"/>
    </xf>
    <xf numFmtId="0" fontId="2" fillId="14" borderId="7" xfId="10" applyFont="1" applyFill="1" applyBorder="1" applyAlignment="1">
      <alignment horizontal="left" wrapText="1"/>
    </xf>
    <xf numFmtId="0" fontId="2" fillId="14" borderId="6" xfId="10" applyFont="1" applyFill="1" applyBorder="1" applyAlignment="1">
      <alignment horizontal="left" wrapText="1"/>
    </xf>
    <xf numFmtId="0" fontId="2" fillId="14" borderId="5" xfId="10" applyFont="1" applyFill="1" applyBorder="1" applyAlignment="1">
      <alignment horizontal="left" wrapText="1"/>
    </xf>
    <xf numFmtId="0" fontId="3" fillId="14" borderId="0" xfId="10" applyFill="1" applyAlignment="1">
      <alignment horizontal="left" wrapText="1"/>
    </xf>
    <xf numFmtId="0" fontId="3" fillId="14" borderId="4" xfId="10" applyFill="1" applyBorder="1" applyAlignment="1">
      <alignment horizontal="left" wrapText="1"/>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40" fillId="0" borderId="0" xfId="0" applyFont="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0" fontId="2" fillId="14" borderId="11" xfId="10" applyFont="1" applyFill="1" applyBorder="1" applyAlignment="1">
      <alignment horizontal="left" wrapText="1"/>
    </xf>
    <xf numFmtId="0" fontId="3" fillId="14" borderId="11" xfId="10" applyFill="1" applyBorder="1" applyAlignment="1">
      <alignment horizontal="left" wrapText="1"/>
    </xf>
    <xf numFmtId="0" fontId="2" fillId="14" borderId="13" xfId="10" applyFont="1" applyFill="1" applyBorder="1" applyAlignment="1">
      <alignment horizontal="left"/>
    </xf>
    <xf numFmtId="0" fontId="3" fillId="14" borderId="12" xfId="10" applyFill="1" applyBorder="1" applyAlignment="1">
      <alignment horizontal="left"/>
    </xf>
    <xf numFmtId="0" fontId="3" fillId="14" borderId="9" xfId="10" applyFill="1" applyBorder="1" applyAlignment="1">
      <alignment horizontal="left"/>
    </xf>
    <xf numFmtId="0" fontId="3" fillId="14" borderId="13" xfId="10" applyFill="1" applyBorder="1" applyAlignment="1">
      <alignment horizontal="left"/>
    </xf>
    <xf numFmtId="0" fontId="2" fillId="14" borderId="12" xfId="10" applyFont="1" applyFill="1" applyBorder="1" applyAlignment="1">
      <alignment horizontal="left"/>
    </xf>
    <xf numFmtId="0" fontId="2" fillId="14" borderId="9" xfId="10" applyFont="1" applyFill="1" applyBorder="1" applyAlignment="1">
      <alignment horizontal="left"/>
    </xf>
    <xf numFmtId="0" fontId="45" fillId="4" borderId="5" xfId="0" applyFont="1" applyFill="1" applyBorder="1" applyAlignment="1">
      <alignment horizontal="left" wrapText="1"/>
    </xf>
    <xf numFmtId="0" fontId="45" fillId="4" borderId="0" xfId="0" applyFont="1" applyFill="1" applyAlignment="1">
      <alignment horizontal="left" wrapText="1"/>
    </xf>
    <xf numFmtId="0" fontId="45" fillId="4" borderId="4" xfId="0" applyFont="1" applyFill="1" applyBorder="1" applyAlignment="1">
      <alignment horizontal="left" wrapText="1"/>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45" fillId="4" borderId="0" xfId="0" applyFont="1" applyFill="1" applyAlignment="1">
      <alignment horizontal="left"/>
    </xf>
    <xf numFmtId="0" fontId="45" fillId="4" borderId="4" xfId="0" applyFont="1" applyFill="1" applyBorder="1" applyAlignment="1">
      <alignment horizontal="left"/>
    </xf>
    <xf numFmtId="0" fontId="45" fillId="4" borderId="2" xfId="0" applyFont="1" applyFill="1" applyBorder="1" applyAlignment="1">
      <alignment horizontal="left" wrapText="1"/>
    </xf>
    <xf numFmtId="0" fontId="45" fillId="4" borderId="1" xfId="0" applyFont="1" applyFill="1" applyBorder="1" applyAlignment="1">
      <alignment horizontal="left" wrapText="1"/>
    </xf>
    <xf numFmtId="0" fontId="24" fillId="0" borderId="0" xfId="0" applyFont="1" applyAlignment="1" applyProtection="1">
      <alignment horizontal="left" wrapText="1"/>
      <protection locked="0"/>
    </xf>
    <xf numFmtId="0" fontId="24" fillId="0" borderId="5" xfId="0" applyFont="1" applyBorder="1" applyAlignment="1" applyProtection="1">
      <alignment horizontal="left" wrapText="1"/>
      <protection locked="0"/>
    </xf>
    <xf numFmtId="0" fontId="24" fillId="0" borderId="5"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0" xfId="0" applyFont="1" applyAlignment="1" applyProtection="1">
      <alignment horizontal="left"/>
      <protection locked="0"/>
    </xf>
    <xf numFmtId="0" fontId="24" fillId="0" borderId="5" xfId="0" applyFont="1" applyBorder="1" applyAlignment="1" applyProtection="1">
      <alignment horizontal="left"/>
      <protection locked="0"/>
    </xf>
    <xf numFmtId="0" fontId="35" fillId="0" borderId="0" xfId="0" applyFont="1" applyAlignment="1">
      <alignment horizontal="center"/>
    </xf>
    <xf numFmtId="0" fontId="51" fillId="0" borderId="0" xfId="0" applyFont="1" applyAlignment="1">
      <alignment horizontal="center"/>
    </xf>
    <xf numFmtId="49" fontId="0" fillId="13" borderId="13" xfId="0" applyNumberFormat="1" applyFill="1" applyBorder="1" applyAlignment="1">
      <alignment horizontal="center" vertical="top"/>
    </xf>
    <xf numFmtId="49" fontId="0" fillId="13" borderId="12" xfId="0" applyNumberFormat="1" applyFill="1" applyBorder="1" applyAlignment="1">
      <alignment horizontal="center" vertical="top"/>
    </xf>
    <xf numFmtId="49" fontId="0" fillId="13" borderId="9" xfId="0" applyNumberFormat="1" applyFill="1" applyBorder="1" applyAlignment="1">
      <alignment horizontal="center" vertical="top"/>
    </xf>
    <xf numFmtId="0" fontId="33"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4" fillId="0" borderId="0" xfId="4" applyFont="1" applyAlignment="1">
      <alignment horizontal="center" wrapText="1"/>
    </xf>
    <xf numFmtId="0" fontId="13" fillId="0" borderId="0" xfId="4" applyFont="1" applyAlignment="1">
      <alignment horizontal="center"/>
    </xf>
    <xf numFmtId="0" fontId="13"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3" fillId="0" borderId="0" xfId="4" applyFont="1" applyAlignment="1">
      <alignment horizontal="left"/>
    </xf>
    <xf numFmtId="0" fontId="10" fillId="0" borderId="0" xfId="4" applyFont="1" applyAlignment="1" applyProtection="1">
      <alignment horizontal="center"/>
      <protection locked="0"/>
    </xf>
    <xf numFmtId="0" fontId="10" fillId="0" borderId="0" xfId="4" applyFont="1" applyAlignment="1" applyProtection="1">
      <alignment horizontal="left"/>
      <protection locked="0"/>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0" fontId="5" fillId="0" borderId="19" xfId="4"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30" fillId="8" borderId="36" xfId="4" applyFont="1" applyFill="1" applyBorder="1" applyAlignment="1">
      <alignment horizontal="left" wrapText="1"/>
    </xf>
    <xf numFmtId="0" fontId="30"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lignment horizontal="left"/>
    </xf>
    <xf numFmtId="0" fontId="26" fillId="4" borderId="2" xfId="0" applyFont="1" applyFill="1" applyBorder="1" applyAlignment="1">
      <alignment horizontal="left"/>
    </xf>
    <xf numFmtId="0" fontId="26" fillId="4" borderId="24" xfId="0" applyFont="1" applyFill="1" applyBorder="1" applyAlignment="1">
      <alignment horizontal="left"/>
    </xf>
    <xf numFmtId="0" fontId="28" fillId="8" borderId="23" xfId="4" applyFont="1" applyFill="1" applyBorder="1" applyAlignment="1">
      <alignment horizontal="left"/>
    </xf>
    <xf numFmtId="0" fontId="28" fillId="8" borderId="1" xfId="4"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30" fillId="8" borderId="36" xfId="2" applyFont="1" applyFill="1" applyBorder="1" applyAlignment="1">
      <alignment horizontal="left"/>
    </xf>
    <xf numFmtId="0" fontId="30" fillId="8" borderId="9" xfId="2" applyFont="1" applyFill="1" applyBorder="1" applyAlignment="1">
      <alignment horizontal="left"/>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166" fontId="59" fillId="0" borderId="0" xfId="0" applyNumberFormat="1" applyFont="1" applyAlignment="1">
      <alignment horizontal="right"/>
    </xf>
    <xf numFmtId="49" fontId="0" fillId="0" borderId="0" xfId="0" applyNumberFormat="1" applyAlignment="1">
      <alignment horizontal="left"/>
    </xf>
    <xf numFmtId="0" fontId="0" fillId="0" borderId="0" xfId="0" applyAlignment="1">
      <alignment horizontal="left"/>
    </xf>
    <xf numFmtId="0" fontId="0" fillId="0" borderId="20" xfId="0" applyBorder="1" applyAlignment="1">
      <alignment horizontal="left"/>
    </xf>
  </cellXfs>
  <cellStyles count="21">
    <cellStyle name="Comma 2" xfId="13" xr:uid="{00000000-0005-0000-0000-000000000000}"/>
    <cellStyle name="Comma 2 2" xfId="20" xr:uid="{00000000-0005-0000-0000-000001000000}"/>
    <cellStyle name="Comma 3" xfId="5" xr:uid="{00000000-0005-0000-0000-000002000000}"/>
    <cellStyle name="Currency" xfId="12" builtinId="4"/>
    <cellStyle name="Currency 2" xfId="6" xr:uid="{00000000-0005-0000-0000-000004000000}"/>
    <cellStyle name="Currency 2 2" xfId="17" xr:uid="{00000000-0005-0000-0000-000005000000}"/>
    <cellStyle name="Hyperlink" xfId="15" builtinId="8"/>
    <cellStyle name="Normal" xfId="0" builtinId="0"/>
    <cellStyle name="Normal 2" xfId="2" xr:uid="{00000000-0005-0000-0000-000008000000}"/>
    <cellStyle name="Normal 2 2" xfId="10" xr:uid="{00000000-0005-0000-0000-000009000000}"/>
    <cellStyle name="Normal 2 2 2" xfId="14" xr:uid="{00000000-0005-0000-0000-00000A000000}"/>
    <cellStyle name="Normal 3" xfId="4" xr:uid="{00000000-0005-0000-0000-00000B000000}"/>
    <cellStyle name="Normal 3 2" xfId="7" xr:uid="{00000000-0005-0000-0000-00000C000000}"/>
    <cellStyle name="Normal 4" xfId="9" xr:uid="{00000000-0005-0000-0000-00000D000000}"/>
    <cellStyle name="Normal 4 2" xfId="19" xr:uid="{00000000-0005-0000-0000-00000E000000}"/>
    <cellStyle name="Percent" xfId="1" builtinId="5"/>
    <cellStyle name="Percent 2" xfId="3" xr:uid="{00000000-0005-0000-0000-000010000000}"/>
    <cellStyle name="Percent 2 2" xfId="8" xr:uid="{00000000-0005-0000-0000-000011000000}"/>
    <cellStyle name="Percent 2 2 2" xfId="18" xr:uid="{00000000-0005-0000-0000-000012000000}"/>
    <cellStyle name="Percent 2 3" xfId="11" xr:uid="{00000000-0005-0000-0000-000013000000}"/>
    <cellStyle name="Percent 2 4" xfId="16" xr:uid="{00000000-0005-0000-0000-000014000000}"/>
  </cellStyles>
  <dxfs count="1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bgColor indexed="41"/>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19050</xdr:colOff>
      <xdr:row>7</xdr:row>
      <xdr:rowOff>1</xdr:rowOff>
    </xdr:from>
    <xdr:ext cx="7734300" cy="2247899"/>
    <xdr:sp macro="" textlink="">
      <xdr:nvSpPr>
        <xdr:cNvPr id="2" name="TextBox 1">
          <a:extLst>
            <a:ext uri="{FF2B5EF4-FFF2-40B4-BE49-F238E27FC236}">
              <a16:creationId xmlns:a16="http://schemas.microsoft.com/office/drawing/2014/main" id="{C6EEBA15-C279-47C8-AA0E-9BCE0AC68DE5}"/>
            </a:ext>
          </a:extLst>
        </xdr:cNvPr>
        <xdr:cNvSpPr txBox="1"/>
      </xdr:nvSpPr>
      <xdr:spPr>
        <a:xfrm>
          <a:off x="19050" y="1371601"/>
          <a:ext cx="7734300"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97</xdr:row>
      <xdr:rowOff>21980</xdr:rowOff>
    </xdr:from>
    <xdr:to>
      <xdr:col>11</xdr:col>
      <xdr:colOff>600075</xdr:colOff>
      <xdr:row>107</xdr:row>
      <xdr:rowOff>183173</xdr:rowOff>
    </xdr:to>
    <xdr:sp macro="" textlink="">
      <xdr:nvSpPr>
        <xdr:cNvPr id="3" name="TextBox 2">
          <a:extLst>
            <a:ext uri="{FF2B5EF4-FFF2-40B4-BE49-F238E27FC236}">
              <a16:creationId xmlns:a16="http://schemas.microsoft.com/office/drawing/2014/main" id="{2EB626BC-F67B-4B24-8EE5-179AE206ECC4}"/>
            </a:ext>
          </a:extLst>
        </xdr:cNvPr>
        <xdr:cNvSpPr txBox="1"/>
      </xdr:nvSpPr>
      <xdr:spPr>
        <a:xfrm>
          <a:off x="19050" y="18833855"/>
          <a:ext cx="7762875" cy="206619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25</xdr:row>
      <xdr:rowOff>29308</xdr:rowOff>
    </xdr:from>
    <xdr:to>
      <xdr:col>12</xdr:col>
      <xdr:colOff>0</xdr:colOff>
      <xdr:row>36</xdr:row>
      <xdr:rowOff>180975</xdr:rowOff>
    </xdr:to>
    <xdr:sp macro="" textlink="">
      <xdr:nvSpPr>
        <xdr:cNvPr id="4" name="TextBox 3">
          <a:extLst>
            <a:ext uri="{FF2B5EF4-FFF2-40B4-BE49-F238E27FC236}">
              <a16:creationId xmlns:a16="http://schemas.microsoft.com/office/drawing/2014/main" id="{64B3B965-6332-4A8C-8B14-2292F9837AED}"/>
            </a:ext>
          </a:extLst>
        </xdr:cNvPr>
        <xdr:cNvSpPr txBox="1"/>
      </xdr:nvSpPr>
      <xdr:spPr>
        <a:xfrm>
          <a:off x="19050" y="4906108"/>
          <a:ext cx="7772400" cy="224716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43</xdr:row>
      <xdr:rowOff>43960</xdr:rowOff>
    </xdr:from>
    <xdr:to>
      <xdr:col>11</xdr:col>
      <xdr:colOff>600075</xdr:colOff>
      <xdr:row>54</xdr:row>
      <xdr:rowOff>36633</xdr:rowOff>
    </xdr:to>
    <xdr:sp macro="" textlink="">
      <xdr:nvSpPr>
        <xdr:cNvPr id="5" name="TextBox 4">
          <a:extLst>
            <a:ext uri="{FF2B5EF4-FFF2-40B4-BE49-F238E27FC236}">
              <a16:creationId xmlns:a16="http://schemas.microsoft.com/office/drawing/2014/main" id="{3B7C35CD-75C7-4C49-9780-F4E46A107063}"/>
            </a:ext>
          </a:extLst>
        </xdr:cNvPr>
        <xdr:cNvSpPr txBox="1"/>
      </xdr:nvSpPr>
      <xdr:spPr>
        <a:xfrm>
          <a:off x="9525" y="8540260"/>
          <a:ext cx="7772400" cy="208817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28575</xdr:colOff>
      <xdr:row>60</xdr:row>
      <xdr:rowOff>43961</xdr:rowOff>
    </xdr:from>
    <xdr:to>
      <xdr:col>11</xdr:col>
      <xdr:colOff>600075</xdr:colOff>
      <xdr:row>71</xdr:row>
      <xdr:rowOff>171450</xdr:rowOff>
    </xdr:to>
    <xdr:sp macro="" textlink="">
      <xdr:nvSpPr>
        <xdr:cNvPr id="6" name="TextBox 5">
          <a:extLst>
            <a:ext uri="{FF2B5EF4-FFF2-40B4-BE49-F238E27FC236}">
              <a16:creationId xmlns:a16="http://schemas.microsoft.com/office/drawing/2014/main" id="{497336A3-5965-4A60-8BFF-FB81172B2885}"/>
            </a:ext>
          </a:extLst>
        </xdr:cNvPr>
        <xdr:cNvSpPr txBox="1"/>
      </xdr:nvSpPr>
      <xdr:spPr>
        <a:xfrm>
          <a:off x="28575" y="11788286"/>
          <a:ext cx="7753350" cy="222298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77</xdr:row>
      <xdr:rowOff>36634</xdr:rowOff>
    </xdr:from>
    <xdr:to>
      <xdr:col>11</xdr:col>
      <xdr:colOff>600075</xdr:colOff>
      <xdr:row>88</xdr:row>
      <xdr:rowOff>139210</xdr:rowOff>
    </xdr:to>
    <xdr:sp macro="" textlink="">
      <xdr:nvSpPr>
        <xdr:cNvPr id="7" name="TextBox 6">
          <a:extLst>
            <a:ext uri="{FF2B5EF4-FFF2-40B4-BE49-F238E27FC236}">
              <a16:creationId xmlns:a16="http://schemas.microsoft.com/office/drawing/2014/main" id="{9EAF6B3F-D4F1-4458-A038-1756745D788C}"/>
            </a:ext>
          </a:extLst>
        </xdr:cNvPr>
        <xdr:cNvSpPr txBox="1"/>
      </xdr:nvSpPr>
      <xdr:spPr>
        <a:xfrm>
          <a:off x="9525" y="15028984"/>
          <a:ext cx="7772400" cy="21980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117</xdr:row>
      <xdr:rowOff>95250</xdr:rowOff>
    </xdr:from>
    <xdr:to>
      <xdr:col>11</xdr:col>
      <xdr:colOff>590550</xdr:colOff>
      <xdr:row>130</xdr:row>
      <xdr:rowOff>104775</xdr:rowOff>
    </xdr:to>
    <xdr:sp macro="" textlink="">
      <xdr:nvSpPr>
        <xdr:cNvPr id="8" name="TextBox 7">
          <a:extLst>
            <a:ext uri="{FF2B5EF4-FFF2-40B4-BE49-F238E27FC236}">
              <a16:creationId xmlns:a16="http://schemas.microsoft.com/office/drawing/2014/main" id="{3AE25FBB-D9BA-4C5F-9151-55FF9AF10F98}"/>
            </a:ext>
          </a:extLst>
        </xdr:cNvPr>
        <xdr:cNvSpPr txBox="1"/>
      </xdr:nvSpPr>
      <xdr:spPr>
        <a:xfrm>
          <a:off x="0" y="22926675"/>
          <a:ext cx="7772400" cy="24860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136</xdr:row>
      <xdr:rowOff>66676</xdr:rowOff>
    </xdr:from>
    <xdr:to>
      <xdr:col>11</xdr:col>
      <xdr:colOff>600075</xdr:colOff>
      <xdr:row>162</xdr:row>
      <xdr:rowOff>142875</xdr:rowOff>
    </xdr:to>
    <xdr:sp macro="" textlink="">
      <xdr:nvSpPr>
        <xdr:cNvPr id="9" name="TextBox 8">
          <a:extLst>
            <a:ext uri="{FF2B5EF4-FFF2-40B4-BE49-F238E27FC236}">
              <a16:creationId xmlns:a16="http://schemas.microsoft.com/office/drawing/2014/main" id="{4BBE95CA-F0F7-4BAC-B18A-233F6684FC96}"/>
            </a:ext>
          </a:extLst>
        </xdr:cNvPr>
        <xdr:cNvSpPr txBox="1"/>
      </xdr:nvSpPr>
      <xdr:spPr>
        <a:xfrm>
          <a:off x="9525" y="29260801"/>
          <a:ext cx="7772400" cy="4848224"/>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0">
              <a:solidFill>
                <a:sysClr val="windowText" lastClr="000000"/>
              </a:solidFill>
            </a:rPr>
            <a:t>TPC licensing fee</a:t>
          </a:r>
          <a:r>
            <a:rPr lang="en-US" sz="1050" i="0" baseline="0">
              <a:solidFill>
                <a:sysClr val="windowText" lastClr="000000"/>
              </a:solidFill>
            </a:rPr>
            <a:t> $3,000		</a:t>
          </a:r>
          <a:endParaRPr lang="en-US" sz="1050" i="0">
            <a:solidFill>
              <a:sysClr val="windowText" lastClr="000000"/>
            </a:solidFill>
          </a:endParaRPr>
        </a:p>
      </xdr:txBody>
    </xdr:sp>
    <xdr:clientData/>
  </xdr:twoCellAnchor>
  <xdr:twoCellAnchor>
    <xdr:from>
      <xdr:col>0</xdr:col>
      <xdr:colOff>9525</xdr:colOff>
      <xdr:row>167</xdr:row>
      <xdr:rowOff>57150</xdr:rowOff>
    </xdr:from>
    <xdr:to>
      <xdr:col>11</xdr:col>
      <xdr:colOff>600075</xdr:colOff>
      <xdr:row>179</xdr:row>
      <xdr:rowOff>152401</xdr:rowOff>
    </xdr:to>
    <xdr:sp macro="" textlink="">
      <xdr:nvSpPr>
        <xdr:cNvPr id="10" name="TextBox 9">
          <a:extLst>
            <a:ext uri="{FF2B5EF4-FFF2-40B4-BE49-F238E27FC236}">
              <a16:creationId xmlns:a16="http://schemas.microsoft.com/office/drawing/2014/main" id="{BB7CD783-3F49-4B47-8CC2-D2FADD13C8D6}"/>
            </a:ext>
          </a:extLst>
        </xdr:cNvPr>
        <xdr:cNvSpPr txBox="1"/>
      </xdr:nvSpPr>
      <xdr:spPr>
        <a:xfrm>
          <a:off x="9525" y="35194875"/>
          <a:ext cx="7772400" cy="238125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tabSelected="1" zoomScaleNormal="100" workbookViewId="0">
      <selection activeCell="B5" sqref="B5:E5"/>
    </sheetView>
  </sheetViews>
  <sheetFormatPr defaultColWidth="8.7109375" defaultRowHeight="14.25" x14ac:dyDescent="0.2"/>
  <cols>
    <col min="1" max="1" width="24.28515625" style="77" customWidth="1"/>
    <col min="2" max="11" width="16.7109375" style="77" customWidth="1"/>
    <col min="12" max="12" width="13.5703125" style="77" bestFit="1" customWidth="1"/>
    <col min="13" max="16384" width="8.7109375" style="77"/>
  </cols>
  <sheetData>
    <row r="1" spans="1:15" ht="18.75" customHeight="1" x14ac:dyDescent="0.25">
      <c r="A1" s="387" t="s">
        <v>108</v>
      </c>
      <c r="B1" s="387"/>
      <c r="C1" s="387"/>
      <c r="D1" s="387"/>
      <c r="E1" s="387"/>
      <c r="F1" s="387"/>
      <c r="G1" s="387"/>
      <c r="H1" s="387"/>
      <c r="I1" s="387"/>
      <c r="J1" s="387"/>
      <c r="K1" s="387"/>
      <c r="L1" s="387"/>
      <c r="M1" s="139"/>
      <c r="N1" s="139"/>
      <c r="O1" s="139"/>
    </row>
    <row r="2" spans="1:15" ht="15" x14ac:dyDescent="0.25">
      <c r="A2" s="387" t="s">
        <v>222</v>
      </c>
      <c r="B2" s="387"/>
      <c r="C2" s="387"/>
      <c r="D2" s="387"/>
      <c r="E2" s="387"/>
      <c r="F2" s="387"/>
      <c r="G2" s="387"/>
      <c r="H2" s="387"/>
      <c r="I2" s="387"/>
      <c r="J2" s="387"/>
      <c r="K2" s="387"/>
      <c r="L2" s="387"/>
      <c r="M2" s="139"/>
      <c r="N2" s="139"/>
      <c r="O2" s="139"/>
    </row>
    <row r="3" spans="1:15" ht="18" x14ac:dyDescent="0.25">
      <c r="A3" s="388" t="s">
        <v>110</v>
      </c>
      <c r="B3" s="388"/>
      <c r="C3" s="388"/>
      <c r="D3" s="388"/>
      <c r="E3" s="388"/>
      <c r="F3" s="388"/>
      <c r="G3" s="388"/>
      <c r="H3" s="388"/>
      <c r="I3" s="388"/>
      <c r="J3" s="388"/>
      <c r="K3" s="388"/>
      <c r="L3" s="388"/>
    </row>
    <row r="4" spans="1:15" ht="15" customHeight="1" x14ac:dyDescent="0.2">
      <c r="B4" s="232"/>
    </row>
    <row r="5" spans="1:15" ht="15" x14ac:dyDescent="0.25">
      <c r="A5" s="233" t="s">
        <v>56</v>
      </c>
      <c r="B5" s="375"/>
      <c r="C5" s="376"/>
      <c r="D5" s="376"/>
      <c r="E5" s="377"/>
      <c r="F5" s="227"/>
      <c r="G5" s="389" t="s">
        <v>220</v>
      </c>
      <c r="H5" s="389"/>
      <c r="I5" s="375"/>
      <c r="J5" s="376"/>
      <c r="K5" s="376"/>
      <c r="L5" s="377"/>
    </row>
    <row r="6" spans="1:15" ht="15" x14ac:dyDescent="0.25">
      <c r="A6" s="227"/>
      <c r="B6" s="227"/>
      <c r="C6" s="227"/>
      <c r="D6" s="227"/>
      <c r="E6" s="227"/>
      <c r="F6" s="227"/>
      <c r="G6" s="227"/>
      <c r="H6" s="227"/>
      <c r="I6" s="227"/>
      <c r="J6" s="227"/>
      <c r="K6" s="227"/>
      <c r="L6" s="227"/>
    </row>
    <row r="7" spans="1:15" x14ac:dyDescent="0.2">
      <c r="A7" s="378" t="s">
        <v>208</v>
      </c>
      <c r="B7" s="379"/>
      <c r="C7" s="379"/>
      <c r="D7" s="379"/>
      <c r="E7" s="379"/>
      <c r="F7" s="379"/>
      <c r="G7" s="379"/>
      <c r="H7" s="379"/>
      <c r="I7" s="379"/>
      <c r="J7" s="379"/>
      <c r="K7" s="379"/>
      <c r="L7" s="380"/>
    </row>
    <row r="8" spans="1:15" ht="20.25" customHeight="1" x14ac:dyDescent="0.2">
      <c r="A8" s="381"/>
      <c r="B8" s="382"/>
      <c r="C8" s="382"/>
      <c r="D8" s="382"/>
      <c r="E8" s="382"/>
      <c r="F8" s="382"/>
      <c r="G8" s="382"/>
      <c r="H8" s="382"/>
      <c r="I8" s="382"/>
      <c r="J8" s="382"/>
      <c r="K8" s="382"/>
      <c r="L8" s="383"/>
    </row>
    <row r="9" spans="1:15" ht="80.45" customHeight="1" x14ac:dyDescent="0.2">
      <c r="A9" s="384"/>
      <c r="B9" s="385"/>
      <c r="C9" s="385"/>
      <c r="D9" s="385"/>
      <c r="E9" s="385"/>
      <c r="F9" s="385"/>
      <c r="G9" s="385"/>
      <c r="H9" s="385"/>
      <c r="I9" s="385"/>
      <c r="J9" s="385"/>
      <c r="K9" s="385"/>
      <c r="L9" s="386"/>
    </row>
    <row r="10" spans="1:15" ht="15" x14ac:dyDescent="0.2">
      <c r="A10" s="226"/>
      <c r="B10" s="226"/>
      <c r="C10" s="226"/>
      <c r="D10" s="226"/>
      <c r="E10" s="226"/>
      <c r="F10" s="226"/>
      <c r="G10" s="226"/>
      <c r="H10" s="226"/>
      <c r="I10" s="226"/>
      <c r="J10" s="226"/>
      <c r="K10" s="226"/>
      <c r="L10" s="226"/>
    </row>
    <row r="11" spans="1:15" x14ac:dyDescent="0.2">
      <c r="A11" s="21"/>
      <c r="B11" s="198" t="s">
        <v>55</v>
      </c>
      <c r="C11" s="198" t="s">
        <v>54</v>
      </c>
      <c r="D11" s="215" t="s">
        <v>53</v>
      </c>
      <c r="E11" s="198" t="s">
        <v>52</v>
      </c>
      <c r="F11" s="198" t="s">
        <v>51</v>
      </c>
      <c r="G11" s="198" t="s">
        <v>50</v>
      </c>
      <c r="H11" s="198" t="s">
        <v>49</v>
      </c>
      <c r="I11" s="198" t="s">
        <v>48</v>
      </c>
      <c r="J11" s="198" t="s">
        <v>47</v>
      </c>
      <c r="K11" s="198" t="s">
        <v>46</v>
      </c>
      <c r="L11" s="140" t="s">
        <v>45</v>
      </c>
      <c r="M11" s="19"/>
      <c r="N11" s="19"/>
      <c r="O11" s="19"/>
    </row>
    <row r="12" spans="1:15" x14ac:dyDescent="0.2">
      <c r="A12" s="215" t="s">
        <v>44</v>
      </c>
      <c r="B12" s="216"/>
      <c r="C12" s="216"/>
      <c r="D12" s="216"/>
      <c r="E12" s="216"/>
      <c r="F12" s="216"/>
      <c r="G12" s="216"/>
      <c r="H12" s="216"/>
      <c r="I12" s="216"/>
      <c r="J12" s="216"/>
      <c r="K12" s="216"/>
      <c r="L12" s="146"/>
      <c r="M12" s="19"/>
      <c r="N12" s="19"/>
      <c r="O12" s="19"/>
    </row>
    <row r="13" spans="1:15" x14ac:dyDescent="0.2">
      <c r="A13" s="215" t="s">
        <v>129</v>
      </c>
      <c r="B13" s="217"/>
      <c r="C13" s="217"/>
      <c r="D13" s="217"/>
      <c r="E13" s="217"/>
      <c r="F13" s="217"/>
      <c r="G13" s="217"/>
      <c r="H13" s="217"/>
      <c r="I13" s="217"/>
      <c r="J13" s="217"/>
      <c r="K13" s="217"/>
      <c r="L13" s="146"/>
      <c r="M13" s="19"/>
      <c r="N13" s="19"/>
      <c r="O13" s="19"/>
    </row>
    <row r="14" spans="1:15" hidden="1" x14ac:dyDescent="0.2">
      <c r="A14" s="215" t="s">
        <v>43</v>
      </c>
      <c r="B14" s="218"/>
      <c r="C14" s="218"/>
      <c r="D14" s="219"/>
      <c r="E14" s="219"/>
      <c r="F14" s="219"/>
      <c r="G14" s="219"/>
      <c r="H14" s="219"/>
      <c r="I14" s="219"/>
      <c r="J14" s="219"/>
      <c r="K14" s="219"/>
      <c r="L14" s="147">
        <f>SUM(B14:K14)</f>
        <v>0</v>
      </c>
      <c r="M14" s="19"/>
      <c r="N14" s="19"/>
      <c r="O14" s="19"/>
    </row>
    <row r="15" spans="1:15" ht="38.25" hidden="1" x14ac:dyDescent="0.2">
      <c r="A15" s="220" t="s">
        <v>119</v>
      </c>
      <c r="B15" s="221"/>
      <c r="C15" s="219"/>
      <c r="D15" s="219"/>
      <c r="E15" s="219"/>
      <c r="F15" s="219"/>
      <c r="G15" s="219"/>
      <c r="H15" s="219"/>
      <c r="I15" s="219"/>
      <c r="J15" s="219"/>
      <c r="K15" s="219"/>
      <c r="L15" s="147">
        <f>SUM(B15:K15)</f>
        <v>0</v>
      </c>
      <c r="M15" s="19"/>
      <c r="N15" s="19"/>
      <c r="O15" s="19"/>
    </row>
    <row r="16" spans="1:15" x14ac:dyDescent="0.2">
      <c r="A16" s="21"/>
      <c r="B16" s="222"/>
      <c r="C16" s="222"/>
      <c r="D16" s="222"/>
      <c r="E16" s="222"/>
      <c r="F16" s="222"/>
      <c r="G16" s="222"/>
      <c r="H16" s="222"/>
      <c r="I16" s="222"/>
      <c r="J16" s="222"/>
      <c r="K16" s="222"/>
      <c r="L16" s="141"/>
      <c r="M16" s="19"/>
      <c r="N16" s="19"/>
      <c r="O16" s="19"/>
    </row>
    <row r="17" spans="1:15" x14ac:dyDescent="0.2">
      <c r="A17" s="223" t="s">
        <v>42</v>
      </c>
      <c r="B17" s="341">
        <v>0</v>
      </c>
      <c r="C17" s="341">
        <v>0</v>
      </c>
      <c r="D17" s="341">
        <v>0</v>
      </c>
      <c r="E17" s="341">
        <v>0</v>
      </c>
      <c r="F17" s="341">
        <v>0</v>
      </c>
      <c r="G17" s="341">
        <v>0</v>
      </c>
      <c r="H17" s="341">
        <v>0</v>
      </c>
      <c r="I17" s="341">
        <v>0</v>
      </c>
      <c r="J17" s="341">
        <v>0</v>
      </c>
      <c r="K17" s="341">
        <v>0</v>
      </c>
      <c r="L17" s="148">
        <f>SUM(B17:K17)</f>
        <v>0</v>
      </c>
      <c r="M17" s="19"/>
      <c r="N17" s="19"/>
      <c r="O17" s="19"/>
    </row>
    <row r="18" spans="1:15" x14ac:dyDescent="0.2">
      <c r="A18" s="223" t="s">
        <v>178</v>
      </c>
      <c r="B18" s="341">
        <v>0</v>
      </c>
      <c r="C18" s="341">
        <v>0</v>
      </c>
      <c r="D18" s="341">
        <v>0</v>
      </c>
      <c r="E18" s="341">
        <v>0</v>
      </c>
      <c r="F18" s="341">
        <v>0</v>
      </c>
      <c r="G18" s="341">
        <v>0</v>
      </c>
      <c r="H18" s="341">
        <v>0</v>
      </c>
      <c r="I18" s="341">
        <v>0</v>
      </c>
      <c r="J18" s="341">
        <v>0</v>
      </c>
      <c r="K18" s="341">
        <v>0</v>
      </c>
      <c r="L18" s="148">
        <f>SUM(B18:K18)</f>
        <v>0</v>
      </c>
      <c r="M18" s="19"/>
      <c r="N18" s="19"/>
      <c r="O18" s="19"/>
    </row>
    <row r="19" spans="1:15" x14ac:dyDescent="0.2">
      <c r="A19" s="21"/>
      <c r="B19" s="284"/>
      <c r="C19" s="284"/>
      <c r="D19" s="284"/>
      <c r="E19" s="284"/>
      <c r="F19" s="284"/>
      <c r="G19" s="284"/>
      <c r="H19" s="284"/>
      <c r="I19" s="284"/>
      <c r="J19" s="284"/>
      <c r="K19" s="284"/>
      <c r="L19" s="285"/>
    </row>
    <row r="20" spans="1:15" x14ac:dyDescent="0.2">
      <c r="A20" s="223" t="s">
        <v>41</v>
      </c>
      <c r="B20" s="341">
        <v>0</v>
      </c>
      <c r="C20" s="341">
        <v>0</v>
      </c>
      <c r="D20" s="341">
        <v>0</v>
      </c>
      <c r="E20" s="341">
        <v>0</v>
      </c>
      <c r="F20" s="341">
        <v>0</v>
      </c>
      <c r="G20" s="341">
        <v>0</v>
      </c>
      <c r="H20" s="341">
        <v>0</v>
      </c>
      <c r="I20" s="341">
        <v>0</v>
      </c>
      <c r="J20" s="341">
        <v>0</v>
      </c>
      <c r="K20" s="341">
        <v>0</v>
      </c>
      <c r="L20" s="148">
        <f>SUM(B20:K20)</f>
        <v>0</v>
      </c>
    </row>
    <row r="21" spans="1:15" x14ac:dyDescent="0.2">
      <c r="A21" s="223" t="s">
        <v>179</v>
      </c>
      <c r="B21" s="341">
        <v>0</v>
      </c>
      <c r="C21" s="341">
        <v>0</v>
      </c>
      <c r="D21" s="341">
        <v>0</v>
      </c>
      <c r="E21" s="341">
        <v>0</v>
      </c>
      <c r="F21" s="341">
        <v>0</v>
      </c>
      <c r="G21" s="341">
        <v>0</v>
      </c>
      <c r="H21" s="341">
        <v>0</v>
      </c>
      <c r="I21" s="341">
        <v>0</v>
      </c>
      <c r="J21" s="341">
        <v>0</v>
      </c>
      <c r="K21" s="341">
        <v>0</v>
      </c>
      <c r="L21" s="148">
        <f>SUM(B21:K21)</f>
        <v>0</v>
      </c>
    </row>
    <row r="22" spans="1:15" x14ac:dyDescent="0.2">
      <c r="D22" s="142"/>
    </row>
    <row r="24" spans="1:15" ht="15.75" hidden="1" x14ac:dyDescent="0.25">
      <c r="B24" s="337">
        <f>ROUND(IFERROR(SUM(#REF!/#REF!),0),2)</f>
        <v>0</v>
      </c>
      <c r="C24" s="337">
        <f>ROUND(IFERROR(#REF!/#REF!,0),2)</f>
        <v>0</v>
      </c>
      <c r="D24" s="337">
        <f>ROUND(IFERROR(#REF!/#REF!,0),2)</f>
        <v>0</v>
      </c>
      <c r="E24" s="337">
        <f>ROUND(IFERROR(#REF!/#REF!,0),2)</f>
        <v>0</v>
      </c>
      <c r="F24" s="337">
        <f>ROUND(IFERROR(#REF!/#REF!,0),2)</f>
        <v>0</v>
      </c>
      <c r="G24" s="337">
        <f>ROUND(IFERROR(#REF!/#REF!,0),2)</f>
        <v>0</v>
      </c>
      <c r="H24" s="337">
        <f>ROUND(IFERROR(#REF!/#REF!,0),2)</f>
        <v>0</v>
      </c>
      <c r="I24" s="337">
        <f>ROUND(IFERROR(#REF!/#REF!,0),2)</f>
        <v>0</v>
      </c>
      <c r="J24" s="337">
        <f>ROUND(IFERROR(#REF!/#REF!,0),2)</f>
        <v>0</v>
      </c>
      <c r="K24" s="337">
        <f>ROUND(IFERROR(#REF!/#REF!,0),2)</f>
        <v>0</v>
      </c>
      <c r="L24" s="337">
        <f>ROUND(SUM(B24:K24),2)</f>
        <v>0</v>
      </c>
      <c r="M24" s="335" t="s">
        <v>202</v>
      </c>
    </row>
    <row r="25" spans="1:15" ht="15" hidden="1" x14ac:dyDescent="0.25">
      <c r="L25" s="337">
        <f>'Line Item Budget'!K26</f>
        <v>0</v>
      </c>
      <c r="M25" s="233" t="s">
        <v>203</v>
      </c>
    </row>
    <row r="26" spans="1:15" ht="15" hidden="1" x14ac:dyDescent="0.25">
      <c r="L26" s="337">
        <f>'Line Item Budget'!K31</f>
        <v>0</v>
      </c>
      <c r="M26" s="233" t="s">
        <v>204</v>
      </c>
    </row>
    <row r="27" spans="1:15" ht="19.5" hidden="1" x14ac:dyDescent="0.4">
      <c r="L27" s="343">
        <f>ROUND(SUM(L24:L26),2)</f>
        <v>0</v>
      </c>
      <c r="M27" s="342" t="s">
        <v>207</v>
      </c>
    </row>
  </sheetData>
  <sheetProtection algorithmName="SHA-512" hashValue="//vMt+hCNJpy3nc3/1CpezRuwhuQVLKXlWueHWFlsLl/HLgIRrmnponKGSXqplPgy6jUb47YmWmQ1EHO85cLuw==" saltValue="XDKXlgijY76A7kV1J8QWKw==" spinCount="100000" sheet="1" selectLockedCells="1"/>
  <mergeCells count="7">
    <mergeCell ref="B5:E5"/>
    <mergeCell ref="A7:L9"/>
    <mergeCell ref="A2:L2"/>
    <mergeCell ref="A1:L1"/>
    <mergeCell ref="A3:L3"/>
    <mergeCell ref="G5:H5"/>
    <mergeCell ref="I5:L5"/>
  </mergeCells>
  <dataValidations count="4">
    <dataValidation type="whole" allowBlank="1" showInputMessage="1" showErrorMessage="1" error="Please only enter whole numbers" promptTitle="Annual Salary" prompt="Enter employee's FULL annual salary" sqref="B17:K17" xr:uid="{00000000-0002-0000-0000-000000000000}">
      <formula1>0</formula1>
      <formula2>200000</formula2>
    </dataValidation>
    <dataValidation type="whole" allowBlank="1" showInputMessage="1" showErrorMessage="1" error="Please only enter whole numbers" promptTitle="Salary Allocated to the Grant" prompt="Enter salary allocated to the grant" sqref="B18:K18" xr:uid="{00000000-0002-0000-0000-000001000000}">
      <formula1>0</formula1>
      <formula2>28850</formula2>
    </dataValidation>
    <dataValidation type="whole" allowBlank="1" showInputMessage="1" showErrorMessage="1" error="Please only enter whole numbers" promptTitle="Total Fringe Benefits" prompt="Enter TOTAL annual EMPLOYER paid fringe" sqref="B20:K20" xr:uid="{00000000-0002-0000-0000-000002000000}">
      <formula1>0</formula1>
      <formula2>60000</formula2>
    </dataValidation>
    <dataValidation type="whole" allowBlank="1" showInputMessage="1" showErrorMessage="1" error="Please only enter whole numbers" promptTitle="Fringe Allocated to Grant" prompt="Enter EMPLOYER paid fringe allocated to the grant" sqref="B21:K21" xr:uid="{00000000-0002-0000-0000-000003000000}">
      <formula1>0</formula1>
      <formula2>8655</formula2>
    </dataValidation>
  </dataValidations>
  <pageMargins left="0.25" right="0.25" top="0.75" bottom="0.75" header="0.3" footer="0.3"/>
  <pageSetup scale="6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00"/>
  <sheetViews>
    <sheetView showGridLines="0" topLeftCell="A8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85</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26</v>
      </c>
      <c r="E13" s="191" t="s">
        <v>92</v>
      </c>
      <c r="F13" s="188" t="s">
        <v>21</v>
      </c>
      <c r="G13" s="53" t="s">
        <v>20</v>
      </c>
      <c r="H13" s="78" t="s">
        <v>19</v>
      </c>
    </row>
    <row r="14" spans="1:14" x14ac:dyDescent="0.25">
      <c r="A14" s="75"/>
      <c r="B14" s="305">
        <f>Personnel!B13</f>
        <v>0</v>
      </c>
      <c r="C14" s="46">
        <f>Personnel!B18</f>
        <v>0</v>
      </c>
      <c r="D14" s="57"/>
      <c r="E14" s="253"/>
      <c r="F14" s="189">
        <f>December!F14+(D14+E14)</f>
        <v>0</v>
      </c>
      <c r="G14" s="254">
        <f t="shared" ref="G14:G23" si="0">C14-F14</f>
        <v>0</v>
      </c>
      <c r="H14" s="79" t="e">
        <f t="shared" ref="H14:H23" si="1">F14/C14</f>
        <v>#DIV/0!</v>
      </c>
    </row>
    <row r="15" spans="1:14" x14ac:dyDescent="0.25">
      <c r="A15" s="75"/>
      <c r="B15" s="305">
        <f>Personnel!C13</f>
        <v>0</v>
      </c>
      <c r="C15" s="46">
        <f>Personnel!C18</f>
        <v>0</v>
      </c>
      <c r="D15" s="58"/>
      <c r="E15" s="253"/>
      <c r="F15" s="189">
        <f>December!F15+(D15+E15)</f>
        <v>0</v>
      </c>
      <c r="G15" s="254">
        <f t="shared" si="0"/>
        <v>0</v>
      </c>
      <c r="H15" s="79" t="e">
        <f t="shared" si="1"/>
        <v>#DIV/0!</v>
      </c>
    </row>
    <row r="16" spans="1:14" x14ac:dyDescent="0.25">
      <c r="A16" s="75"/>
      <c r="B16" s="305">
        <f>Personnel!D13</f>
        <v>0</v>
      </c>
      <c r="C16" s="46">
        <f>Personnel!D20</f>
        <v>0</v>
      </c>
      <c r="D16" s="58"/>
      <c r="E16" s="253"/>
      <c r="F16" s="189">
        <f>December!F16+(D16+E16)</f>
        <v>0</v>
      </c>
      <c r="G16" s="254">
        <f t="shared" si="0"/>
        <v>0</v>
      </c>
      <c r="H16" s="79" t="e">
        <f t="shared" si="1"/>
        <v>#DIV/0!</v>
      </c>
    </row>
    <row r="17" spans="1:8" x14ac:dyDescent="0.25">
      <c r="A17" s="75"/>
      <c r="B17" s="305">
        <f>Personnel!E13</f>
        <v>0</v>
      </c>
      <c r="C17" s="46">
        <f>Personnel!E20</f>
        <v>0</v>
      </c>
      <c r="D17" s="58"/>
      <c r="E17" s="253"/>
      <c r="F17" s="189">
        <f>December!F17+(D17+E17)</f>
        <v>0</v>
      </c>
      <c r="G17" s="254">
        <f t="shared" si="0"/>
        <v>0</v>
      </c>
      <c r="H17" s="79" t="e">
        <f t="shared" si="1"/>
        <v>#DIV/0!</v>
      </c>
    </row>
    <row r="18" spans="1:8" x14ac:dyDescent="0.25">
      <c r="A18" s="75"/>
      <c r="B18" s="305">
        <f>Personnel!F13</f>
        <v>0</v>
      </c>
      <c r="C18" s="46">
        <f>Personnel!F22</f>
        <v>0</v>
      </c>
      <c r="D18" s="58"/>
      <c r="E18" s="253"/>
      <c r="F18" s="189">
        <f>December!F18+(D18+E18)</f>
        <v>0</v>
      </c>
      <c r="G18" s="254">
        <f t="shared" si="0"/>
        <v>0</v>
      </c>
      <c r="H18" s="79" t="e">
        <f t="shared" si="1"/>
        <v>#DIV/0!</v>
      </c>
    </row>
    <row r="19" spans="1:8" x14ac:dyDescent="0.25">
      <c r="A19" s="75"/>
      <c r="B19" s="305">
        <f>Personnel!G13</f>
        <v>0</v>
      </c>
      <c r="C19" s="46">
        <f>Personnel!G22</f>
        <v>0</v>
      </c>
      <c r="D19" s="58"/>
      <c r="E19" s="253"/>
      <c r="F19" s="189">
        <f>December!F19+(D19+E19)</f>
        <v>0</v>
      </c>
      <c r="G19" s="254">
        <f t="shared" si="0"/>
        <v>0</v>
      </c>
      <c r="H19" s="79" t="e">
        <f t="shared" si="1"/>
        <v>#DIV/0!</v>
      </c>
    </row>
    <row r="20" spans="1:8" x14ac:dyDescent="0.25">
      <c r="A20" s="75"/>
      <c r="B20" s="305">
        <f>Personnel!H13</f>
        <v>0</v>
      </c>
      <c r="C20" s="46">
        <f>Personnel!H24</f>
        <v>0</v>
      </c>
      <c r="D20" s="58"/>
      <c r="E20" s="253"/>
      <c r="F20" s="189">
        <f>December!F20+(D20+E20)</f>
        <v>0</v>
      </c>
      <c r="G20" s="254">
        <f t="shared" si="0"/>
        <v>0</v>
      </c>
      <c r="H20" s="79" t="e">
        <f t="shared" si="1"/>
        <v>#DIV/0!</v>
      </c>
    </row>
    <row r="21" spans="1:8" x14ac:dyDescent="0.25">
      <c r="A21" s="75"/>
      <c r="B21" s="305">
        <f>Personnel!I13</f>
        <v>0</v>
      </c>
      <c r="C21" s="46">
        <f>Personnel!I24</f>
        <v>0</v>
      </c>
      <c r="D21" s="58"/>
      <c r="E21" s="253"/>
      <c r="F21" s="189">
        <f>December!F21+(D21+E21)</f>
        <v>0</v>
      </c>
      <c r="G21" s="254">
        <f t="shared" si="0"/>
        <v>0</v>
      </c>
      <c r="H21" s="79" t="e">
        <f t="shared" si="1"/>
        <v>#DIV/0!</v>
      </c>
    </row>
    <row r="22" spans="1:8" x14ac:dyDescent="0.25">
      <c r="A22" s="75"/>
      <c r="B22" s="305">
        <f>Personnel!J13</f>
        <v>0</v>
      </c>
      <c r="C22" s="46">
        <f>Personnel!J26</f>
        <v>0</v>
      </c>
      <c r="D22" s="58"/>
      <c r="E22" s="253"/>
      <c r="F22" s="189">
        <f>December!F22+(D22+E22)</f>
        <v>0</v>
      </c>
      <c r="G22" s="254">
        <f t="shared" si="0"/>
        <v>0</v>
      </c>
      <c r="H22" s="79" t="e">
        <f t="shared" si="1"/>
        <v>#DIV/0!</v>
      </c>
    </row>
    <row r="23" spans="1:8" x14ac:dyDescent="0.25">
      <c r="A23" s="75"/>
      <c r="B23" s="305">
        <f>Personnel!K13</f>
        <v>0</v>
      </c>
      <c r="C23" s="46">
        <f>Personnel!K26</f>
        <v>0</v>
      </c>
      <c r="D23" s="58"/>
      <c r="E23" s="253"/>
      <c r="F23" s="189">
        <f>December!F23+(D23+E23)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26</v>
      </c>
      <c r="E27" s="257" t="s">
        <v>92</v>
      </c>
      <c r="F27" s="258" t="s">
        <v>21</v>
      </c>
      <c r="G27" s="259" t="s">
        <v>20</v>
      </c>
      <c r="H27" s="78" t="s">
        <v>19</v>
      </c>
    </row>
    <row r="28" spans="1:8" x14ac:dyDescent="0.25">
      <c r="A28" s="75"/>
      <c r="B28" s="305">
        <f>Personnel!B13</f>
        <v>0</v>
      </c>
      <c r="C28" s="7">
        <f>Personnel!B21</f>
        <v>0</v>
      </c>
      <c r="D28" s="260"/>
      <c r="E28" s="253"/>
      <c r="F28" s="261">
        <f>December!F28+(D28+E28)</f>
        <v>0</v>
      </c>
      <c r="G28" s="262">
        <f t="shared" ref="G28:G37" si="2">C28-F28</f>
        <v>0</v>
      </c>
      <c r="H28" s="79" t="e">
        <f t="shared" ref="H28:H37" si="3">F28/C28</f>
        <v>#DIV/0!</v>
      </c>
    </row>
    <row r="29" spans="1:8" x14ac:dyDescent="0.25">
      <c r="A29" s="75"/>
      <c r="B29" s="305">
        <f>Personnel!C13</f>
        <v>0</v>
      </c>
      <c r="C29" s="7">
        <f>Personnel!C21</f>
        <v>0</v>
      </c>
      <c r="D29" s="263"/>
      <c r="E29" s="253"/>
      <c r="F29" s="261">
        <f>December!F29+(D29+E29)</f>
        <v>0</v>
      </c>
      <c r="G29" s="262">
        <f t="shared" si="2"/>
        <v>0</v>
      </c>
      <c r="H29" s="79" t="e">
        <f t="shared" si="3"/>
        <v>#DIV/0!</v>
      </c>
    </row>
    <row r="30" spans="1:8" x14ac:dyDescent="0.25">
      <c r="A30" s="75"/>
      <c r="B30" s="305">
        <f>Personnel!D13</f>
        <v>0</v>
      </c>
      <c r="C30" s="7">
        <f>Personnel!D21</f>
        <v>0</v>
      </c>
      <c r="D30" s="260"/>
      <c r="E30" s="253"/>
      <c r="F30" s="261">
        <f>December!F30+(D30+E30)</f>
        <v>0</v>
      </c>
      <c r="G30" s="262">
        <f t="shared" si="2"/>
        <v>0</v>
      </c>
      <c r="H30" s="79" t="e">
        <f t="shared" si="3"/>
        <v>#DIV/0!</v>
      </c>
    </row>
    <row r="31" spans="1:8" x14ac:dyDescent="0.25">
      <c r="A31" s="75"/>
      <c r="B31" s="305">
        <f>Personnel!E13</f>
        <v>0</v>
      </c>
      <c r="C31" s="7">
        <f>Personnel!E21</f>
        <v>0</v>
      </c>
      <c r="D31" s="263"/>
      <c r="E31" s="253"/>
      <c r="F31" s="261">
        <f>December!F31+(D31+E31)</f>
        <v>0</v>
      </c>
      <c r="G31" s="262">
        <f t="shared" si="2"/>
        <v>0</v>
      </c>
      <c r="H31" s="79" t="e">
        <f t="shared" si="3"/>
        <v>#DIV/0!</v>
      </c>
    </row>
    <row r="32" spans="1:8" x14ac:dyDescent="0.25">
      <c r="A32" s="75"/>
      <c r="B32" s="305">
        <f>Personnel!F13</f>
        <v>0</v>
      </c>
      <c r="C32" s="7">
        <f>Personnel!F21</f>
        <v>0</v>
      </c>
      <c r="D32" s="260"/>
      <c r="E32" s="253"/>
      <c r="F32" s="261">
        <f>December!F32+(D32+E32)</f>
        <v>0</v>
      </c>
      <c r="G32" s="262">
        <f t="shared" si="2"/>
        <v>0</v>
      </c>
      <c r="H32" s="79" t="e">
        <f t="shared" si="3"/>
        <v>#DIV/0!</v>
      </c>
    </row>
    <row r="33" spans="1:8" x14ac:dyDescent="0.25">
      <c r="A33" s="75"/>
      <c r="B33" s="305">
        <f>Personnel!G13</f>
        <v>0</v>
      </c>
      <c r="C33" s="7">
        <f>Personnel!G21</f>
        <v>0</v>
      </c>
      <c r="D33" s="263"/>
      <c r="E33" s="253"/>
      <c r="F33" s="261">
        <f>December!F33+(D33+E33)</f>
        <v>0</v>
      </c>
      <c r="G33" s="262">
        <f t="shared" si="2"/>
        <v>0</v>
      </c>
      <c r="H33" s="79" t="e">
        <f t="shared" si="3"/>
        <v>#DIV/0!</v>
      </c>
    </row>
    <row r="34" spans="1:8" x14ac:dyDescent="0.25">
      <c r="A34" s="75"/>
      <c r="B34" s="305">
        <f>Personnel!H13</f>
        <v>0</v>
      </c>
      <c r="C34" s="7">
        <f>Personnel!H21</f>
        <v>0</v>
      </c>
      <c r="D34" s="260"/>
      <c r="E34" s="253"/>
      <c r="F34" s="261">
        <f>December!F34+(D34+E34)</f>
        <v>0</v>
      </c>
      <c r="G34" s="262">
        <f t="shared" si="2"/>
        <v>0</v>
      </c>
      <c r="H34" s="79" t="e">
        <f t="shared" si="3"/>
        <v>#DIV/0!</v>
      </c>
    </row>
    <row r="35" spans="1:8" x14ac:dyDescent="0.25">
      <c r="A35" s="75"/>
      <c r="B35" s="305">
        <f>Personnel!I13</f>
        <v>0</v>
      </c>
      <c r="C35" s="7">
        <f>Personnel!I21</f>
        <v>0</v>
      </c>
      <c r="D35" s="260"/>
      <c r="E35" s="253"/>
      <c r="F35" s="261">
        <f>December!F35+(D35+E35)</f>
        <v>0</v>
      </c>
      <c r="G35" s="262">
        <f t="shared" si="2"/>
        <v>0</v>
      </c>
      <c r="H35" s="79" t="e">
        <f t="shared" si="3"/>
        <v>#DIV/0!</v>
      </c>
    </row>
    <row r="36" spans="1:8" x14ac:dyDescent="0.25">
      <c r="A36" s="75"/>
      <c r="B36" s="305">
        <f>Personnel!J13</f>
        <v>0</v>
      </c>
      <c r="C36" s="14">
        <f>Personnel!J21</f>
        <v>0</v>
      </c>
      <c r="D36" s="260"/>
      <c r="E36" s="253"/>
      <c r="F36" s="261">
        <f>December!F36+(D36+E36)</f>
        <v>0</v>
      </c>
      <c r="G36" s="262">
        <f t="shared" si="2"/>
        <v>0</v>
      </c>
      <c r="H36" s="79" t="e">
        <f t="shared" si="3"/>
        <v>#DIV/0!</v>
      </c>
    </row>
    <row r="37" spans="1:8" x14ac:dyDescent="0.25">
      <c r="A37" s="75"/>
      <c r="B37" s="305">
        <f>Personnel!K13</f>
        <v>0</v>
      </c>
      <c r="C37" s="7">
        <f>Personnel!K21</f>
        <v>0</v>
      </c>
      <c r="D37" s="263"/>
      <c r="E37" s="253"/>
      <c r="F37" s="261">
        <f>December!F37+(D37+E37)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26</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December!F42+(D42+E42)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December!F43+(D43+E43)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December!F44+(D44+E44)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December!F45+(D45+E45)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December!F46+(D46+E46)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December!F47+(D47+E47)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December!F49+(D49+E49)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December!F50+(D50+E50)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December!F51+(D51+E51)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December!F52+(D52+E52)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26</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December!F57+(D57+E57)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December!F58+(D58+E58)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December!F59+(D59+E59)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December!F60+(D60+E60)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December!F61+(D61+E61)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December!F62+(DD62+E62)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December!F63+(D63+E63)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December!F64+(D64+E64)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December!F65+(D65+E65)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December!F66+(D66+E66)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December!F68+(D68+E68)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December!F69+(D69+E69)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December!F70+(D70+E70)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December!F71+(D71+E71)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December!F72+(D72+E72)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December!F73+(D73+E73)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December!F74+(D74+E74)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December!F75+(D75+E75)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December!F77+(D77+E77)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December!F78+(D78+E78)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December!F79+(D79+E79)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December!F80+(D80+E80)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December!F81+(D81+E81)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December!F82+(D82+E82)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December!F83+(D83+E83)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December!F84+(D84+E84)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26</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December!F91+(D91+E91)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December!F92+(D92+E92)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December!F93+(D93+E93)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December!F94+(D94+E94)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December!F95+(D95+E95)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December!F96+(D96+E96)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sheetProtection selectLockedCells="1"/>
  <mergeCells count="13">
    <mergeCell ref="A1:H1"/>
    <mergeCell ref="A2:H2"/>
    <mergeCell ref="A3:H3"/>
    <mergeCell ref="A6:H6"/>
    <mergeCell ref="E8:H11"/>
    <mergeCell ref="C4:D4"/>
    <mergeCell ref="E4:H4"/>
    <mergeCell ref="A89:H89"/>
    <mergeCell ref="A90:B90"/>
    <mergeCell ref="A13:B13"/>
    <mergeCell ref="A27:B27"/>
    <mergeCell ref="A41:B41"/>
    <mergeCell ref="A56:B56"/>
  </mergeCells>
  <conditionalFormatting sqref="C11">
    <cfRule type="cellIs" dxfId="111" priority="19" operator="greaterThan">
      <formula>1</formula>
    </cfRule>
  </conditionalFormatting>
  <conditionalFormatting sqref="G14:G26">
    <cfRule type="cellIs" dxfId="110" priority="9" operator="lessThan">
      <formula>0</formula>
    </cfRule>
  </conditionalFormatting>
  <conditionalFormatting sqref="G28:G38">
    <cfRule type="cellIs" dxfId="109" priority="7" operator="lessThan">
      <formula>0</formula>
    </cfRule>
  </conditionalFormatting>
  <conditionalFormatting sqref="G35:G37">
    <cfRule type="cellIs" dxfId="108" priority="31" operator="greaterThan">
      <formula>$C$28</formula>
    </cfRule>
  </conditionalFormatting>
  <conditionalFormatting sqref="G42:G52">
    <cfRule type="cellIs" dxfId="107" priority="1" operator="lessThan">
      <formula>0</formula>
    </cfRule>
  </conditionalFormatting>
  <conditionalFormatting sqref="G54">
    <cfRule type="cellIs" dxfId="106" priority="42" operator="lessThan">
      <formula>0</formula>
    </cfRule>
  </conditionalFormatting>
  <conditionalFormatting sqref="G57:G66">
    <cfRule type="cellIs" dxfId="105" priority="26" operator="lessThan">
      <formula>0</formula>
    </cfRule>
  </conditionalFormatting>
  <conditionalFormatting sqref="G68:G75">
    <cfRule type="cellIs" dxfId="104" priority="25" operator="lessThan">
      <formula>0</formula>
    </cfRule>
  </conditionalFormatting>
  <conditionalFormatting sqref="G77:G84">
    <cfRule type="cellIs" dxfId="103" priority="45" operator="lessThan">
      <formula>0</formula>
    </cfRule>
  </conditionalFormatting>
  <conditionalFormatting sqref="G91:G96">
    <cfRule type="cellIs" dxfId="102" priority="15" operator="lessThan">
      <formula>0</formula>
    </cfRule>
  </conditionalFormatting>
  <conditionalFormatting sqref="H14:H23 H77:H84">
    <cfRule type="cellIs" dxfId="101" priority="40" operator="greaterThan">
      <formula>1</formula>
    </cfRule>
  </conditionalFormatting>
  <conditionalFormatting sqref="H28:H37">
    <cfRule type="cellIs" dxfId="100" priority="18" operator="greaterThan">
      <formula>1</formula>
    </cfRule>
  </conditionalFormatting>
  <conditionalFormatting sqref="H42:H52">
    <cfRule type="cellIs" dxfId="99" priority="2" operator="greaterThan">
      <formula>1</formula>
    </cfRule>
  </conditionalFormatting>
  <conditionalFormatting sqref="H57:H66">
    <cfRule type="cellIs" dxfId="98" priority="34" operator="greaterThan">
      <formula>1</formula>
    </cfRule>
  </conditionalFormatting>
  <conditionalFormatting sqref="H68:H75">
    <cfRule type="cellIs" dxfId="97" priority="32" operator="greaterThan">
      <formula>1</formula>
    </cfRule>
  </conditionalFormatting>
  <conditionalFormatting sqref="H91:H96">
    <cfRule type="cellIs" dxfId="96"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6" xr:uid="{00000000-0002-0000-0900-000000000000}"/>
  </dataValidations>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86</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25</v>
      </c>
      <c r="E13" s="191" t="s">
        <v>92</v>
      </c>
      <c r="F13" s="188" t="s">
        <v>21</v>
      </c>
      <c r="G13" s="53" t="s">
        <v>20</v>
      </c>
      <c r="H13" s="78" t="s">
        <v>19</v>
      </c>
    </row>
    <row r="14" spans="1:14" x14ac:dyDescent="0.25">
      <c r="A14" s="75"/>
      <c r="B14" s="305">
        <f>Personnel!B13</f>
        <v>0</v>
      </c>
      <c r="C14" s="46">
        <f>Personnel!B18</f>
        <v>0</v>
      </c>
      <c r="D14" s="57"/>
      <c r="E14" s="253"/>
      <c r="F14" s="189">
        <f>January!F14+(D14+E14)</f>
        <v>0</v>
      </c>
      <c r="G14" s="254">
        <f t="shared" ref="G14:G23" si="0">C14-F14</f>
        <v>0</v>
      </c>
      <c r="H14" s="79" t="e">
        <f t="shared" ref="H14:H23" si="1">F14/C14</f>
        <v>#DIV/0!</v>
      </c>
    </row>
    <row r="15" spans="1:14" x14ac:dyDescent="0.25">
      <c r="A15" s="75"/>
      <c r="B15" s="305">
        <f>Personnel!C13</f>
        <v>0</v>
      </c>
      <c r="C15" s="46">
        <f>Personnel!C18</f>
        <v>0</v>
      </c>
      <c r="D15" s="58"/>
      <c r="E15" s="253"/>
      <c r="F15" s="189">
        <f>January!F15+(D15+E15)</f>
        <v>0</v>
      </c>
      <c r="G15" s="254">
        <f t="shared" si="0"/>
        <v>0</v>
      </c>
      <c r="H15" s="79" t="e">
        <f t="shared" si="1"/>
        <v>#DIV/0!</v>
      </c>
    </row>
    <row r="16" spans="1:14" x14ac:dyDescent="0.25">
      <c r="A16" s="75"/>
      <c r="B16" s="305">
        <f>Personnel!D13</f>
        <v>0</v>
      </c>
      <c r="C16" s="46">
        <f>Personnel!D20</f>
        <v>0</v>
      </c>
      <c r="D16" s="58"/>
      <c r="E16" s="253"/>
      <c r="F16" s="189">
        <f>January!F16+(D16+E16)</f>
        <v>0</v>
      </c>
      <c r="G16" s="254">
        <f t="shared" si="0"/>
        <v>0</v>
      </c>
      <c r="H16" s="79" t="e">
        <f t="shared" si="1"/>
        <v>#DIV/0!</v>
      </c>
    </row>
    <row r="17" spans="1:8" x14ac:dyDescent="0.25">
      <c r="A17" s="75"/>
      <c r="B17" s="305">
        <f>Personnel!E13</f>
        <v>0</v>
      </c>
      <c r="C17" s="46">
        <f>Personnel!E20</f>
        <v>0</v>
      </c>
      <c r="D17" s="58"/>
      <c r="E17" s="253"/>
      <c r="F17" s="189">
        <f>January!F17+(D17+E17)</f>
        <v>0</v>
      </c>
      <c r="G17" s="254">
        <f t="shared" si="0"/>
        <v>0</v>
      </c>
      <c r="H17" s="79" t="e">
        <f t="shared" si="1"/>
        <v>#DIV/0!</v>
      </c>
    </row>
    <row r="18" spans="1:8" x14ac:dyDescent="0.25">
      <c r="A18" s="75"/>
      <c r="B18" s="305">
        <f>Personnel!F13</f>
        <v>0</v>
      </c>
      <c r="C18" s="46">
        <f>Personnel!F22</f>
        <v>0</v>
      </c>
      <c r="D18" s="58"/>
      <c r="E18" s="253"/>
      <c r="F18" s="189">
        <f>January!F18+(D18+E18)</f>
        <v>0</v>
      </c>
      <c r="G18" s="254">
        <f t="shared" si="0"/>
        <v>0</v>
      </c>
      <c r="H18" s="79" t="e">
        <f t="shared" si="1"/>
        <v>#DIV/0!</v>
      </c>
    </row>
    <row r="19" spans="1:8" x14ac:dyDescent="0.25">
      <c r="A19" s="75"/>
      <c r="B19" s="305">
        <f>Personnel!G13</f>
        <v>0</v>
      </c>
      <c r="C19" s="46">
        <f>Personnel!G22</f>
        <v>0</v>
      </c>
      <c r="D19" s="58"/>
      <c r="E19" s="253"/>
      <c r="F19" s="189">
        <f>January!F19+(D19+E19)</f>
        <v>0</v>
      </c>
      <c r="G19" s="254">
        <f t="shared" si="0"/>
        <v>0</v>
      </c>
      <c r="H19" s="79" t="e">
        <f t="shared" si="1"/>
        <v>#DIV/0!</v>
      </c>
    </row>
    <row r="20" spans="1:8" x14ac:dyDescent="0.25">
      <c r="A20" s="75"/>
      <c r="B20" s="305">
        <f>Personnel!H13</f>
        <v>0</v>
      </c>
      <c r="C20" s="46">
        <f>Personnel!H24</f>
        <v>0</v>
      </c>
      <c r="D20" s="58"/>
      <c r="E20" s="253"/>
      <c r="F20" s="189">
        <f>January!F20+(D20+E20)</f>
        <v>0</v>
      </c>
      <c r="G20" s="254">
        <f t="shared" si="0"/>
        <v>0</v>
      </c>
      <c r="H20" s="79" t="e">
        <f t="shared" si="1"/>
        <v>#DIV/0!</v>
      </c>
    </row>
    <row r="21" spans="1:8" x14ac:dyDescent="0.25">
      <c r="A21" s="75"/>
      <c r="B21" s="305">
        <f>Personnel!I13</f>
        <v>0</v>
      </c>
      <c r="C21" s="46">
        <f>Personnel!I24</f>
        <v>0</v>
      </c>
      <c r="D21" s="58"/>
      <c r="E21" s="253"/>
      <c r="F21" s="189">
        <f>January!F21+(D21+E21)</f>
        <v>0</v>
      </c>
      <c r="G21" s="254">
        <f t="shared" si="0"/>
        <v>0</v>
      </c>
      <c r="H21" s="79" t="e">
        <f t="shared" si="1"/>
        <v>#DIV/0!</v>
      </c>
    </row>
    <row r="22" spans="1:8" x14ac:dyDescent="0.25">
      <c r="A22" s="75"/>
      <c r="B22" s="305">
        <f>Personnel!J13</f>
        <v>0</v>
      </c>
      <c r="C22" s="46">
        <f>Personnel!J26</f>
        <v>0</v>
      </c>
      <c r="D22" s="58"/>
      <c r="E22" s="253"/>
      <c r="F22" s="189">
        <f>January!F22+(D22+E22)</f>
        <v>0</v>
      </c>
      <c r="G22" s="254">
        <f t="shared" si="0"/>
        <v>0</v>
      </c>
      <c r="H22" s="79" t="e">
        <f t="shared" si="1"/>
        <v>#DIV/0!</v>
      </c>
    </row>
    <row r="23" spans="1:8" x14ac:dyDescent="0.25">
      <c r="A23" s="75"/>
      <c r="B23" s="305">
        <f>Personnel!K13</f>
        <v>0</v>
      </c>
      <c r="C23" s="46">
        <f>Personnel!K26</f>
        <v>0</v>
      </c>
      <c r="D23" s="58"/>
      <c r="E23" s="253"/>
      <c r="F23" s="189">
        <f>January!F23+(D23+E23)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25</v>
      </c>
      <c r="E27" s="257" t="s">
        <v>92</v>
      </c>
      <c r="F27" s="258" t="s">
        <v>21</v>
      </c>
      <c r="G27" s="259" t="s">
        <v>20</v>
      </c>
      <c r="H27" s="78" t="s">
        <v>19</v>
      </c>
    </row>
    <row r="28" spans="1:8" x14ac:dyDescent="0.25">
      <c r="A28" s="75"/>
      <c r="B28" s="305">
        <f>Personnel!B13</f>
        <v>0</v>
      </c>
      <c r="C28" s="7">
        <f>Personnel!B21</f>
        <v>0</v>
      </c>
      <c r="D28" s="260"/>
      <c r="E28" s="253"/>
      <c r="F28" s="261">
        <f>January!F28+(D28+E28)</f>
        <v>0</v>
      </c>
      <c r="G28" s="262">
        <f t="shared" ref="G28:G37" si="2">C28-F28</f>
        <v>0</v>
      </c>
      <c r="H28" s="79" t="e">
        <f t="shared" ref="H28:H37" si="3">F28/C28</f>
        <v>#DIV/0!</v>
      </c>
    </row>
    <row r="29" spans="1:8" x14ac:dyDescent="0.25">
      <c r="A29" s="75"/>
      <c r="B29" s="305">
        <f>Personnel!C13</f>
        <v>0</v>
      </c>
      <c r="C29" s="7">
        <f>Personnel!C21</f>
        <v>0</v>
      </c>
      <c r="D29" s="263"/>
      <c r="E29" s="253"/>
      <c r="F29" s="261">
        <f>January!F29+(D29+E29)</f>
        <v>0</v>
      </c>
      <c r="G29" s="262">
        <f t="shared" si="2"/>
        <v>0</v>
      </c>
      <c r="H29" s="79" t="e">
        <f t="shared" si="3"/>
        <v>#DIV/0!</v>
      </c>
    </row>
    <row r="30" spans="1:8" x14ac:dyDescent="0.25">
      <c r="A30" s="75"/>
      <c r="B30" s="305">
        <f>Personnel!D13</f>
        <v>0</v>
      </c>
      <c r="C30" s="7">
        <f>Personnel!D21</f>
        <v>0</v>
      </c>
      <c r="D30" s="260"/>
      <c r="E30" s="253"/>
      <c r="F30" s="261">
        <f>January!F30+(D30+E30)</f>
        <v>0</v>
      </c>
      <c r="G30" s="262">
        <f t="shared" si="2"/>
        <v>0</v>
      </c>
      <c r="H30" s="79" t="e">
        <f t="shared" si="3"/>
        <v>#DIV/0!</v>
      </c>
    </row>
    <row r="31" spans="1:8" x14ac:dyDescent="0.25">
      <c r="A31" s="75"/>
      <c r="B31" s="305">
        <f>Personnel!E13</f>
        <v>0</v>
      </c>
      <c r="C31" s="7">
        <f>Personnel!E21</f>
        <v>0</v>
      </c>
      <c r="D31" s="263"/>
      <c r="E31" s="253"/>
      <c r="F31" s="261">
        <f>January!F31+(D31+E31)</f>
        <v>0</v>
      </c>
      <c r="G31" s="262">
        <f t="shared" si="2"/>
        <v>0</v>
      </c>
      <c r="H31" s="79" t="e">
        <f t="shared" si="3"/>
        <v>#DIV/0!</v>
      </c>
    </row>
    <row r="32" spans="1:8" x14ac:dyDescent="0.25">
      <c r="A32" s="75"/>
      <c r="B32" s="305">
        <f>Personnel!F13</f>
        <v>0</v>
      </c>
      <c r="C32" s="7">
        <f>Personnel!F21</f>
        <v>0</v>
      </c>
      <c r="D32" s="260"/>
      <c r="E32" s="253"/>
      <c r="F32" s="261">
        <f>January!F32+(D32+E32)</f>
        <v>0</v>
      </c>
      <c r="G32" s="262">
        <f t="shared" si="2"/>
        <v>0</v>
      </c>
      <c r="H32" s="79" t="e">
        <f t="shared" si="3"/>
        <v>#DIV/0!</v>
      </c>
    </row>
    <row r="33" spans="1:8" x14ac:dyDescent="0.25">
      <c r="A33" s="75"/>
      <c r="B33" s="305">
        <f>Personnel!G13</f>
        <v>0</v>
      </c>
      <c r="C33" s="7">
        <f>Personnel!G21</f>
        <v>0</v>
      </c>
      <c r="D33" s="263"/>
      <c r="E33" s="253"/>
      <c r="F33" s="261">
        <f>January!F33+(D33+E33)</f>
        <v>0</v>
      </c>
      <c r="G33" s="262">
        <f t="shared" si="2"/>
        <v>0</v>
      </c>
      <c r="H33" s="79" t="e">
        <f t="shared" si="3"/>
        <v>#DIV/0!</v>
      </c>
    </row>
    <row r="34" spans="1:8" x14ac:dyDescent="0.25">
      <c r="A34" s="75"/>
      <c r="B34" s="305">
        <f>Personnel!H13</f>
        <v>0</v>
      </c>
      <c r="C34" s="7">
        <f>Personnel!H21</f>
        <v>0</v>
      </c>
      <c r="D34" s="260"/>
      <c r="E34" s="253"/>
      <c r="F34" s="261">
        <f>January!F34+(D34+E34)</f>
        <v>0</v>
      </c>
      <c r="G34" s="262">
        <f t="shared" si="2"/>
        <v>0</v>
      </c>
      <c r="H34" s="79" t="e">
        <f t="shared" si="3"/>
        <v>#DIV/0!</v>
      </c>
    </row>
    <row r="35" spans="1:8" x14ac:dyDescent="0.25">
      <c r="A35" s="75"/>
      <c r="B35" s="305">
        <f>Personnel!I13</f>
        <v>0</v>
      </c>
      <c r="C35" s="7">
        <f>Personnel!I21</f>
        <v>0</v>
      </c>
      <c r="D35" s="260"/>
      <c r="E35" s="253"/>
      <c r="F35" s="261">
        <f>January!F35+(D35+E35)</f>
        <v>0</v>
      </c>
      <c r="G35" s="262">
        <f t="shared" si="2"/>
        <v>0</v>
      </c>
      <c r="H35" s="79" t="e">
        <f t="shared" si="3"/>
        <v>#DIV/0!</v>
      </c>
    </row>
    <row r="36" spans="1:8" x14ac:dyDescent="0.25">
      <c r="A36" s="75"/>
      <c r="B36" s="305">
        <f>Personnel!J13</f>
        <v>0</v>
      </c>
      <c r="C36" s="14">
        <f>Personnel!J21</f>
        <v>0</v>
      </c>
      <c r="D36" s="260"/>
      <c r="E36" s="253"/>
      <c r="F36" s="261">
        <f>January!F36+(D36+E36)</f>
        <v>0</v>
      </c>
      <c r="G36" s="262">
        <f t="shared" si="2"/>
        <v>0</v>
      </c>
      <c r="H36" s="79" t="e">
        <f t="shared" si="3"/>
        <v>#DIV/0!</v>
      </c>
    </row>
    <row r="37" spans="1:8" x14ac:dyDescent="0.25">
      <c r="A37" s="75"/>
      <c r="B37" s="305">
        <f>Personnel!K13</f>
        <v>0</v>
      </c>
      <c r="C37" s="7">
        <f>Personnel!K21</f>
        <v>0</v>
      </c>
      <c r="D37" s="263"/>
      <c r="E37" s="253"/>
      <c r="F37" s="261">
        <f>January!F37+(D37+E37)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25</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January!F42+(D42+E42)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January!F43+(D43+E43)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January!F44+(D44+E44)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January!F45+(D45+E45)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January!F46+(D46+E46)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January!F47+(D47+E47)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January!F49+(D49+E49)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January!F50+(D50+E50)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January!F51+(D51+E51)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January!F52+(D52+E52)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25</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January!F57+(D57+E57)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January!F58+(D58+E58)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January!F59+(D59+E59)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January!F60+(D60+E60)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January!F61+(D61+E61)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January!F62+(D62+E62)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January!F63+(D63+E63)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January!F64+(D64+E64)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January!F65+(D65+E65)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January!F66+(D66+E66)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January!F68+(D68+E68)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January!F69+(D69+E69)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January!F70+(D70+E70)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January!F71+(D71+E71)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January!F72+(D72+E72)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January!F73+(D73+E73)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January!F74+(D74+E74)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January!F75+(D75+E75)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January!F77+(D77+E77)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January!F78+(D78+E78)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January!F79+(D79+E79)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January!F80+(D80+E80)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January!F81+(D81+E81)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January!F82+(D82+E82)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January!F83+(D83+E83)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January!F84+(D84+E84)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25</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January!F91+(D91+E91)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January!F92+(D92+E92)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January!F93+(D93+E93)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January!F94+(D94+E94)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January!F95+(D95+E95)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January!F96+(D96+E96)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3:B13"/>
    <mergeCell ref="A1:H1"/>
    <mergeCell ref="A2:H2"/>
    <mergeCell ref="A3:H3"/>
    <mergeCell ref="A6:H6"/>
    <mergeCell ref="E8:H11"/>
    <mergeCell ref="C4:D4"/>
    <mergeCell ref="E4:H4"/>
    <mergeCell ref="A89:H89"/>
    <mergeCell ref="A90:B90"/>
    <mergeCell ref="A27:B27"/>
    <mergeCell ref="A41:B41"/>
    <mergeCell ref="A56:B56"/>
  </mergeCells>
  <conditionalFormatting sqref="C11">
    <cfRule type="cellIs" dxfId="95" priority="19" operator="greaterThan">
      <formula>1</formula>
    </cfRule>
  </conditionalFormatting>
  <conditionalFormatting sqref="G14:G26">
    <cfRule type="cellIs" dxfId="94" priority="9" operator="lessThan">
      <formula>0</formula>
    </cfRule>
  </conditionalFormatting>
  <conditionalFormatting sqref="G28:G38">
    <cfRule type="cellIs" dxfId="93" priority="7" operator="lessThan">
      <formula>0</formula>
    </cfRule>
  </conditionalFormatting>
  <conditionalFormatting sqref="G35:G37">
    <cfRule type="cellIs" dxfId="92" priority="31" operator="greaterThan">
      <formula>$C$28</formula>
    </cfRule>
  </conditionalFormatting>
  <conditionalFormatting sqref="G42:G52">
    <cfRule type="cellIs" dxfId="91" priority="1" operator="lessThan">
      <formula>0</formula>
    </cfRule>
  </conditionalFormatting>
  <conditionalFormatting sqref="G54">
    <cfRule type="cellIs" dxfId="90" priority="42" operator="lessThan">
      <formula>0</formula>
    </cfRule>
  </conditionalFormatting>
  <conditionalFormatting sqref="G57:G66">
    <cfRule type="cellIs" dxfId="89" priority="26" operator="lessThan">
      <formula>0</formula>
    </cfRule>
  </conditionalFormatting>
  <conditionalFormatting sqref="G68:G75">
    <cfRule type="cellIs" dxfId="88" priority="25" operator="lessThan">
      <formula>0</formula>
    </cfRule>
  </conditionalFormatting>
  <conditionalFormatting sqref="G77:G84">
    <cfRule type="cellIs" dxfId="87" priority="45" operator="lessThan">
      <formula>0</formula>
    </cfRule>
  </conditionalFormatting>
  <conditionalFormatting sqref="G91:G96">
    <cfRule type="cellIs" dxfId="86" priority="15" operator="lessThan">
      <formula>0</formula>
    </cfRule>
  </conditionalFormatting>
  <conditionalFormatting sqref="H14:H23 H77:H84">
    <cfRule type="cellIs" dxfId="85" priority="40" operator="greaterThan">
      <formula>1</formula>
    </cfRule>
  </conditionalFormatting>
  <conditionalFormatting sqref="H28:H37">
    <cfRule type="cellIs" dxfId="84" priority="18" operator="greaterThan">
      <formula>1</formula>
    </cfRule>
  </conditionalFormatting>
  <conditionalFormatting sqref="H42:H52">
    <cfRule type="cellIs" dxfId="83" priority="2" operator="greaterThan">
      <formula>1</formula>
    </cfRule>
  </conditionalFormatting>
  <conditionalFormatting sqref="H57:H66">
    <cfRule type="cellIs" dxfId="82" priority="34" operator="greaterThan">
      <formula>1</formula>
    </cfRule>
  </conditionalFormatting>
  <conditionalFormatting sqref="H68:H75">
    <cfRule type="cellIs" dxfId="81" priority="32" operator="greaterThan">
      <formula>1</formula>
    </cfRule>
  </conditionalFormatting>
  <conditionalFormatting sqref="H91:H96">
    <cfRule type="cellIs" dxfId="80"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7" xr:uid="{00000000-0002-0000-0A00-000000000000}"/>
  </dataValidations>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87</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24</v>
      </c>
      <c r="E13" s="191" t="s">
        <v>92</v>
      </c>
      <c r="F13" s="188" t="s">
        <v>21</v>
      </c>
      <c r="G13" s="53" t="s">
        <v>20</v>
      </c>
      <c r="H13" s="78" t="s">
        <v>19</v>
      </c>
    </row>
    <row r="14" spans="1:14" x14ac:dyDescent="0.25">
      <c r="A14" s="75"/>
      <c r="B14" s="305">
        <f>Personnel!B13</f>
        <v>0</v>
      </c>
      <c r="C14" s="46">
        <f>Personnel!B18</f>
        <v>0</v>
      </c>
      <c r="D14" s="57"/>
      <c r="E14" s="253"/>
      <c r="F14" s="189">
        <f>February!F14+(D14+E14)</f>
        <v>0</v>
      </c>
      <c r="G14" s="254">
        <f t="shared" ref="G14:G23" si="0">C14-F14</f>
        <v>0</v>
      </c>
      <c r="H14" s="79" t="e">
        <f t="shared" ref="H14:H23" si="1">F14/C14</f>
        <v>#DIV/0!</v>
      </c>
    </row>
    <row r="15" spans="1:14" x14ac:dyDescent="0.25">
      <c r="A15" s="75"/>
      <c r="B15" s="305">
        <f>Personnel!C13</f>
        <v>0</v>
      </c>
      <c r="C15" s="46">
        <f>Personnel!C18</f>
        <v>0</v>
      </c>
      <c r="D15" s="58"/>
      <c r="E15" s="253"/>
      <c r="F15" s="189">
        <f>February!F15+(D15+E15)</f>
        <v>0</v>
      </c>
      <c r="G15" s="254">
        <f t="shared" si="0"/>
        <v>0</v>
      </c>
      <c r="H15" s="79" t="e">
        <f t="shared" si="1"/>
        <v>#DIV/0!</v>
      </c>
    </row>
    <row r="16" spans="1:14" x14ac:dyDescent="0.25">
      <c r="A16" s="75"/>
      <c r="B16" s="305">
        <f>Personnel!D13</f>
        <v>0</v>
      </c>
      <c r="C16" s="46">
        <f>Personnel!D20</f>
        <v>0</v>
      </c>
      <c r="D16" s="58"/>
      <c r="E16" s="253"/>
      <c r="F16" s="189">
        <f>February!F16+(D16+E16)</f>
        <v>0</v>
      </c>
      <c r="G16" s="254">
        <f t="shared" si="0"/>
        <v>0</v>
      </c>
      <c r="H16" s="79" t="e">
        <f t="shared" si="1"/>
        <v>#DIV/0!</v>
      </c>
    </row>
    <row r="17" spans="1:8" x14ac:dyDescent="0.25">
      <c r="A17" s="75"/>
      <c r="B17" s="305">
        <f>Personnel!E13</f>
        <v>0</v>
      </c>
      <c r="C17" s="46">
        <f>Personnel!E20</f>
        <v>0</v>
      </c>
      <c r="D17" s="58"/>
      <c r="E17" s="253"/>
      <c r="F17" s="189">
        <f>February!F17+(D17+E17)</f>
        <v>0</v>
      </c>
      <c r="G17" s="254">
        <f t="shared" si="0"/>
        <v>0</v>
      </c>
      <c r="H17" s="79" t="e">
        <f t="shared" si="1"/>
        <v>#DIV/0!</v>
      </c>
    </row>
    <row r="18" spans="1:8" x14ac:dyDescent="0.25">
      <c r="A18" s="75"/>
      <c r="B18" s="305">
        <f>Personnel!F13</f>
        <v>0</v>
      </c>
      <c r="C18" s="46">
        <f>Personnel!F22</f>
        <v>0</v>
      </c>
      <c r="D18" s="58"/>
      <c r="E18" s="253"/>
      <c r="F18" s="189">
        <f>February!F18+(D18+E18)</f>
        <v>0</v>
      </c>
      <c r="G18" s="254">
        <f t="shared" si="0"/>
        <v>0</v>
      </c>
      <c r="H18" s="79" t="e">
        <f t="shared" si="1"/>
        <v>#DIV/0!</v>
      </c>
    </row>
    <row r="19" spans="1:8" x14ac:dyDescent="0.25">
      <c r="A19" s="75"/>
      <c r="B19" s="305">
        <f>Personnel!G13</f>
        <v>0</v>
      </c>
      <c r="C19" s="46">
        <f>Personnel!G22</f>
        <v>0</v>
      </c>
      <c r="D19" s="58"/>
      <c r="E19" s="253"/>
      <c r="F19" s="189">
        <f>February!F19+(D19+E19)</f>
        <v>0</v>
      </c>
      <c r="G19" s="254">
        <f t="shared" si="0"/>
        <v>0</v>
      </c>
      <c r="H19" s="79" t="e">
        <f t="shared" si="1"/>
        <v>#DIV/0!</v>
      </c>
    </row>
    <row r="20" spans="1:8" x14ac:dyDescent="0.25">
      <c r="A20" s="75"/>
      <c r="B20" s="305">
        <f>Personnel!H13</f>
        <v>0</v>
      </c>
      <c r="C20" s="46">
        <f>Personnel!H24</f>
        <v>0</v>
      </c>
      <c r="D20" s="58"/>
      <c r="E20" s="253"/>
      <c r="F20" s="189">
        <f>February!F20+(D20+E20)</f>
        <v>0</v>
      </c>
      <c r="G20" s="254">
        <f t="shared" si="0"/>
        <v>0</v>
      </c>
      <c r="H20" s="79" t="e">
        <f t="shared" si="1"/>
        <v>#DIV/0!</v>
      </c>
    </row>
    <row r="21" spans="1:8" x14ac:dyDescent="0.25">
      <c r="A21" s="75"/>
      <c r="B21" s="305">
        <f>Personnel!I13</f>
        <v>0</v>
      </c>
      <c r="C21" s="46">
        <f>Personnel!I24</f>
        <v>0</v>
      </c>
      <c r="D21" s="58"/>
      <c r="E21" s="253"/>
      <c r="F21" s="189">
        <f>February!F21+(D21+E21)</f>
        <v>0</v>
      </c>
      <c r="G21" s="254">
        <f t="shared" si="0"/>
        <v>0</v>
      </c>
      <c r="H21" s="79" t="e">
        <f t="shared" si="1"/>
        <v>#DIV/0!</v>
      </c>
    </row>
    <row r="22" spans="1:8" x14ac:dyDescent="0.25">
      <c r="A22" s="75"/>
      <c r="B22" s="305">
        <f>Personnel!J13</f>
        <v>0</v>
      </c>
      <c r="C22" s="46">
        <f>Personnel!J26</f>
        <v>0</v>
      </c>
      <c r="D22" s="58"/>
      <c r="E22" s="253"/>
      <c r="F22" s="189">
        <f>February!F22+(D22+E22)</f>
        <v>0</v>
      </c>
      <c r="G22" s="254">
        <f t="shared" si="0"/>
        <v>0</v>
      </c>
      <c r="H22" s="79" t="e">
        <f t="shared" si="1"/>
        <v>#DIV/0!</v>
      </c>
    </row>
    <row r="23" spans="1:8" x14ac:dyDescent="0.25">
      <c r="A23" s="75"/>
      <c r="B23" s="305">
        <f>Personnel!K13</f>
        <v>0</v>
      </c>
      <c r="C23" s="46">
        <f>Personnel!K26</f>
        <v>0</v>
      </c>
      <c r="D23" s="58"/>
      <c r="E23" s="253"/>
      <c r="F23" s="189">
        <f>February!F23+(D23+E23)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24</v>
      </c>
      <c r="E27" s="257" t="s">
        <v>92</v>
      </c>
      <c r="F27" s="258" t="s">
        <v>21</v>
      </c>
      <c r="G27" s="259" t="s">
        <v>20</v>
      </c>
      <c r="H27" s="78" t="s">
        <v>19</v>
      </c>
    </row>
    <row r="28" spans="1:8" x14ac:dyDescent="0.25">
      <c r="A28" s="75"/>
      <c r="B28" s="305">
        <f>Personnel!B13</f>
        <v>0</v>
      </c>
      <c r="C28" s="7">
        <f>Personnel!B21</f>
        <v>0</v>
      </c>
      <c r="D28" s="260"/>
      <c r="E28" s="253"/>
      <c r="F28" s="261">
        <f>February!F28+(D28+E28)</f>
        <v>0</v>
      </c>
      <c r="G28" s="262">
        <f t="shared" ref="G28:G37" si="2">C28-F28</f>
        <v>0</v>
      </c>
      <c r="H28" s="79" t="e">
        <f t="shared" ref="H28:H37" si="3">F28/C28</f>
        <v>#DIV/0!</v>
      </c>
    </row>
    <row r="29" spans="1:8" x14ac:dyDescent="0.25">
      <c r="A29" s="75"/>
      <c r="B29" s="305">
        <f>Personnel!C13</f>
        <v>0</v>
      </c>
      <c r="C29" s="7">
        <f>Personnel!C21</f>
        <v>0</v>
      </c>
      <c r="D29" s="263"/>
      <c r="E29" s="253"/>
      <c r="F29" s="261">
        <f>February!F29+(D29+E29)</f>
        <v>0</v>
      </c>
      <c r="G29" s="262">
        <f t="shared" si="2"/>
        <v>0</v>
      </c>
      <c r="H29" s="79" t="e">
        <f t="shared" si="3"/>
        <v>#DIV/0!</v>
      </c>
    </row>
    <row r="30" spans="1:8" x14ac:dyDescent="0.25">
      <c r="A30" s="75"/>
      <c r="B30" s="305">
        <f>Personnel!D13</f>
        <v>0</v>
      </c>
      <c r="C30" s="7">
        <f>Personnel!D21</f>
        <v>0</v>
      </c>
      <c r="D30" s="260"/>
      <c r="E30" s="253"/>
      <c r="F30" s="261">
        <f>February!F30+(D30+E30)</f>
        <v>0</v>
      </c>
      <c r="G30" s="262">
        <f t="shared" si="2"/>
        <v>0</v>
      </c>
      <c r="H30" s="79" t="e">
        <f t="shared" si="3"/>
        <v>#DIV/0!</v>
      </c>
    </row>
    <row r="31" spans="1:8" x14ac:dyDescent="0.25">
      <c r="A31" s="75"/>
      <c r="B31" s="305">
        <f>Personnel!E13</f>
        <v>0</v>
      </c>
      <c r="C31" s="7">
        <f>Personnel!E21</f>
        <v>0</v>
      </c>
      <c r="D31" s="263"/>
      <c r="E31" s="253"/>
      <c r="F31" s="261">
        <f>February!F31+(D31+E31)</f>
        <v>0</v>
      </c>
      <c r="G31" s="262">
        <f t="shared" si="2"/>
        <v>0</v>
      </c>
      <c r="H31" s="79" t="e">
        <f t="shared" si="3"/>
        <v>#DIV/0!</v>
      </c>
    </row>
    <row r="32" spans="1:8" x14ac:dyDescent="0.25">
      <c r="A32" s="75"/>
      <c r="B32" s="305">
        <f>Personnel!F13</f>
        <v>0</v>
      </c>
      <c r="C32" s="7">
        <f>Personnel!F21</f>
        <v>0</v>
      </c>
      <c r="D32" s="260"/>
      <c r="E32" s="253"/>
      <c r="F32" s="261">
        <f>February!F32+(D32+E32)</f>
        <v>0</v>
      </c>
      <c r="G32" s="262">
        <f t="shared" si="2"/>
        <v>0</v>
      </c>
      <c r="H32" s="79" t="e">
        <f t="shared" si="3"/>
        <v>#DIV/0!</v>
      </c>
    </row>
    <row r="33" spans="1:8" x14ac:dyDescent="0.25">
      <c r="A33" s="75"/>
      <c r="B33" s="305">
        <f>Personnel!G13</f>
        <v>0</v>
      </c>
      <c r="C33" s="7">
        <f>Personnel!G21</f>
        <v>0</v>
      </c>
      <c r="D33" s="263"/>
      <c r="E33" s="253"/>
      <c r="F33" s="261">
        <f>February!F33+(D33+E33)</f>
        <v>0</v>
      </c>
      <c r="G33" s="262">
        <f t="shared" si="2"/>
        <v>0</v>
      </c>
      <c r="H33" s="79" t="e">
        <f t="shared" si="3"/>
        <v>#DIV/0!</v>
      </c>
    </row>
    <row r="34" spans="1:8" x14ac:dyDescent="0.25">
      <c r="A34" s="75"/>
      <c r="B34" s="305">
        <f>Personnel!H13</f>
        <v>0</v>
      </c>
      <c r="C34" s="7">
        <f>Personnel!H21</f>
        <v>0</v>
      </c>
      <c r="D34" s="260"/>
      <c r="E34" s="253"/>
      <c r="F34" s="261">
        <f>February!F34+(D34+E34)</f>
        <v>0</v>
      </c>
      <c r="G34" s="262">
        <f t="shared" si="2"/>
        <v>0</v>
      </c>
      <c r="H34" s="79" t="e">
        <f t="shared" si="3"/>
        <v>#DIV/0!</v>
      </c>
    </row>
    <row r="35" spans="1:8" x14ac:dyDescent="0.25">
      <c r="A35" s="75"/>
      <c r="B35" s="305">
        <f>Personnel!I13</f>
        <v>0</v>
      </c>
      <c r="C35" s="7">
        <f>Personnel!I21</f>
        <v>0</v>
      </c>
      <c r="D35" s="260"/>
      <c r="E35" s="253"/>
      <c r="F35" s="261">
        <f>February!F35+(D35+E35)</f>
        <v>0</v>
      </c>
      <c r="G35" s="262">
        <f t="shared" si="2"/>
        <v>0</v>
      </c>
      <c r="H35" s="79" t="e">
        <f t="shared" si="3"/>
        <v>#DIV/0!</v>
      </c>
    </row>
    <row r="36" spans="1:8" x14ac:dyDescent="0.25">
      <c r="A36" s="75"/>
      <c r="B36" s="305">
        <f>Personnel!J13</f>
        <v>0</v>
      </c>
      <c r="C36" s="14">
        <f>Personnel!J21</f>
        <v>0</v>
      </c>
      <c r="D36" s="260"/>
      <c r="E36" s="253"/>
      <c r="F36" s="261">
        <f>February!F36+(D36+E36)</f>
        <v>0</v>
      </c>
      <c r="G36" s="262">
        <f t="shared" si="2"/>
        <v>0</v>
      </c>
      <c r="H36" s="79" t="e">
        <f t="shared" si="3"/>
        <v>#DIV/0!</v>
      </c>
    </row>
    <row r="37" spans="1:8" x14ac:dyDescent="0.25">
      <c r="A37" s="75"/>
      <c r="B37" s="305">
        <f>Personnel!K13</f>
        <v>0</v>
      </c>
      <c r="C37" s="7">
        <f>Personnel!K21</f>
        <v>0</v>
      </c>
      <c r="D37" s="263"/>
      <c r="E37" s="253"/>
      <c r="F37" s="261">
        <f>February!F37+(D37+E37)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24</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February!F42+(D42+E42)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February!F43+(D43+E43)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February!F44+(D44+E44)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February!F45+(D45+E45)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February!F46+(D46+E46)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February!F47+(D47+E47)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February!F49+(D49+E49)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February!F50+(D50+E50)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February!F51+(D51+E51)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February!F52+(D52+E52)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24</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February!F57+(D57+E57)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February!F58+(D58+E58)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February!F59+(D59+E59)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February!F60+(D60+E60)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February!F61+(D61+E61)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February!F62+(D62+E62)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February!F63+(D63+E63)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February!F64+(D64+E64)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February!F65+(D65+E65)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February!F66+(D66+E66)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February!F68+(D68+E68)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February!F69+(D69+E69)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February!F70+(D70+E70)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February!F71+(D71+E71)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February!F72+(D72+E72)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February!F73+(D73+E73)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February!F74+(D74+E74)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February!F75+(D75+E75)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February!F77+(D77+E77)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February!F78+(D78+E78)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February!F79+(D79+E79)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February!F80+(D80+E80)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February!F81+(D81+E81)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February!F82+(D82+E82)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February!F83+(D83+E83)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February!F84+(D84+E84)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24</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February!F91+(D91+E91)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February!F92+(D92+E92)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February!F93+(D93+E93)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February!F94+(D94+E94)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February!F95+(D95+E95)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February!F96+(D96+E96)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3:B13"/>
    <mergeCell ref="A1:H1"/>
    <mergeCell ref="A2:H2"/>
    <mergeCell ref="A3:H3"/>
    <mergeCell ref="A6:H6"/>
    <mergeCell ref="E8:H11"/>
    <mergeCell ref="C4:D4"/>
    <mergeCell ref="E4:H4"/>
    <mergeCell ref="A89:H89"/>
    <mergeCell ref="A90:B90"/>
    <mergeCell ref="A27:B27"/>
    <mergeCell ref="A41:B41"/>
    <mergeCell ref="A56:B56"/>
  </mergeCells>
  <conditionalFormatting sqref="C11">
    <cfRule type="cellIs" dxfId="79" priority="19" operator="greaterThan">
      <formula>1</formula>
    </cfRule>
  </conditionalFormatting>
  <conditionalFormatting sqref="G14:G26">
    <cfRule type="cellIs" dxfId="78" priority="9" operator="lessThan">
      <formula>0</formula>
    </cfRule>
  </conditionalFormatting>
  <conditionalFormatting sqref="G28:G38">
    <cfRule type="cellIs" dxfId="77" priority="7" operator="lessThan">
      <formula>0</formula>
    </cfRule>
  </conditionalFormatting>
  <conditionalFormatting sqref="G35:G37">
    <cfRule type="cellIs" dxfId="76" priority="31" operator="greaterThan">
      <formula>$C$28</formula>
    </cfRule>
  </conditionalFormatting>
  <conditionalFormatting sqref="G42:G52">
    <cfRule type="cellIs" dxfId="75" priority="1" operator="lessThan">
      <formula>0</formula>
    </cfRule>
  </conditionalFormatting>
  <conditionalFormatting sqref="G54">
    <cfRule type="cellIs" dxfId="74" priority="42" operator="lessThan">
      <formula>0</formula>
    </cfRule>
  </conditionalFormatting>
  <conditionalFormatting sqref="G57:G66">
    <cfRule type="cellIs" dxfId="73" priority="26" operator="lessThan">
      <formula>0</formula>
    </cfRule>
  </conditionalFormatting>
  <conditionalFormatting sqref="G68:G75">
    <cfRule type="cellIs" dxfId="72" priority="25" operator="lessThan">
      <formula>0</formula>
    </cfRule>
  </conditionalFormatting>
  <conditionalFormatting sqref="G77:G84">
    <cfRule type="cellIs" dxfId="71" priority="45" operator="lessThan">
      <formula>0</formula>
    </cfRule>
  </conditionalFormatting>
  <conditionalFormatting sqref="G91:G96">
    <cfRule type="cellIs" dxfId="70" priority="15" operator="lessThan">
      <formula>0</formula>
    </cfRule>
  </conditionalFormatting>
  <conditionalFormatting sqref="H14:H23 H77:H84">
    <cfRule type="cellIs" dxfId="69" priority="40" operator="greaterThan">
      <formula>1</formula>
    </cfRule>
  </conditionalFormatting>
  <conditionalFormatting sqref="H28:H37">
    <cfRule type="cellIs" dxfId="68" priority="18" operator="greaterThan">
      <formula>1</formula>
    </cfRule>
  </conditionalFormatting>
  <conditionalFormatting sqref="H42:H52">
    <cfRule type="cellIs" dxfId="67" priority="2" operator="greaterThan">
      <formula>1</formula>
    </cfRule>
  </conditionalFormatting>
  <conditionalFormatting sqref="H57:H66">
    <cfRule type="cellIs" dxfId="66" priority="34" operator="greaterThan">
      <formula>1</formula>
    </cfRule>
  </conditionalFormatting>
  <conditionalFormatting sqref="H68:H75">
    <cfRule type="cellIs" dxfId="65" priority="32" operator="greaterThan">
      <formula>1</formula>
    </cfRule>
  </conditionalFormatting>
  <conditionalFormatting sqref="H91:H96">
    <cfRule type="cellIs" dxfId="64"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6" xr:uid="{00000000-0002-0000-0B00-000000000000}"/>
  </dataValidation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88</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23</v>
      </c>
      <c r="E13" s="191" t="s">
        <v>92</v>
      </c>
      <c r="F13" s="188" t="s">
        <v>21</v>
      </c>
      <c r="G13" s="53" t="s">
        <v>20</v>
      </c>
      <c r="H13" s="78" t="s">
        <v>19</v>
      </c>
    </row>
    <row r="14" spans="1:14" x14ac:dyDescent="0.25">
      <c r="A14" s="75"/>
      <c r="B14" s="305">
        <f>Personnel!B13</f>
        <v>0</v>
      </c>
      <c r="C14" s="46">
        <f>Personnel!B18</f>
        <v>0</v>
      </c>
      <c r="D14" s="57"/>
      <c r="E14" s="253"/>
      <c r="F14" s="189">
        <f>March!F14+(D14+E14)</f>
        <v>0</v>
      </c>
      <c r="G14" s="254">
        <f t="shared" ref="G14:G23" si="0">C14-F14</f>
        <v>0</v>
      </c>
      <c r="H14" s="79" t="e">
        <f t="shared" ref="H14:H23" si="1">F14/C14</f>
        <v>#DIV/0!</v>
      </c>
    </row>
    <row r="15" spans="1:14" x14ac:dyDescent="0.25">
      <c r="A15" s="75"/>
      <c r="B15" s="305">
        <f>Personnel!C13</f>
        <v>0</v>
      </c>
      <c r="C15" s="46">
        <f>Personnel!C18</f>
        <v>0</v>
      </c>
      <c r="D15" s="58"/>
      <c r="E15" s="253"/>
      <c r="F15" s="189">
        <f>March!F15+(D15+E15)</f>
        <v>0</v>
      </c>
      <c r="G15" s="254">
        <f t="shared" si="0"/>
        <v>0</v>
      </c>
      <c r="H15" s="79" t="e">
        <f t="shared" si="1"/>
        <v>#DIV/0!</v>
      </c>
    </row>
    <row r="16" spans="1:14" x14ac:dyDescent="0.25">
      <c r="A16" s="75"/>
      <c r="B16" s="305">
        <f>Personnel!D13</f>
        <v>0</v>
      </c>
      <c r="C16" s="46">
        <f>Personnel!D20</f>
        <v>0</v>
      </c>
      <c r="D16" s="58"/>
      <c r="E16" s="253"/>
      <c r="F16" s="189">
        <f>March!F16+(D16+E16)</f>
        <v>0</v>
      </c>
      <c r="G16" s="254">
        <f t="shared" si="0"/>
        <v>0</v>
      </c>
      <c r="H16" s="79" t="e">
        <f t="shared" si="1"/>
        <v>#DIV/0!</v>
      </c>
    </row>
    <row r="17" spans="1:8" x14ac:dyDescent="0.25">
      <c r="A17" s="75"/>
      <c r="B17" s="305">
        <f>Personnel!E13</f>
        <v>0</v>
      </c>
      <c r="C17" s="46">
        <f>Personnel!E20</f>
        <v>0</v>
      </c>
      <c r="D17" s="58"/>
      <c r="E17" s="253"/>
      <c r="F17" s="189">
        <f>March!F17+(D17+E17)</f>
        <v>0</v>
      </c>
      <c r="G17" s="254">
        <f t="shared" si="0"/>
        <v>0</v>
      </c>
      <c r="H17" s="79" t="e">
        <f t="shared" si="1"/>
        <v>#DIV/0!</v>
      </c>
    </row>
    <row r="18" spans="1:8" x14ac:dyDescent="0.25">
      <c r="A18" s="75"/>
      <c r="B18" s="305">
        <f>Personnel!F13</f>
        <v>0</v>
      </c>
      <c r="C18" s="46">
        <f>Personnel!F22</f>
        <v>0</v>
      </c>
      <c r="D18" s="58"/>
      <c r="E18" s="253"/>
      <c r="F18" s="189">
        <f>March!F18+(D18+E18)</f>
        <v>0</v>
      </c>
      <c r="G18" s="254">
        <f t="shared" si="0"/>
        <v>0</v>
      </c>
      <c r="H18" s="79" t="e">
        <f t="shared" si="1"/>
        <v>#DIV/0!</v>
      </c>
    </row>
    <row r="19" spans="1:8" x14ac:dyDescent="0.25">
      <c r="A19" s="75"/>
      <c r="B19" s="305">
        <f>Personnel!G13</f>
        <v>0</v>
      </c>
      <c r="C19" s="46">
        <f>Personnel!G22</f>
        <v>0</v>
      </c>
      <c r="D19" s="58"/>
      <c r="E19" s="253"/>
      <c r="F19" s="189">
        <f>March!F19+(D19+E19)</f>
        <v>0</v>
      </c>
      <c r="G19" s="254">
        <f t="shared" si="0"/>
        <v>0</v>
      </c>
      <c r="H19" s="79" t="e">
        <f t="shared" si="1"/>
        <v>#DIV/0!</v>
      </c>
    </row>
    <row r="20" spans="1:8" x14ac:dyDescent="0.25">
      <c r="A20" s="75"/>
      <c r="B20" s="305">
        <f>Personnel!H13</f>
        <v>0</v>
      </c>
      <c r="C20" s="46">
        <f>Personnel!H24</f>
        <v>0</v>
      </c>
      <c r="D20" s="58"/>
      <c r="E20" s="253"/>
      <c r="F20" s="189">
        <f>March!F20+(D20+E20)</f>
        <v>0</v>
      </c>
      <c r="G20" s="254">
        <f t="shared" si="0"/>
        <v>0</v>
      </c>
      <c r="H20" s="79" t="e">
        <f t="shared" si="1"/>
        <v>#DIV/0!</v>
      </c>
    </row>
    <row r="21" spans="1:8" x14ac:dyDescent="0.25">
      <c r="A21" s="75"/>
      <c r="B21" s="305">
        <f>Personnel!I13</f>
        <v>0</v>
      </c>
      <c r="C21" s="46">
        <f>Personnel!I24</f>
        <v>0</v>
      </c>
      <c r="D21" s="58"/>
      <c r="E21" s="253"/>
      <c r="F21" s="189">
        <f>March!F21+(D21+E21)</f>
        <v>0</v>
      </c>
      <c r="G21" s="254">
        <f t="shared" si="0"/>
        <v>0</v>
      </c>
      <c r="H21" s="79" t="e">
        <f t="shared" si="1"/>
        <v>#DIV/0!</v>
      </c>
    </row>
    <row r="22" spans="1:8" x14ac:dyDescent="0.25">
      <c r="A22" s="75"/>
      <c r="B22" s="305">
        <f>Personnel!J13</f>
        <v>0</v>
      </c>
      <c r="C22" s="46">
        <f>Personnel!J26</f>
        <v>0</v>
      </c>
      <c r="D22" s="58"/>
      <c r="E22" s="253"/>
      <c r="F22" s="189">
        <f>March!F22+(D22+E22)</f>
        <v>0</v>
      </c>
      <c r="G22" s="254">
        <f t="shared" si="0"/>
        <v>0</v>
      </c>
      <c r="H22" s="79" t="e">
        <f t="shared" si="1"/>
        <v>#DIV/0!</v>
      </c>
    </row>
    <row r="23" spans="1:8" x14ac:dyDescent="0.25">
      <c r="A23" s="75"/>
      <c r="B23" s="305">
        <f>Personnel!K13</f>
        <v>0</v>
      </c>
      <c r="C23" s="46">
        <f>Personnel!K26</f>
        <v>0</v>
      </c>
      <c r="D23" s="58"/>
      <c r="E23" s="253"/>
      <c r="F23" s="189">
        <f>March!F23+(D23+E23)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23</v>
      </c>
      <c r="E27" s="257" t="s">
        <v>92</v>
      </c>
      <c r="F27" s="258" t="s">
        <v>21</v>
      </c>
      <c r="G27" s="259" t="s">
        <v>20</v>
      </c>
      <c r="H27" s="78" t="s">
        <v>19</v>
      </c>
    </row>
    <row r="28" spans="1:8" x14ac:dyDescent="0.25">
      <c r="A28" s="75"/>
      <c r="B28" s="305">
        <f>Personnel!B13</f>
        <v>0</v>
      </c>
      <c r="C28" s="7">
        <f>Personnel!B21</f>
        <v>0</v>
      </c>
      <c r="D28" s="260"/>
      <c r="E28" s="253"/>
      <c r="F28" s="261">
        <f>March!F28+(D28+E28)</f>
        <v>0</v>
      </c>
      <c r="G28" s="262">
        <f t="shared" ref="G28:G37" si="2">C28-F28</f>
        <v>0</v>
      </c>
      <c r="H28" s="79" t="e">
        <f t="shared" ref="H28:H37" si="3">F28/C28</f>
        <v>#DIV/0!</v>
      </c>
    </row>
    <row r="29" spans="1:8" x14ac:dyDescent="0.25">
      <c r="A29" s="75"/>
      <c r="B29" s="305">
        <f>Personnel!C13</f>
        <v>0</v>
      </c>
      <c r="C29" s="7">
        <f>Personnel!C21</f>
        <v>0</v>
      </c>
      <c r="D29" s="263"/>
      <c r="E29" s="253"/>
      <c r="F29" s="261">
        <f>March!F29+(D29+E29)</f>
        <v>0</v>
      </c>
      <c r="G29" s="262">
        <f t="shared" si="2"/>
        <v>0</v>
      </c>
      <c r="H29" s="79" t="e">
        <f t="shared" si="3"/>
        <v>#DIV/0!</v>
      </c>
    </row>
    <row r="30" spans="1:8" x14ac:dyDescent="0.25">
      <c r="A30" s="75"/>
      <c r="B30" s="305">
        <f>Personnel!D13</f>
        <v>0</v>
      </c>
      <c r="C30" s="7">
        <f>Personnel!D21</f>
        <v>0</v>
      </c>
      <c r="D30" s="260"/>
      <c r="E30" s="253"/>
      <c r="F30" s="261">
        <f>March!F30+(D30+E30)</f>
        <v>0</v>
      </c>
      <c r="G30" s="262">
        <f t="shared" si="2"/>
        <v>0</v>
      </c>
      <c r="H30" s="79" t="e">
        <f t="shared" si="3"/>
        <v>#DIV/0!</v>
      </c>
    </row>
    <row r="31" spans="1:8" x14ac:dyDescent="0.25">
      <c r="A31" s="75"/>
      <c r="B31" s="305">
        <f>Personnel!E13</f>
        <v>0</v>
      </c>
      <c r="C31" s="7">
        <f>Personnel!E21</f>
        <v>0</v>
      </c>
      <c r="D31" s="263"/>
      <c r="E31" s="253"/>
      <c r="F31" s="261">
        <f>March!F31+(D31+E31)</f>
        <v>0</v>
      </c>
      <c r="G31" s="262">
        <f t="shared" si="2"/>
        <v>0</v>
      </c>
      <c r="H31" s="79" t="e">
        <f t="shared" si="3"/>
        <v>#DIV/0!</v>
      </c>
    </row>
    <row r="32" spans="1:8" x14ac:dyDescent="0.25">
      <c r="A32" s="75"/>
      <c r="B32" s="305">
        <f>Personnel!F13</f>
        <v>0</v>
      </c>
      <c r="C32" s="7">
        <f>Personnel!F21</f>
        <v>0</v>
      </c>
      <c r="D32" s="260"/>
      <c r="E32" s="253"/>
      <c r="F32" s="261">
        <f>March!F32+(D32+E32)</f>
        <v>0</v>
      </c>
      <c r="G32" s="262">
        <f t="shared" si="2"/>
        <v>0</v>
      </c>
      <c r="H32" s="79" t="e">
        <f t="shared" si="3"/>
        <v>#DIV/0!</v>
      </c>
    </row>
    <row r="33" spans="1:8" x14ac:dyDescent="0.25">
      <c r="A33" s="75"/>
      <c r="B33" s="305">
        <f>Personnel!G13</f>
        <v>0</v>
      </c>
      <c r="C33" s="7">
        <f>Personnel!G21</f>
        <v>0</v>
      </c>
      <c r="D33" s="263"/>
      <c r="E33" s="253"/>
      <c r="F33" s="261">
        <f>March!F33+(D33+E33)</f>
        <v>0</v>
      </c>
      <c r="G33" s="262">
        <f t="shared" si="2"/>
        <v>0</v>
      </c>
      <c r="H33" s="79" t="e">
        <f t="shared" si="3"/>
        <v>#DIV/0!</v>
      </c>
    </row>
    <row r="34" spans="1:8" x14ac:dyDescent="0.25">
      <c r="A34" s="75"/>
      <c r="B34" s="305">
        <f>Personnel!H13</f>
        <v>0</v>
      </c>
      <c r="C34" s="7">
        <f>Personnel!H21</f>
        <v>0</v>
      </c>
      <c r="D34" s="260"/>
      <c r="E34" s="253"/>
      <c r="F34" s="261">
        <f>March!F34+(D34+E34)</f>
        <v>0</v>
      </c>
      <c r="G34" s="262">
        <f t="shared" si="2"/>
        <v>0</v>
      </c>
      <c r="H34" s="79" t="e">
        <f t="shared" si="3"/>
        <v>#DIV/0!</v>
      </c>
    </row>
    <row r="35" spans="1:8" x14ac:dyDescent="0.25">
      <c r="A35" s="75"/>
      <c r="B35" s="305">
        <f>Personnel!I13</f>
        <v>0</v>
      </c>
      <c r="C35" s="7">
        <f>Personnel!I21</f>
        <v>0</v>
      </c>
      <c r="D35" s="260"/>
      <c r="E35" s="253"/>
      <c r="F35" s="261">
        <f>March!F35+(D35+E35)</f>
        <v>0</v>
      </c>
      <c r="G35" s="262">
        <f t="shared" si="2"/>
        <v>0</v>
      </c>
      <c r="H35" s="79" t="e">
        <f t="shared" si="3"/>
        <v>#DIV/0!</v>
      </c>
    </row>
    <row r="36" spans="1:8" x14ac:dyDescent="0.25">
      <c r="A36" s="75"/>
      <c r="B36" s="305">
        <f>Personnel!J13</f>
        <v>0</v>
      </c>
      <c r="C36" s="14">
        <f>Personnel!J21</f>
        <v>0</v>
      </c>
      <c r="D36" s="260"/>
      <c r="E36" s="253"/>
      <c r="F36" s="261">
        <f>March!F36+(D36+E36)</f>
        <v>0</v>
      </c>
      <c r="G36" s="262">
        <f t="shared" si="2"/>
        <v>0</v>
      </c>
      <c r="H36" s="79" t="e">
        <f t="shared" si="3"/>
        <v>#DIV/0!</v>
      </c>
    </row>
    <row r="37" spans="1:8" x14ac:dyDescent="0.25">
      <c r="A37" s="75"/>
      <c r="B37" s="305">
        <f>Personnel!K13</f>
        <v>0</v>
      </c>
      <c r="C37" s="7">
        <f>Personnel!K21</f>
        <v>0</v>
      </c>
      <c r="D37" s="263"/>
      <c r="E37" s="253"/>
      <c r="F37" s="261">
        <f>March!F37+(D37+E37)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23</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March!F42+(D42+E42)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March!F43+(D43+E43)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March!F44+(D44+E44)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March!F45+(D45+E45)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March!F46+(D46+E46)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March!F47+(D47+E47)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March!F49+(D49+E49)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March!F50+(D50+E50)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March!F51+(D51+E51)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March!F52+(D52+E52)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23</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March!F57+(D57+E57)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March!F58+(D58+E58)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March!F59+(D59+E59)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March!F60+(D60+E60)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March!F61+(D61+E61)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March!F62+(D62+E62)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March!F63+(D63+E63)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March!F64+(D64+E64)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March!F65+(D65+E65)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March!F66+(D66+E66)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March!F68+(D68+E68)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March!F69+(D69+E69)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March!F70+(D70+E70)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March!F71+(D71+E71)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March!F72+(D72+E72)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March!F73+(D73+E73)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March!F74+(D74+E74)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March!F75+(D75+E75)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March!F77+(D77+E77)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March!F78+(D78+E78)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March!F79+(D79+E79)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March!F80+(D80+E80)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March!F81+(D81+E81)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March!F82+(D82+E82)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March!F83+(D83+E83)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March!F84+(D84+E84)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23</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March!F91+(D91+E91)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March!F92+(D92+E92)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March!F93+(D93+E93)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March!F94+(D94+E94)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March!F95+(D95+E95)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March!F96+(D96+E96)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3:B13"/>
    <mergeCell ref="A1:H1"/>
    <mergeCell ref="A2:H2"/>
    <mergeCell ref="A3:H3"/>
    <mergeCell ref="A6:H6"/>
    <mergeCell ref="E8:H11"/>
    <mergeCell ref="C4:D4"/>
    <mergeCell ref="E4:H4"/>
    <mergeCell ref="A89:H89"/>
    <mergeCell ref="A90:B90"/>
    <mergeCell ref="A27:B27"/>
    <mergeCell ref="A41:B41"/>
    <mergeCell ref="A56:B56"/>
  </mergeCells>
  <conditionalFormatting sqref="C11">
    <cfRule type="cellIs" dxfId="63" priority="19" operator="greaterThan">
      <formula>1</formula>
    </cfRule>
  </conditionalFormatting>
  <conditionalFormatting sqref="G14:G26">
    <cfRule type="cellIs" dxfId="62" priority="9" operator="lessThan">
      <formula>0</formula>
    </cfRule>
  </conditionalFormatting>
  <conditionalFormatting sqref="G28:G38">
    <cfRule type="cellIs" dxfId="61" priority="7" operator="lessThan">
      <formula>0</formula>
    </cfRule>
  </conditionalFormatting>
  <conditionalFormatting sqref="G35:G37">
    <cfRule type="cellIs" dxfId="60" priority="31" operator="greaterThan">
      <formula>$C$28</formula>
    </cfRule>
  </conditionalFormatting>
  <conditionalFormatting sqref="G42:G52">
    <cfRule type="cellIs" dxfId="59" priority="1" operator="lessThan">
      <formula>0</formula>
    </cfRule>
  </conditionalFormatting>
  <conditionalFormatting sqref="G54">
    <cfRule type="cellIs" dxfId="58" priority="42" operator="lessThan">
      <formula>0</formula>
    </cfRule>
  </conditionalFormatting>
  <conditionalFormatting sqref="G57:G66">
    <cfRule type="cellIs" dxfId="57" priority="26" operator="lessThan">
      <formula>0</formula>
    </cfRule>
  </conditionalFormatting>
  <conditionalFormatting sqref="G68:G75">
    <cfRule type="cellIs" dxfId="56" priority="25" operator="lessThan">
      <formula>0</formula>
    </cfRule>
  </conditionalFormatting>
  <conditionalFormatting sqref="G77:G84">
    <cfRule type="cellIs" dxfId="55" priority="45" operator="lessThan">
      <formula>0</formula>
    </cfRule>
  </conditionalFormatting>
  <conditionalFormatting sqref="G91:G96">
    <cfRule type="cellIs" dxfId="54" priority="15" operator="lessThan">
      <formula>0</formula>
    </cfRule>
  </conditionalFormatting>
  <conditionalFormatting sqref="H14:H23 H77:H84">
    <cfRule type="cellIs" dxfId="53" priority="40" operator="greaterThan">
      <formula>1</formula>
    </cfRule>
  </conditionalFormatting>
  <conditionalFormatting sqref="H28:H37">
    <cfRule type="cellIs" dxfId="52" priority="18" operator="greaterThan">
      <formula>1</formula>
    </cfRule>
  </conditionalFormatting>
  <conditionalFormatting sqref="H42:H52">
    <cfRule type="cellIs" dxfId="51" priority="2" operator="greaterThan">
      <formula>1</formula>
    </cfRule>
  </conditionalFormatting>
  <conditionalFormatting sqref="H57:H66">
    <cfRule type="cellIs" dxfId="50" priority="34" operator="greaterThan">
      <formula>1</formula>
    </cfRule>
  </conditionalFormatting>
  <conditionalFormatting sqref="H68:H75">
    <cfRule type="cellIs" dxfId="49" priority="32" operator="greaterThan">
      <formula>1</formula>
    </cfRule>
  </conditionalFormatting>
  <conditionalFormatting sqref="H91:H96">
    <cfRule type="cellIs" dxfId="48"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6" xr:uid="{00000000-0002-0000-0C00-000000000000}"/>
  </dataValidations>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89</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90</v>
      </c>
      <c r="E13" s="191" t="s">
        <v>92</v>
      </c>
      <c r="F13" s="188" t="s">
        <v>21</v>
      </c>
      <c r="G13" s="53" t="s">
        <v>20</v>
      </c>
      <c r="H13" s="78" t="s">
        <v>19</v>
      </c>
    </row>
    <row r="14" spans="1:14" x14ac:dyDescent="0.25">
      <c r="A14" s="75"/>
      <c r="B14" s="305">
        <f>Personnel!B13</f>
        <v>0</v>
      </c>
      <c r="C14" s="46">
        <f>Personnel!B18</f>
        <v>0</v>
      </c>
      <c r="D14" s="57"/>
      <c r="E14" s="253"/>
      <c r="F14" s="189">
        <f>April!F14+(D14+E14)</f>
        <v>0</v>
      </c>
      <c r="G14" s="254">
        <f t="shared" ref="G14:G23" si="0">C14-F14</f>
        <v>0</v>
      </c>
      <c r="H14" s="79" t="e">
        <f t="shared" ref="H14:H23" si="1">F14/C14</f>
        <v>#DIV/0!</v>
      </c>
    </row>
    <row r="15" spans="1:14" x14ac:dyDescent="0.25">
      <c r="A15" s="75"/>
      <c r="B15" s="305">
        <f>Personnel!C13</f>
        <v>0</v>
      </c>
      <c r="C15" s="46">
        <f>Personnel!C18</f>
        <v>0</v>
      </c>
      <c r="D15" s="58"/>
      <c r="E15" s="253"/>
      <c r="F15" s="189">
        <f>April!F15+(D15+E15)</f>
        <v>0</v>
      </c>
      <c r="G15" s="254">
        <f t="shared" si="0"/>
        <v>0</v>
      </c>
      <c r="H15" s="79" t="e">
        <f t="shared" si="1"/>
        <v>#DIV/0!</v>
      </c>
    </row>
    <row r="16" spans="1:14" x14ac:dyDescent="0.25">
      <c r="A16" s="75"/>
      <c r="B16" s="305">
        <f>Personnel!D13</f>
        <v>0</v>
      </c>
      <c r="C16" s="46">
        <f>Personnel!D20</f>
        <v>0</v>
      </c>
      <c r="D16" s="58"/>
      <c r="E16" s="253"/>
      <c r="F16" s="189">
        <f>April!F16+(D16+E16)</f>
        <v>0</v>
      </c>
      <c r="G16" s="254">
        <f t="shared" si="0"/>
        <v>0</v>
      </c>
      <c r="H16" s="79" t="e">
        <f t="shared" si="1"/>
        <v>#DIV/0!</v>
      </c>
    </row>
    <row r="17" spans="1:8" x14ac:dyDescent="0.25">
      <c r="A17" s="75"/>
      <c r="B17" s="305">
        <f>Personnel!E13</f>
        <v>0</v>
      </c>
      <c r="C17" s="46">
        <f>Personnel!E20</f>
        <v>0</v>
      </c>
      <c r="D17" s="58"/>
      <c r="E17" s="253"/>
      <c r="F17" s="189">
        <f>April!F17+(D17+E17)</f>
        <v>0</v>
      </c>
      <c r="G17" s="254">
        <f t="shared" si="0"/>
        <v>0</v>
      </c>
      <c r="H17" s="79" t="e">
        <f t="shared" si="1"/>
        <v>#DIV/0!</v>
      </c>
    </row>
    <row r="18" spans="1:8" x14ac:dyDescent="0.25">
      <c r="A18" s="75"/>
      <c r="B18" s="305">
        <f>Personnel!F13</f>
        <v>0</v>
      </c>
      <c r="C18" s="46">
        <f>Personnel!F22</f>
        <v>0</v>
      </c>
      <c r="D18" s="58"/>
      <c r="E18" s="253"/>
      <c r="F18" s="189">
        <f>April!F18+(D18+E18)</f>
        <v>0</v>
      </c>
      <c r="G18" s="254">
        <f t="shared" si="0"/>
        <v>0</v>
      </c>
      <c r="H18" s="79" t="e">
        <f t="shared" si="1"/>
        <v>#DIV/0!</v>
      </c>
    </row>
    <row r="19" spans="1:8" x14ac:dyDescent="0.25">
      <c r="A19" s="75"/>
      <c r="B19" s="305">
        <f>Personnel!G13</f>
        <v>0</v>
      </c>
      <c r="C19" s="46">
        <f>Personnel!G22</f>
        <v>0</v>
      </c>
      <c r="D19" s="58"/>
      <c r="E19" s="253"/>
      <c r="F19" s="189">
        <f>April!F19+(D19+E19)</f>
        <v>0</v>
      </c>
      <c r="G19" s="254">
        <f t="shared" si="0"/>
        <v>0</v>
      </c>
      <c r="H19" s="79" t="e">
        <f t="shared" si="1"/>
        <v>#DIV/0!</v>
      </c>
    </row>
    <row r="20" spans="1:8" x14ac:dyDescent="0.25">
      <c r="A20" s="75"/>
      <c r="B20" s="305">
        <f>Personnel!H13</f>
        <v>0</v>
      </c>
      <c r="C20" s="46">
        <f>Personnel!H24</f>
        <v>0</v>
      </c>
      <c r="D20" s="58"/>
      <c r="E20" s="253"/>
      <c r="F20" s="189">
        <f>April!F20+(D20+E20)</f>
        <v>0</v>
      </c>
      <c r="G20" s="254">
        <f t="shared" si="0"/>
        <v>0</v>
      </c>
      <c r="H20" s="79" t="e">
        <f t="shared" si="1"/>
        <v>#DIV/0!</v>
      </c>
    </row>
    <row r="21" spans="1:8" x14ac:dyDescent="0.25">
      <c r="A21" s="75"/>
      <c r="B21" s="305">
        <f>Personnel!I13</f>
        <v>0</v>
      </c>
      <c r="C21" s="46">
        <f>Personnel!I24</f>
        <v>0</v>
      </c>
      <c r="D21" s="58"/>
      <c r="E21" s="253"/>
      <c r="F21" s="189">
        <f>April!F21+(D21+E21)</f>
        <v>0</v>
      </c>
      <c r="G21" s="254">
        <f t="shared" si="0"/>
        <v>0</v>
      </c>
      <c r="H21" s="79" t="e">
        <f t="shared" si="1"/>
        <v>#DIV/0!</v>
      </c>
    </row>
    <row r="22" spans="1:8" x14ac:dyDescent="0.25">
      <c r="A22" s="75"/>
      <c r="B22" s="305">
        <f>Personnel!J13</f>
        <v>0</v>
      </c>
      <c r="C22" s="46">
        <f>Personnel!J26</f>
        <v>0</v>
      </c>
      <c r="D22" s="58"/>
      <c r="E22" s="253"/>
      <c r="F22" s="189">
        <f>April!F22+(D22+E22)</f>
        <v>0</v>
      </c>
      <c r="G22" s="254">
        <f t="shared" si="0"/>
        <v>0</v>
      </c>
      <c r="H22" s="79" t="e">
        <f t="shared" si="1"/>
        <v>#DIV/0!</v>
      </c>
    </row>
    <row r="23" spans="1:8" x14ac:dyDescent="0.25">
      <c r="A23" s="75"/>
      <c r="B23" s="305">
        <f>Personnel!K13</f>
        <v>0</v>
      </c>
      <c r="C23" s="46">
        <f>Personnel!K26</f>
        <v>0</v>
      </c>
      <c r="D23" s="58"/>
      <c r="E23" s="253"/>
      <c r="F23" s="189">
        <f>April!F23+(D23+E23)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90</v>
      </c>
      <c r="E27" s="257" t="s">
        <v>92</v>
      </c>
      <c r="F27" s="258" t="s">
        <v>21</v>
      </c>
      <c r="G27" s="259" t="s">
        <v>20</v>
      </c>
      <c r="H27" s="78" t="s">
        <v>19</v>
      </c>
    </row>
    <row r="28" spans="1:8" x14ac:dyDescent="0.25">
      <c r="A28" s="75"/>
      <c r="B28" s="305">
        <f>Personnel!B13</f>
        <v>0</v>
      </c>
      <c r="C28" s="7">
        <f>Personnel!B21</f>
        <v>0</v>
      </c>
      <c r="D28" s="260"/>
      <c r="E28" s="253"/>
      <c r="F28" s="261">
        <f>April!F28+(D28+E28)</f>
        <v>0</v>
      </c>
      <c r="G28" s="262">
        <f t="shared" ref="G28:G37" si="2">C28-F28</f>
        <v>0</v>
      </c>
      <c r="H28" s="79" t="e">
        <f t="shared" ref="H28:H37" si="3">F28/C28</f>
        <v>#DIV/0!</v>
      </c>
    </row>
    <row r="29" spans="1:8" x14ac:dyDescent="0.25">
      <c r="A29" s="75"/>
      <c r="B29" s="305">
        <f>Personnel!C13</f>
        <v>0</v>
      </c>
      <c r="C29" s="7">
        <f>Personnel!C21</f>
        <v>0</v>
      </c>
      <c r="D29" s="263"/>
      <c r="E29" s="253"/>
      <c r="F29" s="261">
        <f>April!F29+(D29+E29)</f>
        <v>0</v>
      </c>
      <c r="G29" s="262">
        <f t="shared" si="2"/>
        <v>0</v>
      </c>
      <c r="H29" s="79" t="e">
        <f t="shared" si="3"/>
        <v>#DIV/0!</v>
      </c>
    </row>
    <row r="30" spans="1:8" x14ac:dyDescent="0.25">
      <c r="A30" s="75"/>
      <c r="B30" s="305">
        <f>Personnel!D13</f>
        <v>0</v>
      </c>
      <c r="C30" s="7">
        <f>Personnel!D21</f>
        <v>0</v>
      </c>
      <c r="D30" s="260"/>
      <c r="E30" s="253"/>
      <c r="F30" s="261">
        <f>April!F30+(D30+E30)</f>
        <v>0</v>
      </c>
      <c r="G30" s="262">
        <f t="shared" si="2"/>
        <v>0</v>
      </c>
      <c r="H30" s="79" t="e">
        <f t="shared" si="3"/>
        <v>#DIV/0!</v>
      </c>
    </row>
    <row r="31" spans="1:8" x14ac:dyDescent="0.25">
      <c r="A31" s="75"/>
      <c r="B31" s="305">
        <f>Personnel!E13</f>
        <v>0</v>
      </c>
      <c r="C31" s="7">
        <f>Personnel!E21</f>
        <v>0</v>
      </c>
      <c r="D31" s="263"/>
      <c r="E31" s="253"/>
      <c r="F31" s="261">
        <f>April!F31+(D31+E31)</f>
        <v>0</v>
      </c>
      <c r="G31" s="262">
        <f t="shared" si="2"/>
        <v>0</v>
      </c>
      <c r="H31" s="79" t="e">
        <f t="shared" si="3"/>
        <v>#DIV/0!</v>
      </c>
    </row>
    <row r="32" spans="1:8" x14ac:dyDescent="0.25">
      <c r="A32" s="75"/>
      <c r="B32" s="305">
        <f>Personnel!F13</f>
        <v>0</v>
      </c>
      <c r="C32" s="7">
        <f>Personnel!F21</f>
        <v>0</v>
      </c>
      <c r="D32" s="260"/>
      <c r="E32" s="253"/>
      <c r="F32" s="261">
        <f>April!F32+(D32+E32)</f>
        <v>0</v>
      </c>
      <c r="G32" s="262">
        <f t="shared" si="2"/>
        <v>0</v>
      </c>
      <c r="H32" s="79" t="e">
        <f t="shared" si="3"/>
        <v>#DIV/0!</v>
      </c>
    </row>
    <row r="33" spans="1:8" x14ac:dyDescent="0.25">
      <c r="A33" s="75"/>
      <c r="B33" s="305">
        <f>Personnel!G13</f>
        <v>0</v>
      </c>
      <c r="C33" s="7">
        <f>Personnel!G21</f>
        <v>0</v>
      </c>
      <c r="D33" s="263"/>
      <c r="E33" s="253"/>
      <c r="F33" s="261">
        <f>April!F33+(D33+E33)</f>
        <v>0</v>
      </c>
      <c r="G33" s="262">
        <f t="shared" si="2"/>
        <v>0</v>
      </c>
      <c r="H33" s="79" t="e">
        <f t="shared" si="3"/>
        <v>#DIV/0!</v>
      </c>
    </row>
    <row r="34" spans="1:8" x14ac:dyDescent="0.25">
      <c r="A34" s="75"/>
      <c r="B34" s="305">
        <f>Personnel!H13</f>
        <v>0</v>
      </c>
      <c r="C34" s="7">
        <f>Personnel!H21</f>
        <v>0</v>
      </c>
      <c r="D34" s="260"/>
      <c r="E34" s="253"/>
      <c r="F34" s="261">
        <f>April!F34+(D34+E34)</f>
        <v>0</v>
      </c>
      <c r="G34" s="262">
        <f t="shared" si="2"/>
        <v>0</v>
      </c>
      <c r="H34" s="79" t="e">
        <f t="shared" si="3"/>
        <v>#DIV/0!</v>
      </c>
    </row>
    <row r="35" spans="1:8" x14ac:dyDescent="0.25">
      <c r="A35" s="75"/>
      <c r="B35" s="305">
        <f>Personnel!I13</f>
        <v>0</v>
      </c>
      <c r="C35" s="7">
        <f>Personnel!I21</f>
        <v>0</v>
      </c>
      <c r="D35" s="260"/>
      <c r="E35" s="253"/>
      <c r="F35" s="261">
        <f>April!F35+(D35+E35)</f>
        <v>0</v>
      </c>
      <c r="G35" s="262">
        <f t="shared" si="2"/>
        <v>0</v>
      </c>
      <c r="H35" s="79" t="e">
        <f t="shared" si="3"/>
        <v>#DIV/0!</v>
      </c>
    </row>
    <row r="36" spans="1:8" x14ac:dyDescent="0.25">
      <c r="A36" s="75"/>
      <c r="B36" s="305">
        <f>Personnel!J13</f>
        <v>0</v>
      </c>
      <c r="C36" s="14">
        <f>Personnel!J21</f>
        <v>0</v>
      </c>
      <c r="D36" s="260"/>
      <c r="E36" s="253"/>
      <c r="F36" s="261">
        <f>April!F36+(D36+E36)</f>
        <v>0</v>
      </c>
      <c r="G36" s="262">
        <f t="shared" si="2"/>
        <v>0</v>
      </c>
      <c r="H36" s="79" t="e">
        <f t="shared" si="3"/>
        <v>#DIV/0!</v>
      </c>
    </row>
    <row r="37" spans="1:8" x14ac:dyDescent="0.25">
      <c r="A37" s="75"/>
      <c r="B37" s="305">
        <f>Personnel!K13</f>
        <v>0</v>
      </c>
      <c r="C37" s="7">
        <f>Personnel!K21</f>
        <v>0</v>
      </c>
      <c r="D37" s="263"/>
      <c r="E37" s="253"/>
      <c r="F37" s="261">
        <f>April!F37+(D37+E37)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90</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April!F42+(D42+E42)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April!F43+(D43+E43)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April!F44+(D44+E44)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April!F45+(D45+E45)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April!F46+(D46+E46)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April!F47+(D47+E47)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April!F49+(D49+E49)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April!F50+(D50+E50)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April!F51+(D51+E51)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April!F52+(D52+E52)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90</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April!F57+(D57+E57)</f>
        <v>0</v>
      </c>
      <c r="G57" s="36">
        <f t="shared" ref="G57:G66" si="6">C57-F57</f>
        <v>0</v>
      </c>
      <c r="H57" s="302" t="e">
        <f>F57/C57</f>
        <v>#DIV/0!</v>
      </c>
    </row>
    <row r="58" spans="1:9" s="35" customFormat="1" ht="14.25" x14ac:dyDescent="0.2">
      <c r="A58" s="83"/>
      <c r="B58" s="315" t="str">
        <f>'Line Item Budget'!A35</f>
        <v>Rented Equipment</v>
      </c>
      <c r="C58" s="8">
        <f>'Line Item Budget'!C35</f>
        <v>0</v>
      </c>
      <c r="D58" s="59"/>
      <c r="E58" s="272"/>
      <c r="F58" s="193">
        <f>April!F58+(D58+E58)</f>
        <v>0</v>
      </c>
      <c r="G58" s="36">
        <f t="shared" si="6"/>
        <v>0</v>
      </c>
      <c r="H58" s="302"/>
    </row>
    <row r="59" spans="1:9" s="35" customFormat="1" ht="14.25" x14ac:dyDescent="0.2">
      <c r="A59" s="83"/>
      <c r="B59" s="304" t="str">
        <f>'Line Item Budget'!A36</f>
        <v>Utilities</v>
      </c>
      <c r="C59" s="8">
        <f>'Line Item Budget'!C36</f>
        <v>0</v>
      </c>
      <c r="D59" s="59"/>
      <c r="E59" s="272"/>
      <c r="F59" s="193">
        <f>April!F59+(D59+E59)</f>
        <v>0</v>
      </c>
      <c r="G59" s="36">
        <f t="shared" si="6"/>
        <v>0</v>
      </c>
      <c r="H59" s="302" t="e">
        <f t="shared" ref="H59:H66" si="7">F59/C59</f>
        <v>#DIV/0!</v>
      </c>
    </row>
    <row r="60" spans="1:9" s="35" customFormat="1" ht="14.25" x14ac:dyDescent="0.2">
      <c r="A60" s="83"/>
      <c r="B60" s="304" t="str">
        <f>'Line Item Budget'!A37</f>
        <v>Telephone / Internet</v>
      </c>
      <c r="C60" s="8">
        <f>'Line Item Budget'!C37</f>
        <v>0</v>
      </c>
      <c r="D60" s="59"/>
      <c r="E60" s="272"/>
      <c r="F60" s="193">
        <f>April!F60+(D60+E60)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April!F61+(D61+E61)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April!F62+(D62+E62)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April!F63+(D63+E63)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April!F64+(D64+E64)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April!F65+(D65+E65)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April!F66+(D66+E66)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April!F68+(D68+E68)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April!F69+(D69+E69)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April!F70+(D70+E70)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April!F71+(D71+E71)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April!F72+(D72+E72)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April!F73+(D73+E73)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April!F74+(D74+E74)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April!F75+(D75+E75)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April!F77+(D77+E77)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April!F78+(D78+E78)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April!F79+(D79+E79)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April!F80+(D80+E80)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April!F81+(D81+E81)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April!F82+(D82+E82)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April!F83+(D83+E83)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April!F84+(D84+E84)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90</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April!F91+(D91+E91)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April!F92+(D92+E92)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April!F93+(D93+E93)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April!F94+(D94+E94)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April!F95+(D95+E95)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April!F96+(D96+E96)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3:B13"/>
    <mergeCell ref="A1:H1"/>
    <mergeCell ref="A2:H2"/>
    <mergeCell ref="A3:H3"/>
    <mergeCell ref="A6:H6"/>
    <mergeCell ref="E8:H11"/>
    <mergeCell ref="C4:D4"/>
    <mergeCell ref="E4:H4"/>
    <mergeCell ref="A89:H89"/>
    <mergeCell ref="A90:B90"/>
    <mergeCell ref="A27:B27"/>
    <mergeCell ref="A41:B41"/>
    <mergeCell ref="A56:B56"/>
  </mergeCells>
  <conditionalFormatting sqref="C11">
    <cfRule type="cellIs" dxfId="47" priority="19" operator="greaterThan">
      <formula>1</formula>
    </cfRule>
  </conditionalFormatting>
  <conditionalFormatting sqref="G14:G26">
    <cfRule type="cellIs" dxfId="46" priority="9" operator="lessThan">
      <formula>0</formula>
    </cfRule>
  </conditionalFormatting>
  <conditionalFormatting sqref="G28:G38">
    <cfRule type="cellIs" dxfId="45" priority="7" operator="lessThan">
      <formula>0</formula>
    </cfRule>
  </conditionalFormatting>
  <conditionalFormatting sqref="G35:G37">
    <cfRule type="cellIs" dxfId="44" priority="31" operator="greaterThan">
      <formula>$C$28</formula>
    </cfRule>
  </conditionalFormatting>
  <conditionalFormatting sqref="G42:G52">
    <cfRule type="cellIs" dxfId="43" priority="1" operator="lessThan">
      <formula>0</formula>
    </cfRule>
  </conditionalFormatting>
  <conditionalFormatting sqref="G54">
    <cfRule type="cellIs" dxfId="42" priority="42" operator="lessThan">
      <formula>0</formula>
    </cfRule>
  </conditionalFormatting>
  <conditionalFormatting sqref="G57:G66">
    <cfRule type="cellIs" dxfId="41" priority="26" operator="lessThan">
      <formula>0</formula>
    </cfRule>
  </conditionalFormatting>
  <conditionalFormatting sqref="G68:G75">
    <cfRule type="cellIs" dxfId="40" priority="25" operator="lessThan">
      <formula>0</formula>
    </cfRule>
  </conditionalFormatting>
  <conditionalFormatting sqref="G77:G84">
    <cfRule type="cellIs" dxfId="39" priority="45" operator="lessThan">
      <formula>0</formula>
    </cfRule>
  </conditionalFormatting>
  <conditionalFormatting sqref="G91:G96">
    <cfRule type="cellIs" dxfId="38" priority="15" operator="lessThan">
      <formula>0</formula>
    </cfRule>
  </conditionalFormatting>
  <conditionalFormatting sqref="H14:H23 H77:H84">
    <cfRule type="cellIs" dxfId="37" priority="40" operator="greaterThan">
      <formula>1</formula>
    </cfRule>
  </conditionalFormatting>
  <conditionalFormatting sqref="H28:H37">
    <cfRule type="cellIs" dxfId="36" priority="18" operator="greaterThan">
      <formula>1</formula>
    </cfRule>
  </conditionalFormatting>
  <conditionalFormatting sqref="H42:H52">
    <cfRule type="cellIs" dxfId="35" priority="2" operator="greaterThan">
      <formula>1</formula>
    </cfRule>
  </conditionalFormatting>
  <conditionalFormatting sqref="H57:H66">
    <cfRule type="cellIs" dxfId="34" priority="34" operator="greaterThan">
      <formula>1</formula>
    </cfRule>
  </conditionalFormatting>
  <conditionalFormatting sqref="H68:H75">
    <cfRule type="cellIs" dxfId="33" priority="32" operator="greaterThan">
      <formula>1</formula>
    </cfRule>
  </conditionalFormatting>
  <conditionalFormatting sqref="H91:H96">
    <cfRule type="cellIs" dxfId="32"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5 E91:E96" xr:uid="{00000000-0002-0000-0D00-000000000000}"/>
  </dataValidations>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91</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22</v>
      </c>
      <c r="E13" s="191" t="s">
        <v>92</v>
      </c>
      <c r="F13" s="188" t="s">
        <v>21</v>
      </c>
      <c r="G13" s="53" t="s">
        <v>20</v>
      </c>
      <c r="H13" s="78" t="s">
        <v>19</v>
      </c>
    </row>
    <row r="14" spans="1:14" x14ac:dyDescent="0.25">
      <c r="A14" s="75"/>
      <c r="B14" s="305">
        <f>Personnel!B13</f>
        <v>0</v>
      </c>
      <c r="C14" s="46">
        <f>Personnel!B18</f>
        <v>0</v>
      </c>
      <c r="D14" s="57"/>
      <c r="E14" s="253"/>
      <c r="F14" s="189">
        <f>May!F14+(D14+E14)</f>
        <v>0</v>
      </c>
      <c r="G14" s="254">
        <f t="shared" ref="G14:G23" si="0">C14-F14</f>
        <v>0</v>
      </c>
      <c r="H14" s="79" t="e">
        <f t="shared" ref="H14:H23" si="1">F14/C14</f>
        <v>#DIV/0!</v>
      </c>
    </row>
    <row r="15" spans="1:14" x14ac:dyDescent="0.25">
      <c r="A15" s="75"/>
      <c r="B15" s="305">
        <f>Personnel!C13</f>
        <v>0</v>
      </c>
      <c r="C15" s="46">
        <f>Personnel!C18</f>
        <v>0</v>
      </c>
      <c r="D15" s="58"/>
      <c r="E15" s="253"/>
      <c r="F15" s="189">
        <f>May!F15+(D15+E15)</f>
        <v>0</v>
      </c>
      <c r="G15" s="254">
        <f t="shared" si="0"/>
        <v>0</v>
      </c>
      <c r="H15" s="79" t="e">
        <f t="shared" si="1"/>
        <v>#DIV/0!</v>
      </c>
    </row>
    <row r="16" spans="1:14" x14ac:dyDescent="0.25">
      <c r="A16" s="75"/>
      <c r="B16" s="305">
        <f>Personnel!D13</f>
        <v>0</v>
      </c>
      <c r="C16" s="46">
        <f>Personnel!D20</f>
        <v>0</v>
      </c>
      <c r="D16" s="58"/>
      <c r="E16" s="253"/>
      <c r="F16" s="189">
        <f>May!F16+(D16+E16)</f>
        <v>0</v>
      </c>
      <c r="G16" s="254">
        <f t="shared" si="0"/>
        <v>0</v>
      </c>
      <c r="H16" s="79" t="e">
        <f t="shared" si="1"/>
        <v>#DIV/0!</v>
      </c>
    </row>
    <row r="17" spans="1:8" x14ac:dyDescent="0.25">
      <c r="A17" s="75"/>
      <c r="B17" s="305">
        <f>Personnel!E13</f>
        <v>0</v>
      </c>
      <c r="C17" s="46">
        <f>Personnel!E20</f>
        <v>0</v>
      </c>
      <c r="D17" s="58"/>
      <c r="E17" s="253"/>
      <c r="F17" s="189">
        <f>May!F17+(D17+E17)</f>
        <v>0</v>
      </c>
      <c r="G17" s="254">
        <f t="shared" si="0"/>
        <v>0</v>
      </c>
      <c r="H17" s="79" t="e">
        <f t="shared" si="1"/>
        <v>#DIV/0!</v>
      </c>
    </row>
    <row r="18" spans="1:8" x14ac:dyDescent="0.25">
      <c r="A18" s="75"/>
      <c r="B18" s="305">
        <f>Personnel!F13</f>
        <v>0</v>
      </c>
      <c r="C18" s="46">
        <f>Personnel!F22</f>
        <v>0</v>
      </c>
      <c r="D18" s="58"/>
      <c r="E18" s="253"/>
      <c r="F18" s="189">
        <f>May!F18+(D18+E18)</f>
        <v>0</v>
      </c>
      <c r="G18" s="254">
        <f t="shared" si="0"/>
        <v>0</v>
      </c>
      <c r="H18" s="79" t="e">
        <f t="shared" si="1"/>
        <v>#DIV/0!</v>
      </c>
    </row>
    <row r="19" spans="1:8" x14ac:dyDescent="0.25">
      <c r="A19" s="75"/>
      <c r="B19" s="305">
        <f>Personnel!G13</f>
        <v>0</v>
      </c>
      <c r="C19" s="46">
        <f>Personnel!G22</f>
        <v>0</v>
      </c>
      <c r="D19" s="58"/>
      <c r="E19" s="253"/>
      <c r="F19" s="189">
        <f>May!F19+(D19+E19)</f>
        <v>0</v>
      </c>
      <c r="G19" s="254">
        <f t="shared" si="0"/>
        <v>0</v>
      </c>
      <c r="H19" s="79" t="e">
        <f t="shared" si="1"/>
        <v>#DIV/0!</v>
      </c>
    </row>
    <row r="20" spans="1:8" x14ac:dyDescent="0.25">
      <c r="A20" s="75"/>
      <c r="B20" s="305">
        <f>Personnel!H13</f>
        <v>0</v>
      </c>
      <c r="C20" s="46">
        <f>Personnel!H24</f>
        <v>0</v>
      </c>
      <c r="D20" s="58"/>
      <c r="E20" s="253"/>
      <c r="F20" s="189">
        <f>May!F20+(D20+E20)</f>
        <v>0</v>
      </c>
      <c r="G20" s="254">
        <f t="shared" si="0"/>
        <v>0</v>
      </c>
      <c r="H20" s="79" t="e">
        <f t="shared" si="1"/>
        <v>#DIV/0!</v>
      </c>
    </row>
    <row r="21" spans="1:8" x14ac:dyDescent="0.25">
      <c r="A21" s="75"/>
      <c r="B21" s="305">
        <f>Personnel!I13</f>
        <v>0</v>
      </c>
      <c r="C21" s="46">
        <f>Personnel!I24</f>
        <v>0</v>
      </c>
      <c r="D21" s="58"/>
      <c r="E21" s="253"/>
      <c r="F21" s="189">
        <f>May!F21+(D21+E21)</f>
        <v>0</v>
      </c>
      <c r="G21" s="254">
        <f t="shared" si="0"/>
        <v>0</v>
      </c>
      <c r="H21" s="79" t="e">
        <f t="shared" si="1"/>
        <v>#DIV/0!</v>
      </c>
    </row>
    <row r="22" spans="1:8" x14ac:dyDescent="0.25">
      <c r="A22" s="75"/>
      <c r="B22" s="305">
        <f>Personnel!J13</f>
        <v>0</v>
      </c>
      <c r="C22" s="46">
        <f>Personnel!J26</f>
        <v>0</v>
      </c>
      <c r="D22" s="58"/>
      <c r="E22" s="253"/>
      <c r="F22" s="189">
        <f>May!F22+(D22+E22)</f>
        <v>0</v>
      </c>
      <c r="G22" s="254">
        <f t="shared" si="0"/>
        <v>0</v>
      </c>
      <c r="H22" s="79" t="e">
        <f t="shared" si="1"/>
        <v>#DIV/0!</v>
      </c>
    </row>
    <row r="23" spans="1:8" x14ac:dyDescent="0.25">
      <c r="A23" s="75"/>
      <c r="B23" s="305">
        <f>Personnel!K13</f>
        <v>0</v>
      </c>
      <c r="C23" s="46">
        <f>Personnel!K26</f>
        <v>0</v>
      </c>
      <c r="D23" s="58"/>
      <c r="E23" s="253"/>
      <c r="F23" s="189">
        <f>May!F23+(D23+E23)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22</v>
      </c>
      <c r="E27" s="257" t="s">
        <v>92</v>
      </c>
      <c r="F27" s="258" t="s">
        <v>21</v>
      </c>
      <c r="G27" s="259" t="s">
        <v>20</v>
      </c>
      <c r="H27" s="78" t="s">
        <v>19</v>
      </c>
    </row>
    <row r="28" spans="1:8" x14ac:dyDescent="0.25">
      <c r="A28" s="75"/>
      <c r="B28" s="305">
        <f>Personnel!B13</f>
        <v>0</v>
      </c>
      <c r="C28" s="7">
        <f>Personnel!B21</f>
        <v>0</v>
      </c>
      <c r="D28" s="260"/>
      <c r="E28" s="253"/>
      <c r="F28" s="261">
        <f>May!F28+(D28+E28)</f>
        <v>0</v>
      </c>
      <c r="G28" s="262">
        <f t="shared" ref="G28:G37" si="2">C28-F28</f>
        <v>0</v>
      </c>
      <c r="H28" s="79" t="e">
        <f t="shared" ref="H28:H37" si="3">F28/C28</f>
        <v>#DIV/0!</v>
      </c>
    </row>
    <row r="29" spans="1:8" x14ac:dyDescent="0.25">
      <c r="A29" s="75"/>
      <c r="B29" s="305">
        <f>Personnel!C13</f>
        <v>0</v>
      </c>
      <c r="C29" s="7">
        <f>Personnel!C21</f>
        <v>0</v>
      </c>
      <c r="D29" s="263"/>
      <c r="E29" s="253"/>
      <c r="F29" s="261">
        <f>May!F29+(D29+E29)</f>
        <v>0</v>
      </c>
      <c r="G29" s="262">
        <f t="shared" si="2"/>
        <v>0</v>
      </c>
      <c r="H29" s="79" t="e">
        <f t="shared" si="3"/>
        <v>#DIV/0!</v>
      </c>
    </row>
    <row r="30" spans="1:8" x14ac:dyDescent="0.25">
      <c r="A30" s="75"/>
      <c r="B30" s="305">
        <f>Personnel!D13</f>
        <v>0</v>
      </c>
      <c r="C30" s="7">
        <f>Personnel!D21</f>
        <v>0</v>
      </c>
      <c r="D30" s="260"/>
      <c r="E30" s="253"/>
      <c r="F30" s="261">
        <f>May!F30+(D30+E30)</f>
        <v>0</v>
      </c>
      <c r="G30" s="262">
        <f t="shared" si="2"/>
        <v>0</v>
      </c>
      <c r="H30" s="79" t="e">
        <f t="shared" si="3"/>
        <v>#DIV/0!</v>
      </c>
    </row>
    <row r="31" spans="1:8" x14ac:dyDescent="0.25">
      <c r="A31" s="75"/>
      <c r="B31" s="305">
        <f>Personnel!E13</f>
        <v>0</v>
      </c>
      <c r="C31" s="7">
        <f>Personnel!E21</f>
        <v>0</v>
      </c>
      <c r="D31" s="263"/>
      <c r="E31" s="253"/>
      <c r="F31" s="261">
        <f>May!F31+(D31+E31)</f>
        <v>0</v>
      </c>
      <c r="G31" s="262">
        <f t="shared" si="2"/>
        <v>0</v>
      </c>
      <c r="H31" s="79" t="e">
        <f t="shared" si="3"/>
        <v>#DIV/0!</v>
      </c>
    </row>
    <row r="32" spans="1:8" x14ac:dyDescent="0.25">
      <c r="A32" s="75"/>
      <c r="B32" s="305">
        <f>Personnel!F13</f>
        <v>0</v>
      </c>
      <c r="C32" s="7">
        <f>Personnel!F21</f>
        <v>0</v>
      </c>
      <c r="D32" s="260"/>
      <c r="E32" s="253"/>
      <c r="F32" s="261">
        <f>May!F32+(D32+E32)</f>
        <v>0</v>
      </c>
      <c r="G32" s="262">
        <f t="shared" si="2"/>
        <v>0</v>
      </c>
      <c r="H32" s="79" t="e">
        <f t="shared" si="3"/>
        <v>#DIV/0!</v>
      </c>
    </row>
    <row r="33" spans="1:8" x14ac:dyDescent="0.25">
      <c r="A33" s="75"/>
      <c r="B33" s="305">
        <f>Personnel!G13</f>
        <v>0</v>
      </c>
      <c r="C33" s="7">
        <f>Personnel!G21</f>
        <v>0</v>
      </c>
      <c r="D33" s="263"/>
      <c r="E33" s="253"/>
      <c r="F33" s="261">
        <f>May!F33+(D33+E33)</f>
        <v>0</v>
      </c>
      <c r="G33" s="262">
        <f t="shared" si="2"/>
        <v>0</v>
      </c>
      <c r="H33" s="79" t="e">
        <f t="shared" si="3"/>
        <v>#DIV/0!</v>
      </c>
    </row>
    <row r="34" spans="1:8" x14ac:dyDescent="0.25">
      <c r="A34" s="75"/>
      <c r="B34" s="305">
        <f>Personnel!H13</f>
        <v>0</v>
      </c>
      <c r="C34" s="7">
        <f>Personnel!H21</f>
        <v>0</v>
      </c>
      <c r="D34" s="260"/>
      <c r="E34" s="253"/>
      <c r="F34" s="261">
        <f>May!F34+(D34+E34)</f>
        <v>0</v>
      </c>
      <c r="G34" s="262">
        <f t="shared" si="2"/>
        <v>0</v>
      </c>
      <c r="H34" s="79" t="e">
        <f t="shared" si="3"/>
        <v>#DIV/0!</v>
      </c>
    </row>
    <row r="35" spans="1:8" x14ac:dyDescent="0.25">
      <c r="A35" s="75"/>
      <c r="B35" s="305">
        <f>Personnel!I13</f>
        <v>0</v>
      </c>
      <c r="C35" s="7">
        <f>Personnel!I21</f>
        <v>0</v>
      </c>
      <c r="D35" s="260"/>
      <c r="E35" s="253"/>
      <c r="F35" s="261">
        <f>May!F35+(D35+E35)</f>
        <v>0</v>
      </c>
      <c r="G35" s="262">
        <f t="shared" si="2"/>
        <v>0</v>
      </c>
      <c r="H35" s="79" t="e">
        <f t="shared" si="3"/>
        <v>#DIV/0!</v>
      </c>
    </row>
    <row r="36" spans="1:8" x14ac:dyDescent="0.25">
      <c r="A36" s="75"/>
      <c r="B36" s="305">
        <f>Personnel!J13</f>
        <v>0</v>
      </c>
      <c r="C36" s="14">
        <f>Personnel!J21</f>
        <v>0</v>
      </c>
      <c r="D36" s="260"/>
      <c r="E36" s="253"/>
      <c r="F36" s="261">
        <f>May!F36+(D36+E36)</f>
        <v>0</v>
      </c>
      <c r="G36" s="262">
        <f t="shared" si="2"/>
        <v>0</v>
      </c>
      <c r="H36" s="79" t="e">
        <f t="shared" si="3"/>
        <v>#DIV/0!</v>
      </c>
    </row>
    <row r="37" spans="1:8" x14ac:dyDescent="0.25">
      <c r="A37" s="75"/>
      <c r="B37" s="305">
        <f>Personnel!K13</f>
        <v>0</v>
      </c>
      <c r="C37" s="7">
        <f>Personnel!K21</f>
        <v>0</v>
      </c>
      <c r="D37" s="263"/>
      <c r="E37" s="253"/>
      <c r="F37" s="261">
        <f>May!F37+(D37+E37)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22</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May!F42+(D42+E42)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May!F43+(D43+E43)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May!F44+(D44+E44)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May!F45+(D45+E45)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May!F46+(D46+E46)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May!F47+(D47+E47)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May!F49+(D49+E49)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May!F50+(D50+E50)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May!F51+(D51+E51)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May!F52+(D52+E52)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22</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May!F57+(D57+E57)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May!F58+(D58+E58)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May!F59+(D59+E59)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May!F60+(D60+E60)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May!F61+(D61+E61)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May!F62+(D62+E62)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May!F63+(D63+E63)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May!F64+(D64+E64)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May!F65+(D65+E65)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May!F66+(D66+E66)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May!F68+(D68+E68)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May!F69+(D69+E69)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May!F70+(D70+E70)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May!F71+(D71+E71)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May!F72+(D72+E72)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May!F73+(D73+E73)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May!F74+(D74+E74)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May!F75+(D75+E75)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May!F77+(D77+E77)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May!F78+(D78+E78)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May!F79+(D79+E79)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May!F80+(D80+E80)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May!F81+(D81+E81)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May!F82+(D82+E82)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May!F83+(D83+E83)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May!F84+(D84+E84)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22</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May!F91+(D91+E91)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May!F92+(D92+E92)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May!F93+(D93+E93)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May!F94+(D94+E94)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May!F95+(D95+E95)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May!F96+(D96+E96)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3:B13"/>
    <mergeCell ref="A1:H1"/>
    <mergeCell ref="A2:H2"/>
    <mergeCell ref="A3:H3"/>
    <mergeCell ref="A6:H6"/>
    <mergeCell ref="E8:H11"/>
    <mergeCell ref="C4:D4"/>
    <mergeCell ref="E4:H4"/>
    <mergeCell ref="A89:H89"/>
    <mergeCell ref="A90:B90"/>
    <mergeCell ref="A27:B27"/>
    <mergeCell ref="A41:B41"/>
    <mergeCell ref="A56:B56"/>
  </mergeCells>
  <conditionalFormatting sqref="C11">
    <cfRule type="cellIs" dxfId="31" priority="19" operator="greaterThan">
      <formula>1</formula>
    </cfRule>
  </conditionalFormatting>
  <conditionalFormatting sqref="G14:G26">
    <cfRule type="cellIs" dxfId="30" priority="9" operator="lessThan">
      <formula>0</formula>
    </cfRule>
  </conditionalFormatting>
  <conditionalFormatting sqref="G28:G38">
    <cfRule type="cellIs" dxfId="29" priority="7" operator="lessThan">
      <formula>0</formula>
    </cfRule>
  </conditionalFormatting>
  <conditionalFormatting sqref="G35:G37">
    <cfRule type="cellIs" dxfId="28" priority="31" operator="greaterThan">
      <formula>$C$28</formula>
    </cfRule>
  </conditionalFormatting>
  <conditionalFormatting sqref="G42:G52">
    <cfRule type="cellIs" dxfId="27" priority="1" operator="lessThan">
      <formula>0</formula>
    </cfRule>
  </conditionalFormatting>
  <conditionalFormatting sqref="G54">
    <cfRule type="cellIs" dxfId="26" priority="42" operator="lessThan">
      <formula>0</formula>
    </cfRule>
  </conditionalFormatting>
  <conditionalFormatting sqref="G57:G66">
    <cfRule type="cellIs" dxfId="25" priority="26" operator="lessThan">
      <formula>0</formula>
    </cfRule>
  </conditionalFormatting>
  <conditionalFormatting sqref="G68:G75">
    <cfRule type="cellIs" dxfId="24" priority="25" operator="lessThan">
      <formula>0</formula>
    </cfRule>
  </conditionalFormatting>
  <conditionalFormatting sqref="G77:G84">
    <cfRule type="cellIs" dxfId="23" priority="45" operator="lessThan">
      <formula>0</formula>
    </cfRule>
  </conditionalFormatting>
  <conditionalFormatting sqref="G91:G96">
    <cfRule type="cellIs" dxfId="22" priority="15" operator="lessThan">
      <formula>0</formula>
    </cfRule>
  </conditionalFormatting>
  <conditionalFormatting sqref="H14:H23 H77:H84">
    <cfRule type="cellIs" dxfId="21" priority="40" operator="greaterThan">
      <formula>1</formula>
    </cfRule>
  </conditionalFormatting>
  <conditionalFormatting sqref="H28:H37">
    <cfRule type="cellIs" dxfId="20" priority="18" operator="greaterThan">
      <formula>1</formula>
    </cfRule>
  </conditionalFormatting>
  <conditionalFormatting sqref="H42:H52">
    <cfRule type="cellIs" dxfId="19" priority="2" operator="greaterThan">
      <formula>1</formula>
    </cfRule>
  </conditionalFormatting>
  <conditionalFormatting sqref="H57:H66">
    <cfRule type="cellIs" dxfId="18" priority="34" operator="greaterThan">
      <formula>1</formula>
    </cfRule>
  </conditionalFormatting>
  <conditionalFormatting sqref="H68:H75">
    <cfRule type="cellIs" dxfId="17" priority="32" operator="greaterThan">
      <formula>1</formula>
    </cfRule>
  </conditionalFormatting>
  <conditionalFormatting sqref="H91:H96">
    <cfRule type="cellIs" dxfId="16"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6" xr:uid="{00000000-0002-0000-0E00-000000000000}"/>
  </dataValidations>
  <pageMargins left="0.7" right="0.7" top="0.75" bottom="0.75" header="0.3" footer="0.3"/>
  <pageSetup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00"/>
  <sheetViews>
    <sheetView showGridLines="0" topLeftCell="A8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217</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32</v>
      </c>
      <c r="E13" s="191" t="s">
        <v>92</v>
      </c>
      <c r="F13" s="188" t="s">
        <v>21</v>
      </c>
      <c r="G13" s="53" t="s">
        <v>20</v>
      </c>
      <c r="H13" s="78" t="s">
        <v>19</v>
      </c>
    </row>
    <row r="14" spans="1:14" x14ac:dyDescent="0.25">
      <c r="A14" s="75"/>
      <c r="B14" s="305">
        <f>Personnel!B13</f>
        <v>0</v>
      </c>
      <c r="C14" s="46">
        <f>Personnel!B18</f>
        <v>0</v>
      </c>
      <c r="D14" s="57"/>
      <c r="E14" s="253"/>
      <c r="F14" s="189">
        <f>June!F14+(D14+E14)</f>
        <v>0</v>
      </c>
      <c r="G14" s="254">
        <f t="shared" ref="G14:G23" si="0">C14-F14</f>
        <v>0</v>
      </c>
      <c r="H14" s="79" t="e">
        <f t="shared" ref="H14:H23" si="1">F14/C14</f>
        <v>#DIV/0!</v>
      </c>
    </row>
    <row r="15" spans="1:14" x14ac:dyDescent="0.25">
      <c r="A15" s="75"/>
      <c r="B15" s="305">
        <f>Personnel!C13</f>
        <v>0</v>
      </c>
      <c r="C15" s="46">
        <f>Personnel!C18</f>
        <v>0</v>
      </c>
      <c r="D15" s="58"/>
      <c r="E15" s="253"/>
      <c r="F15" s="189">
        <f>June!F15+(D15+E15)</f>
        <v>0</v>
      </c>
      <c r="G15" s="254">
        <f t="shared" si="0"/>
        <v>0</v>
      </c>
      <c r="H15" s="79" t="e">
        <f t="shared" si="1"/>
        <v>#DIV/0!</v>
      </c>
    </row>
    <row r="16" spans="1:14" x14ac:dyDescent="0.25">
      <c r="A16" s="75"/>
      <c r="B16" s="305">
        <f>Personnel!D13</f>
        <v>0</v>
      </c>
      <c r="C16" s="46">
        <f>Personnel!D20</f>
        <v>0</v>
      </c>
      <c r="D16" s="58"/>
      <c r="E16" s="253"/>
      <c r="F16" s="189">
        <f>June!F16+(D16+E16)</f>
        <v>0</v>
      </c>
      <c r="G16" s="254">
        <f t="shared" si="0"/>
        <v>0</v>
      </c>
      <c r="H16" s="79" t="e">
        <f t="shared" si="1"/>
        <v>#DIV/0!</v>
      </c>
    </row>
    <row r="17" spans="1:8" x14ac:dyDescent="0.25">
      <c r="A17" s="75"/>
      <c r="B17" s="305">
        <f>Personnel!E13</f>
        <v>0</v>
      </c>
      <c r="C17" s="46">
        <f>Personnel!E20</f>
        <v>0</v>
      </c>
      <c r="D17" s="58"/>
      <c r="E17" s="253"/>
      <c r="F17" s="189">
        <f>June!F17+(D17+E17)</f>
        <v>0</v>
      </c>
      <c r="G17" s="254">
        <f t="shared" si="0"/>
        <v>0</v>
      </c>
      <c r="H17" s="79" t="e">
        <f t="shared" si="1"/>
        <v>#DIV/0!</v>
      </c>
    </row>
    <row r="18" spans="1:8" x14ac:dyDescent="0.25">
      <c r="A18" s="75"/>
      <c r="B18" s="305">
        <f>Personnel!F13</f>
        <v>0</v>
      </c>
      <c r="C18" s="46">
        <f>Personnel!F22</f>
        <v>0</v>
      </c>
      <c r="D18" s="58"/>
      <c r="E18" s="253"/>
      <c r="F18" s="189">
        <f>June!F18+(D18+E18)</f>
        <v>0</v>
      </c>
      <c r="G18" s="254">
        <f t="shared" si="0"/>
        <v>0</v>
      </c>
      <c r="H18" s="79" t="e">
        <f t="shared" si="1"/>
        <v>#DIV/0!</v>
      </c>
    </row>
    <row r="19" spans="1:8" x14ac:dyDescent="0.25">
      <c r="A19" s="75"/>
      <c r="B19" s="305">
        <f>Personnel!G13</f>
        <v>0</v>
      </c>
      <c r="C19" s="46">
        <f>Personnel!G22</f>
        <v>0</v>
      </c>
      <c r="D19" s="58"/>
      <c r="E19" s="253"/>
      <c r="F19" s="189">
        <f>June!F19+(D19+E19)</f>
        <v>0</v>
      </c>
      <c r="G19" s="254">
        <f t="shared" si="0"/>
        <v>0</v>
      </c>
      <c r="H19" s="79" t="e">
        <f t="shared" si="1"/>
        <v>#DIV/0!</v>
      </c>
    </row>
    <row r="20" spans="1:8" x14ac:dyDescent="0.25">
      <c r="A20" s="75"/>
      <c r="B20" s="305">
        <f>Personnel!H13</f>
        <v>0</v>
      </c>
      <c r="C20" s="46">
        <f>Personnel!H24</f>
        <v>0</v>
      </c>
      <c r="D20" s="58"/>
      <c r="E20" s="253"/>
      <c r="F20" s="189">
        <f>June!F20+(D20+E20)</f>
        <v>0</v>
      </c>
      <c r="G20" s="254">
        <f t="shared" si="0"/>
        <v>0</v>
      </c>
      <c r="H20" s="79" t="e">
        <f t="shared" si="1"/>
        <v>#DIV/0!</v>
      </c>
    </row>
    <row r="21" spans="1:8" x14ac:dyDescent="0.25">
      <c r="A21" s="75"/>
      <c r="B21" s="305">
        <f>Personnel!I13</f>
        <v>0</v>
      </c>
      <c r="C21" s="46">
        <f>Personnel!I24</f>
        <v>0</v>
      </c>
      <c r="D21" s="58"/>
      <c r="E21" s="253"/>
      <c r="F21" s="189">
        <f>June!F21+(D21+E21)</f>
        <v>0</v>
      </c>
      <c r="G21" s="254">
        <f t="shared" si="0"/>
        <v>0</v>
      </c>
      <c r="H21" s="79" t="e">
        <f t="shared" si="1"/>
        <v>#DIV/0!</v>
      </c>
    </row>
    <row r="22" spans="1:8" x14ac:dyDescent="0.25">
      <c r="A22" s="75"/>
      <c r="B22" s="305">
        <f>Personnel!J13</f>
        <v>0</v>
      </c>
      <c r="C22" s="46">
        <f>Personnel!J26</f>
        <v>0</v>
      </c>
      <c r="D22" s="58"/>
      <c r="E22" s="253"/>
      <c r="F22" s="189">
        <f>June!F22+(D22+E22)</f>
        <v>0</v>
      </c>
      <c r="G22" s="254">
        <f t="shared" si="0"/>
        <v>0</v>
      </c>
      <c r="H22" s="79" t="e">
        <f t="shared" si="1"/>
        <v>#DIV/0!</v>
      </c>
    </row>
    <row r="23" spans="1:8" x14ac:dyDescent="0.25">
      <c r="A23" s="75"/>
      <c r="B23" s="305">
        <f>Personnel!K13</f>
        <v>0</v>
      </c>
      <c r="C23" s="46">
        <f>Personnel!K26</f>
        <v>0</v>
      </c>
      <c r="D23" s="58"/>
      <c r="E23" s="253"/>
      <c r="F23" s="189">
        <f>June!F23+(D23+E23)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32</v>
      </c>
      <c r="E27" s="257" t="s">
        <v>92</v>
      </c>
      <c r="F27" s="258" t="s">
        <v>21</v>
      </c>
      <c r="G27" s="259" t="s">
        <v>20</v>
      </c>
      <c r="H27" s="78" t="s">
        <v>19</v>
      </c>
    </row>
    <row r="28" spans="1:8" x14ac:dyDescent="0.25">
      <c r="A28" s="75"/>
      <c r="B28" s="305">
        <f>Personnel!B13</f>
        <v>0</v>
      </c>
      <c r="C28" s="7">
        <f>Personnel!B21</f>
        <v>0</v>
      </c>
      <c r="D28" s="260"/>
      <c r="E28" s="253"/>
      <c r="F28" s="261">
        <f>June!F28+(D28+E28)</f>
        <v>0</v>
      </c>
      <c r="G28" s="262">
        <f t="shared" ref="G28:G37" si="2">C28-F28</f>
        <v>0</v>
      </c>
      <c r="H28" s="79" t="e">
        <f t="shared" ref="H28:H37" si="3">F28/C28</f>
        <v>#DIV/0!</v>
      </c>
    </row>
    <row r="29" spans="1:8" x14ac:dyDescent="0.25">
      <c r="A29" s="75"/>
      <c r="B29" s="305">
        <f>Personnel!C13</f>
        <v>0</v>
      </c>
      <c r="C29" s="7">
        <f>Personnel!C21</f>
        <v>0</v>
      </c>
      <c r="D29" s="263"/>
      <c r="E29" s="253"/>
      <c r="F29" s="261">
        <f>June!F29+(D29+E29)</f>
        <v>0</v>
      </c>
      <c r="G29" s="262">
        <f t="shared" si="2"/>
        <v>0</v>
      </c>
      <c r="H29" s="79" t="e">
        <f t="shared" si="3"/>
        <v>#DIV/0!</v>
      </c>
    </row>
    <row r="30" spans="1:8" x14ac:dyDescent="0.25">
      <c r="A30" s="75"/>
      <c r="B30" s="305">
        <f>Personnel!D13</f>
        <v>0</v>
      </c>
      <c r="C30" s="7">
        <f>Personnel!D21</f>
        <v>0</v>
      </c>
      <c r="D30" s="260"/>
      <c r="E30" s="253"/>
      <c r="F30" s="261">
        <f>June!F30+(D30+E30)</f>
        <v>0</v>
      </c>
      <c r="G30" s="262">
        <f t="shared" si="2"/>
        <v>0</v>
      </c>
      <c r="H30" s="79" t="e">
        <f t="shared" si="3"/>
        <v>#DIV/0!</v>
      </c>
    </row>
    <row r="31" spans="1:8" x14ac:dyDescent="0.25">
      <c r="A31" s="75"/>
      <c r="B31" s="305">
        <f>Personnel!E13</f>
        <v>0</v>
      </c>
      <c r="C31" s="7">
        <f>Personnel!E21</f>
        <v>0</v>
      </c>
      <c r="D31" s="263"/>
      <c r="E31" s="253"/>
      <c r="F31" s="261">
        <f>June!F31+(D31+E31)</f>
        <v>0</v>
      </c>
      <c r="G31" s="262">
        <f t="shared" si="2"/>
        <v>0</v>
      </c>
      <c r="H31" s="79" t="e">
        <f t="shared" si="3"/>
        <v>#DIV/0!</v>
      </c>
    </row>
    <row r="32" spans="1:8" x14ac:dyDescent="0.25">
      <c r="A32" s="75"/>
      <c r="B32" s="305">
        <f>Personnel!F13</f>
        <v>0</v>
      </c>
      <c r="C32" s="7">
        <f>Personnel!F21</f>
        <v>0</v>
      </c>
      <c r="D32" s="260"/>
      <c r="E32" s="253"/>
      <c r="F32" s="261">
        <f>June!F32+(D32+E32)</f>
        <v>0</v>
      </c>
      <c r="G32" s="262">
        <f t="shared" si="2"/>
        <v>0</v>
      </c>
      <c r="H32" s="79" t="e">
        <f t="shared" si="3"/>
        <v>#DIV/0!</v>
      </c>
    </row>
    <row r="33" spans="1:8" x14ac:dyDescent="0.25">
      <c r="A33" s="75"/>
      <c r="B33" s="305">
        <f>Personnel!G13</f>
        <v>0</v>
      </c>
      <c r="C33" s="7">
        <f>Personnel!G21</f>
        <v>0</v>
      </c>
      <c r="D33" s="263"/>
      <c r="E33" s="253"/>
      <c r="F33" s="261">
        <f>June!F33+(D33+E33)</f>
        <v>0</v>
      </c>
      <c r="G33" s="262">
        <f t="shared" si="2"/>
        <v>0</v>
      </c>
      <c r="H33" s="79" t="e">
        <f t="shared" si="3"/>
        <v>#DIV/0!</v>
      </c>
    </row>
    <row r="34" spans="1:8" x14ac:dyDescent="0.25">
      <c r="A34" s="75"/>
      <c r="B34" s="305">
        <f>Personnel!H13</f>
        <v>0</v>
      </c>
      <c r="C34" s="7">
        <f>Personnel!H21</f>
        <v>0</v>
      </c>
      <c r="D34" s="260"/>
      <c r="E34" s="253"/>
      <c r="F34" s="261">
        <f>June!F34+(D34+E34)</f>
        <v>0</v>
      </c>
      <c r="G34" s="262">
        <f t="shared" si="2"/>
        <v>0</v>
      </c>
      <c r="H34" s="79" t="e">
        <f t="shared" si="3"/>
        <v>#DIV/0!</v>
      </c>
    </row>
    <row r="35" spans="1:8" x14ac:dyDescent="0.25">
      <c r="A35" s="75"/>
      <c r="B35" s="305">
        <f>Personnel!I13</f>
        <v>0</v>
      </c>
      <c r="C35" s="7">
        <f>Personnel!I21</f>
        <v>0</v>
      </c>
      <c r="D35" s="260"/>
      <c r="E35" s="253"/>
      <c r="F35" s="261">
        <f>June!F35+(D35+E35)</f>
        <v>0</v>
      </c>
      <c r="G35" s="262">
        <f t="shared" si="2"/>
        <v>0</v>
      </c>
      <c r="H35" s="79" t="e">
        <f t="shared" si="3"/>
        <v>#DIV/0!</v>
      </c>
    </row>
    <row r="36" spans="1:8" x14ac:dyDescent="0.25">
      <c r="A36" s="75"/>
      <c r="B36" s="305">
        <f>Personnel!J13</f>
        <v>0</v>
      </c>
      <c r="C36" s="14">
        <f>Personnel!J21</f>
        <v>0</v>
      </c>
      <c r="D36" s="260"/>
      <c r="E36" s="253"/>
      <c r="F36" s="261">
        <f>June!F36+(D36+E36)</f>
        <v>0</v>
      </c>
      <c r="G36" s="262">
        <f t="shared" si="2"/>
        <v>0</v>
      </c>
      <c r="H36" s="79" t="e">
        <f t="shared" si="3"/>
        <v>#DIV/0!</v>
      </c>
    </row>
    <row r="37" spans="1:8" x14ac:dyDescent="0.25">
      <c r="A37" s="75"/>
      <c r="B37" s="305">
        <f>Personnel!K13</f>
        <v>0</v>
      </c>
      <c r="C37" s="7">
        <f>Personnel!K21</f>
        <v>0</v>
      </c>
      <c r="D37" s="263"/>
      <c r="E37" s="253"/>
      <c r="F37" s="261">
        <f>June!F37+(D37+E37)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32</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June!F42+(D42+E42)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June!F43+(D43+E43)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June!F44+(D44+E44)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June!F45+(D45+E45)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June!F46+(D46+E46)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June!F47+(D47+E47)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June!F49+(D49+E49)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June!F50+(D50+E50)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June!F51+(D51+E51)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June!F52+(D52+E52)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32</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June!F57+(D57+E57)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June!F58+(D58+E58)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June!F59+(D59+E59)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June!F60+(D60+E60)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June!F61+(D61+E61)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June!F62+(D62+E62)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June!F63+(D63+E63)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June!F64+(D64+E64)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June!F65+(D65+E65)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June!F66+(D66+E66)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June!F68+(D68+E68)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June!F69+(D69+E69)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June!F70+(D70+E70)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June!F71+(D71+E71)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June!F72+(D72+E72)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June!F73+(D73+E73)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June!F74+(D74+E74)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June!F75+(D75+E75)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June!F77+(D77+E77)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June!F78+(D78+E78)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June!F79+(D79+E79)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June!F80+(D80+E80)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June!F81+(D81+E81)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June!F82+(D82+E82)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June!F83+(D83+E83)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June!F84+(D84+E84)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32</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June!F91+(D91+E91)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June!F92+(D92+E92)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June!F93+(D93+E93)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June!F94+(D94+E94)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June!F95+(D95+E95)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June!F96+(D96+E96)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3:B13"/>
    <mergeCell ref="A1:H1"/>
    <mergeCell ref="A2:H2"/>
    <mergeCell ref="A3:H3"/>
    <mergeCell ref="A6:H6"/>
    <mergeCell ref="E8:H11"/>
    <mergeCell ref="C4:D4"/>
    <mergeCell ref="E4:H4"/>
    <mergeCell ref="A89:H89"/>
    <mergeCell ref="A90:B90"/>
    <mergeCell ref="A27:B27"/>
    <mergeCell ref="A41:B41"/>
    <mergeCell ref="A56:B56"/>
  </mergeCells>
  <conditionalFormatting sqref="C11">
    <cfRule type="cellIs" dxfId="15" priority="19" operator="greaterThan">
      <formula>1</formula>
    </cfRule>
  </conditionalFormatting>
  <conditionalFormatting sqref="G14:G26">
    <cfRule type="cellIs" dxfId="14" priority="9" operator="lessThan">
      <formula>0</formula>
    </cfRule>
  </conditionalFormatting>
  <conditionalFormatting sqref="G28:G38">
    <cfRule type="cellIs" dxfId="13" priority="7" operator="lessThan">
      <formula>0</formula>
    </cfRule>
  </conditionalFormatting>
  <conditionalFormatting sqref="G35:G37">
    <cfRule type="cellIs" dxfId="12" priority="31" operator="greaterThan">
      <formula>$C$28</formula>
    </cfRule>
  </conditionalFormatting>
  <conditionalFormatting sqref="G42:G52">
    <cfRule type="cellIs" dxfId="11" priority="1" operator="lessThan">
      <formula>0</formula>
    </cfRule>
  </conditionalFormatting>
  <conditionalFormatting sqref="G54">
    <cfRule type="cellIs" dxfId="10" priority="42" operator="lessThan">
      <formula>0</formula>
    </cfRule>
  </conditionalFormatting>
  <conditionalFormatting sqref="G57:G66">
    <cfRule type="cellIs" dxfId="9" priority="26" operator="lessThan">
      <formula>0</formula>
    </cfRule>
  </conditionalFormatting>
  <conditionalFormatting sqref="G68:G75">
    <cfRule type="cellIs" dxfId="8" priority="25" operator="lessThan">
      <formula>0</formula>
    </cfRule>
  </conditionalFormatting>
  <conditionalFormatting sqref="G77:G84">
    <cfRule type="cellIs" dxfId="7" priority="45" operator="lessThan">
      <formula>0</formula>
    </cfRule>
  </conditionalFormatting>
  <conditionalFormatting sqref="G91:G96">
    <cfRule type="cellIs" dxfId="6" priority="15" operator="lessThan">
      <formula>0</formula>
    </cfRule>
  </conditionalFormatting>
  <conditionalFormatting sqref="H14:H23 H77:H84">
    <cfRule type="cellIs" dxfId="5" priority="40" operator="greaterThan">
      <formula>1</formula>
    </cfRule>
  </conditionalFormatting>
  <conditionalFormatting sqref="H28:H37">
    <cfRule type="cellIs" dxfId="4" priority="18" operator="greaterThan">
      <formula>1</formula>
    </cfRule>
  </conditionalFormatting>
  <conditionalFormatting sqref="H42:H52">
    <cfRule type="cellIs" dxfId="3" priority="2" operator="greaterThan">
      <formula>1</formula>
    </cfRule>
  </conditionalFormatting>
  <conditionalFormatting sqref="H57:H66">
    <cfRule type="cellIs" dxfId="2" priority="34" operator="greaterThan">
      <formula>1</formula>
    </cfRule>
  </conditionalFormatting>
  <conditionalFormatting sqref="H68:H75">
    <cfRule type="cellIs" dxfId="1" priority="32" operator="greaterThan">
      <formula>1</formula>
    </cfRule>
  </conditionalFormatting>
  <conditionalFormatting sqref="H91:H96">
    <cfRule type="cellIs" dxfId="0" priority="16" operator="greaterThan">
      <formula>1</formula>
    </cfRule>
  </conditionalFormatting>
  <dataValidations disablePrompts="1" count="1">
    <dataValidation allowBlank="1" showInputMessage="1" showErrorMessage="1" promptTitle="Adjustment (ORH Use Only)" prompt="Contact grant monitor to make adjustments." sqref="E14:E23 E28:E37 E42:E47 E49:E52 E57:E66 E68:E75 E77:E84 E91:E96" xr:uid="{00000000-0002-0000-0F00-000000000000}"/>
  </dataValidations>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3"/>
  <sheetViews>
    <sheetView topLeftCell="A55" zoomScaleNormal="100" workbookViewId="0">
      <selection activeCell="C59" sqref="C59"/>
    </sheetView>
  </sheetViews>
  <sheetFormatPr defaultColWidth="8.7109375" defaultRowHeight="12.75" x14ac:dyDescent="0.2"/>
  <cols>
    <col min="1" max="1" width="39.7109375" style="21" customWidth="1"/>
    <col min="2" max="2" width="11.7109375" style="21" customWidth="1"/>
    <col min="3" max="3" width="20.42578125" style="21" customWidth="1"/>
    <col min="4" max="4" width="17.42578125" style="21" customWidth="1"/>
    <col min="5" max="8" width="8.7109375" style="21"/>
    <col min="9" max="9" width="11.85546875" style="21" customWidth="1"/>
    <col min="10" max="12" width="0" style="21" hidden="1" customWidth="1"/>
    <col min="13" max="16384" width="8.7109375" style="21"/>
  </cols>
  <sheetData>
    <row r="1" spans="1:8" ht="15" x14ac:dyDescent="0.25">
      <c r="A1" s="396" t="str">
        <f>Personnel!A1</f>
        <v>N.C. Office of Rural Health</v>
      </c>
      <c r="B1" s="396"/>
      <c r="C1" s="396"/>
      <c r="D1" s="396"/>
      <c r="E1" s="396"/>
      <c r="F1" s="396"/>
      <c r="G1" s="396"/>
      <c r="H1" s="396"/>
    </row>
    <row r="2" spans="1:8" ht="15" x14ac:dyDescent="0.25">
      <c r="A2" s="396" t="str">
        <f>Personnel!A2</f>
        <v>SFY 2026 &amp; 2027 Yr 1 Medication Assistance Program 08/01/2025 - 07/31/2026</v>
      </c>
      <c r="B2" s="396"/>
      <c r="C2" s="396"/>
      <c r="D2" s="396"/>
      <c r="E2" s="396"/>
      <c r="F2" s="396"/>
      <c r="G2" s="396"/>
      <c r="H2" s="396"/>
    </row>
    <row r="3" spans="1:8" ht="18" x14ac:dyDescent="0.25">
      <c r="A3" s="397" t="s">
        <v>111</v>
      </c>
      <c r="B3" s="397"/>
      <c r="C3" s="397"/>
      <c r="D3" s="397"/>
      <c r="E3" s="397"/>
      <c r="F3" s="397"/>
      <c r="G3" s="397"/>
      <c r="H3" s="397"/>
    </row>
    <row r="4" spans="1:8" ht="15" x14ac:dyDescent="0.25">
      <c r="A4" s="231"/>
      <c r="B4" s="231"/>
      <c r="C4" s="231"/>
    </row>
    <row r="5" spans="1:8" ht="15" x14ac:dyDescent="0.25">
      <c r="A5" s="233" t="s">
        <v>56</v>
      </c>
      <c r="B5" s="398">
        <f>Personnel!B5</f>
        <v>0</v>
      </c>
      <c r="C5" s="399"/>
    </row>
    <row r="6" spans="1:8" x14ac:dyDescent="0.2">
      <c r="A6" s="145"/>
      <c r="B6" s="145"/>
      <c r="C6" s="145"/>
    </row>
    <row r="7" spans="1:8" ht="12.75" customHeight="1" x14ac:dyDescent="0.2">
      <c r="A7" s="410" t="s">
        <v>209</v>
      </c>
      <c r="B7" s="411"/>
      <c r="C7" s="411"/>
      <c r="D7" s="411"/>
      <c r="E7" s="411"/>
      <c r="F7" s="411"/>
      <c r="G7" s="411"/>
      <c r="H7" s="412"/>
    </row>
    <row r="8" spans="1:8" ht="12.75" customHeight="1" x14ac:dyDescent="0.2">
      <c r="A8" s="413"/>
      <c r="B8" s="414"/>
      <c r="C8" s="414"/>
      <c r="D8" s="414"/>
      <c r="E8" s="414"/>
      <c r="F8" s="414"/>
      <c r="G8" s="414"/>
      <c r="H8" s="415"/>
    </row>
    <row r="9" spans="1:8" ht="38.25" customHeight="1" x14ac:dyDescent="0.2">
      <c r="A9" s="416"/>
      <c r="B9" s="417"/>
      <c r="C9" s="417"/>
      <c r="D9" s="417"/>
      <c r="E9" s="417"/>
      <c r="F9" s="417"/>
      <c r="G9" s="417"/>
      <c r="H9" s="418"/>
    </row>
    <row r="10" spans="1:8" ht="45" x14ac:dyDescent="0.25">
      <c r="A10" s="73"/>
      <c r="B10" s="73"/>
      <c r="C10" s="20" t="s">
        <v>213</v>
      </c>
    </row>
    <row r="11" spans="1:8" ht="16.5" customHeight="1" x14ac:dyDescent="0.25">
      <c r="A11" s="72" t="s">
        <v>104</v>
      </c>
      <c r="C11" s="70"/>
    </row>
    <row r="12" spans="1:8" ht="28.5" customHeight="1" x14ac:dyDescent="0.2">
      <c r="A12" s="23" t="s">
        <v>75</v>
      </c>
      <c r="C12" s="369">
        <v>0</v>
      </c>
    </row>
    <row r="13" spans="1:8" ht="14.25" customHeight="1" x14ac:dyDescent="0.2">
      <c r="A13" s="23"/>
      <c r="C13" s="22"/>
    </row>
    <row r="14" spans="1:8" ht="14.25" customHeight="1" x14ac:dyDescent="0.25">
      <c r="A14" s="71" t="s">
        <v>94</v>
      </c>
      <c r="C14" s="22"/>
    </row>
    <row r="15" spans="1:8" ht="31.5" customHeight="1" x14ac:dyDescent="0.25">
      <c r="A15" s="71"/>
      <c r="C15" s="22"/>
    </row>
    <row r="16" spans="1:8" ht="30.75" customHeight="1" x14ac:dyDescent="0.2">
      <c r="A16" s="202" t="s">
        <v>113</v>
      </c>
      <c r="C16" s="22"/>
    </row>
    <row r="17" spans="1:12" ht="30" customHeight="1" x14ac:dyDescent="0.25">
      <c r="A17" s="202" t="s">
        <v>74</v>
      </c>
      <c r="B17" s="289"/>
      <c r="C17" s="22"/>
      <c r="D17" s="409"/>
      <c r="E17" s="409"/>
      <c r="F17" s="409"/>
      <c r="G17" s="409"/>
      <c r="H17" s="409"/>
      <c r="I17" s="409"/>
    </row>
    <row r="18" spans="1:12" ht="29.25" customHeight="1" x14ac:dyDescent="0.25">
      <c r="A18" s="26" t="s">
        <v>73</v>
      </c>
      <c r="B18" s="290"/>
      <c r="C18" s="374">
        <f>Personnel!$L$18</f>
        <v>0</v>
      </c>
      <c r="D18" s="409"/>
      <c r="E18" s="409"/>
      <c r="F18" s="409"/>
      <c r="G18" s="409"/>
      <c r="H18" s="409"/>
      <c r="I18" s="409"/>
    </row>
    <row r="19" spans="1:12" ht="14.25" customHeight="1" x14ac:dyDescent="0.2">
      <c r="A19" s="26" t="s">
        <v>72</v>
      </c>
      <c r="B19" s="288"/>
      <c r="C19" s="374">
        <f>Personnel!$L$21</f>
        <v>0</v>
      </c>
      <c r="D19" s="25"/>
    </row>
    <row r="20" spans="1:12" ht="112.5" customHeight="1" x14ac:dyDescent="0.25">
      <c r="A20" s="201" t="s">
        <v>71</v>
      </c>
      <c r="B20" s="63" t="s">
        <v>70</v>
      </c>
      <c r="C20" s="102"/>
      <c r="D20" s="406" t="s">
        <v>214</v>
      </c>
      <c r="E20" s="407"/>
      <c r="F20" s="407"/>
      <c r="G20" s="407"/>
      <c r="H20" s="407"/>
      <c r="I20" s="408"/>
    </row>
    <row r="21" spans="1:12" ht="26.25" customHeight="1" x14ac:dyDescent="0.2">
      <c r="A21" s="64" t="s">
        <v>155</v>
      </c>
      <c r="B21" s="334">
        <v>0</v>
      </c>
      <c r="C21" s="103">
        <v>0</v>
      </c>
      <c r="D21" s="419" t="s">
        <v>152</v>
      </c>
      <c r="E21" s="420"/>
      <c r="F21" s="420"/>
      <c r="G21" s="420"/>
      <c r="H21" s="420"/>
      <c r="I21" s="420"/>
      <c r="J21" s="290">
        <f>ROUND((B21*12)/2080,2)</f>
        <v>0</v>
      </c>
    </row>
    <row r="22" spans="1:12" ht="14.25" customHeight="1" x14ac:dyDescent="0.2">
      <c r="A22" s="64" t="s">
        <v>156</v>
      </c>
      <c r="B22" s="334">
        <v>0</v>
      </c>
      <c r="C22" s="103">
        <v>0</v>
      </c>
      <c r="D22" s="246"/>
      <c r="E22" s="247"/>
      <c r="F22" s="247"/>
      <c r="G22" s="247"/>
      <c r="H22" s="247"/>
      <c r="I22" s="248"/>
      <c r="J22" s="290">
        <f t="shared" ref="J22:J26" si="0">ROUND((B22*12)/2080,2)</f>
        <v>0</v>
      </c>
    </row>
    <row r="23" spans="1:12" ht="14.25" customHeight="1" x14ac:dyDescent="0.2">
      <c r="A23" s="64" t="s">
        <v>69</v>
      </c>
      <c r="B23" s="334">
        <v>0</v>
      </c>
      <c r="C23" s="103">
        <v>0</v>
      </c>
      <c r="D23" s="246"/>
      <c r="E23" s="247"/>
      <c r="F23" s="247"/>
      <c r="G23" s="247"/>
      <c r="H23" s="247"/>
      <c r="I23" s="248"/>
      <c r="J23" s="290">
        <f t="shared" si="0"/>
        <v>0</v>
      </c>
    </row>
    <row r="24" spans="1:12" ht="14.25" customHeight="1" x14ac:dyDescent="0.2">
      <c r="A24" s="64" t="s">
        <v>68</v>
      </c>
      <c r="B24" s="334">
        <v>0</v>
      </c>
      <c r="C24" s="103">
        <v>0</v>
      </c>
      <c r="D24" s="246"/>
      <c r="E24" s="247"/>
      <c r="F24" s="247"/>
      <c r="G24" s="247"/>
      <c r="H24" s="247"/>
      <c r="I24" s="248"/>
      <c r="J24" s="290">
        <f t="shared" si="0"/>
        <v>0</v>
      </c>
    </row>
    <row r="25" spans="1:12" ht="14.25" customHeight="1" x14ac:dyDescent="0.2">
      <c r="A25" s="64" t="s">
        <v>67</v>
      </c>
      <c r="B25" s="334">
        <v>0</v>
      </c>
      <c r="C25" s="103">
        <v>0</v>
      </c>
      <c r="D25" s="246"/>
      <c r="E25" s="247"/>
      <c r="F25" s="247"/>
      <c r="G25" s="247"/>
      <c r="H25" s="247"/>
      <c r="I25" s="248"/>
      <c r="J25" s="290">
        <f t="shared" si="0"/>
        <v>0</v>
      </c>
    </row>
    <row r="26" spans="1:12" ht="14.25" customHeight="1" x14ac:dyDescent="0.2">
      <c r="A26" s="64" t="s">
        <v>66</v>
      </c>
      <c r="B26" s="334">
        <v>0</v>
      </c>
      <c r="C26" s="103">
        <v>0</v>
      </c>
      <c r="D26" s="249"/>
      <c r="E26" s="250"/>
      <c r="F26" s="250"/>
      <c r="G26" s="250"/>
      <c r="H26" s="250"/>
      <c r="I26" s="251"/>
      <c r="J26" s="290">
        <f t="shared" si="0"/>
        <v>0</v>
      </c>
      <c r="K26" s="338">
        <f>ROUND(SUM(J21:J26),2)</f>
        <v>0</v>
      </c>
      <c r="L26" s="336" t="s">
        <v>205</v>
      </c>
    </row>
    <row r="27" spans="1:12" ht="38.25" customHeight="1" x14ac:dyDescent="0.25">
      <c r="A27" s="200" t="s">
        <v>3</v>
      </c>
      <c r="B27" s="286" t="s">
        <v>70</v>
      </c>
      <c r="C27" s="199" t="s">
        <v>4</v>
      </c>
    </row>
    <row r="28" spans="1:12" ht="30.6" customHeight="1" x14ac:dyDescent="0.2">
      <c r="A28" s="65" t="s">
        <v>114</v>
      </c>
      <c r="B28" s="334">
        <v>0</v>
      </c>
      <c r="C28" s="197">
        <v>0</v>
      </c>
      <c r="D28" s="400" t="s">
        <v>182</v>
      </c>
      <c r="E28" s="401"/>
      <c r="F28" s="401"/>
      <c r="G28" s="401"/>
      <c r="H28" s="401"/>
      <c r="I28" s="402"/>
      <c r="J28" s="290">
        <f>ROUND((B28*12)/2080,2)</f>
        <v>0</v>
      </c>
    </row>
    <row r="29" spans="1:12" ht="14.25" customHeight="1" x14ac:dyDescent="0.2">
      <c r="A29" s="65" t="s">
        <v>115</v>
      </c>
      <c r="B29" s="334">
        <v>0</v>
      </c>
      <c r="C29" s="197">
        <v>0</v>
      </c>
      <c r="D29" s="246"/>
      <c r="E29" s="247"/>
      <c r="F29" s="247"/>
      <c r="G29" s="247"/>
      <c r="H29" s="247"/>
      <c r="I29" s="248"/>
      <c r="J29" s="290">
        <f t="shared" ref="J29:J31" si="1">ROUND((B29*12)/2080,2)</f>
        <v>0</v>
      </c>
    </row>
    <row r="30" spans="1:12" ht="14.25" customHeight="1" x14ac:dyDescent="0.2">
      <c r="A30" s="65" t="s">
        <v>116</v>
      </c>
      <c r="B30" s="334">
        <v>0</v>
      </c>
      <c r="C30" s="197">
        <v>0</v>
      </c>
      <c r="D30" s="246"/>
      <c r="E30" s="247"/>
      <c r="F30" s="247"/>
      <c r="G30" s="247"/>
      <c r="H30" s="247"/>
      <c r="I30" s="248"/>
      <c r="J30" s="290">
        <f t="shared" si="1"/>
        <v>0</v>
      </c>
    </row>
    <row r="31" spans="1:12" ht="14.25" customHeight="1" x14ac:dyDescent="0.2">
      <c r="A31" s="65" t="s">
        <v>117</v>
      </c>
      <c r="B31" s="334">
        <v>0</v>
      </c>
      <c r="C31" s="197">
        <v>0</v>
      </c>
      <c r="D31" s="249"/>
      <c r="E31" s="250"/>
      <c r="F31" s="250"/>
      <c r="G31" s="250"/>
      <c r="H31" s="250"/>
      <c r="I31" s="251"/>
      <c r="J31" s="290">
        <f t="shared" si="1"/>
        <v>0</v>
      </c>
      <c r="K31" s="338">
        <f>ROUND(SUM(J28:J31),2)</f>
        <v>0</v>
      </c>
      <c r="L31" s="336" t="s">
        <v>206</v>
      </c>
    </row>
    <row r="32" spans="1:12" ht="14.25" customHeight="1" x14ac:dyDescent="0.2">
      <c r="A32" s="64"/>
      <c r="B32" s="22"/>
      <c r="C32" s="102"/>
    </row>
    <row r="33" spans="1:10" ht="14.25" customHeight="1" x14ac:dyDescent="0.2">
      <c r="A33" s="202" t="s">
        <v>95</v>
      </c>
      <c r="B33" s="24"/>
      <c r="C33" s="104"/>
    </row>
    <row r="34" spans="1:10" ht="14.25" customHeight="1" x14ac:dyDescent="0.2">
      <c r="A34" s="23" t="s">
        <v>13</v>
      </c>
      <c r="C34" s="224">
        <v>0</v>
      </c>
      <c r="D34" s="421" t="s">
        <v>126</v>
      </c>
      <c r="E34" s="422"/>
      <c r="F34" s="422"/>
      <c r="G34" s="422"/>
      <c r="H34" s="422"/>
      <c r="I34" s="423"/>
      <c r="J34" s="339"/>
    </row>
    <row r="35" spans="1:10" ht="14.25" customHeight="1" x14ac:dyDescent="0.2">
      <c r="A35" s="23" t="s">
        <v>125</v>
      </c>
      <c r="C35" s="224">
        <v>0</v>
      </c>
      <c r="D35" s="424" t="s">
        <v>124</v>
      </c>
      <c r="E35" s="422"/>
      <c r="F35" s="422"/>
      <c r="G35" s="422"/>
      <c r="H35" s="422"/>
      <c r="I35" s="423"/>
      <c r="J35" s="339"/>
    </row>
    <row r="36" spans="1:10" ht="14.25" customHeight="1" x14ac:dyDescent="0.2">
      <c r="A36" s="23" t="s">
        <v>12</v>
      </c>
      <c r="C36" s="224">
        <v>0</v>
      </c>
      <c r="D36" s="421" t="s">
        <v>158</v>
      </c>
      <c r="E36" s="422"/>
      <c r="F36" s="422"/>
      <c r="G36" s="422"/>
      <c r="H36" s="422"/>
      <c r="I36" s="423"/>
      <c r="J36" s="339"/>
    </row>
    <row r="37" spans="1:10" ht="14.25" customHeight="1" x14ac:dyDescent="0.2">
      <c r="A37" s="23" t="s">
        <v>65</v>
      </c>
      <c r="C37" s="224">
        <v>0</v>
      </c>
      <c r="D37" s="421" t="s">
        <v>159</v>
      </c>
      <c r="E37" s="425"/>
      <c r="F37" s="425"/>
      <c r="G37" s="425"/>
      <c r="H37" s="425"/>
      <c r="I37" s="426"/>
      <c r="J37" s="339"/>
    </row>
    <row r="38" spans="1:10" ht="39.75" customHeight="1" x14ac:dyDescent="0.2">
      <c r="A38" s="23" t="s">
        <v>11</v>
      </c>
      <c r="C38" s="224">
        <v>0</v>
      </c>
      <c r="D38" s="390" t="s">
        <v>201</v>
      </c>
      <c r="E38" s="394"/>
      <c r="F38" s="394"/>
      <c r="G38" s="394"/>
      <c r="H38" s="394"/>
      <c r="I38" s="395"/>
      <c r="J38" s="340"/>
    </row>
    <row r="39" spans="1:10" ht="25.5" customHeight="1" x14ac:dyDescent="0.2">
      <c r="A39" s="23" t="s">
        <v>10</v>
      </c>
      <c r="C39" s="224">
        <v>0</v>
      </c>
      <c r="D39" s="390" t="s">
        <v>160</v>
      </c>
      <c r="E39" s="391"/>
      <c r="F39" s="391"/>
      <c r="G39" s="391"/>
      <c r="H39" s="391"/>
      <c r="I39" s="392"/>
      <c r="J39" s="339"/>
    </row>
    <row r="40" spans="1:10" ht="14.25" customHeight="1" x14ac:dyDescent="0.2">
      <c r="A40" s="65" t="s">
        <v>61</v>
      </c>
      <c r="C40" s="224">
        <v>0</v>
      </c>
      <c r="D40" s="344" t="s">
        <v>153</v>
      </c>
      <c r="E40" s="345"/>
      <c r="F40" s="345"/>
      <c r="G40" s="345"/>
      <c r="H40" s="345"/>
      <c r="I40" s="346"/>
      <c r="J40" s="339"/>
    </row>
    <row r="41" spans="1:10" ht="14.25" customHeight="1" x14ac:dyDescent="0.2">
      <c r="A41" s="65" t="s">
        <v>61</v>
      </c>
      <c r="C41" s="224">
        <v>0</v>
      </c>
      <c r="D41" s="347"/>
      <c r="E41" s="345"/>
      <c r="F41" s="345"/>
      <c r="G41" s="345"/>
      <c r="H41" s="345"/>
      <c r="I41" s="346"/>
      <c r="J41" s="339"/>
    </row>
    <row r="42" spans="1:10" ht="14.25" customHeight="1" x14ac:dyDescent="0.2">
      <c r="A42" s="65" t="s">
        <v>61</v>
      </c>
      <c r="C42" s="224">
        <v>0</v>
      </c>
      <c r="D42" s="347"/>
      <c r="E42" s="345"/>
      <c r="F42" s="345"/>
      <c r="G42" s="345"/>
      <c r="H42" s="345"/>
      <c r="I42" s="346"/>
      <c r="J42" s="339"/>
    </row>
    <row r="43" spans="1:10" ht="14.25" customHeight="1" x14ac:dyDescent="0.2">
      <c r="A43" s="65" t="s">
        <v>61</v>
      </c>
      <c r="C43" s="224">
        <v>0</v>
      </c>
      <c r="D43" s="347"/>
      <c r="E43" s="345"/>
      <c r="F43" s="345"/>
      <c r="G43" s="345"/>
      <c r="H43" s="345"/>
      <c r="I43" s="346"/>
      <c r="J43" s="339"/>
    </row>
    <row r="44" spans="1:10" ht="14.25" customHeight="1" x14ac:dyDescent="0.2">
      <c r="A44" s="65"/>
      <c r="C44" s="102"/>
    </row>
    <row r="45" spans="1:10" ht="14.25" customHeight="1" x14ac:dyDescent="0.2">
      <c r="A45" s="62" t="s">
        <v>161</v>
      </c>
      <c r="C45" s="102"/>
    </row>
    <row r="46" spans="1:10" ht="14.25" x14ac:dyDescent="0.2">
      <c r="A46" s="225" t="s">
        <v>64</v>
      </c>
      <c r="C46" s="224">
        <v>0</v>
      </c>
      <c r="D46" s="344" t="s">
        <v>162</v>
      </c>
      <c r="E46" s="345"/>
      <c r="F46" s="345"/>
      <c r="G46" s="345"/>
      <c r="H46" s="345"/>
      <c r="I46" s="346"/>
    </row>
    <row r="47" spans="1:10" ht="14.25" customHeight="1" x14ac:dyDescent="0.2">
      <c r="A47" s="23" t="s">
        <v>181</v>
      </c>
      <c r="C47" s="224">
        <v>0</v>
      </c>
      <c r="D47" s="347" t="s">
        <v>123</v>
      </c>
      <c r="E47" s="345"/>
      <c r="F47" s="345"/>
      <c r="G47" s="345"/>
      <c r="H47" s="345"/>
      <c r="I47" s="346"/>
    </row>
    <row r="48" spans="1:10" ht="27" customHeight="1" x14ac:dyDescent="0.2">
      <c r="A48" s="23" t="s">
        <v>157</v>
      </c>
      <c r="C48" s="224">
        <v>0</v>
      </c>
      <c r="D48" s="393" t="s">
        <v>122</v>
      </c>
      <c r="E48" s="394"/>
      <c r="F48" s="394"/>
      <c r="G48" s="394"/>
      <c r="H48" s="394"/>
      <c r="I48" s="395"/>
    </row>
    <row r="49" spans="1:9" ht="14.25" customHeight="1" x14ac:dyDescent="0.2">
      <c r="A49" s="23" t="s">
        <v>63</v>
      </c>
      <c r="C49" s="224">
        <v>0</v>
      </c>
      <c r="D49" s="347" t="s">
        <v>163</v>
      </c>
      <c r="E49" s="345"/>
      <c r="F49" s="345"/>
      <c r="G49" s="345"/>
      <c r="H49" s="345"/>
      <c r="I49" s="346"/>
    </row>
    <row r="50" spans="1:9" ht="14.25" customHeight="1" x14ac:dyDescent="0.2">
      <c r="A50" s="65" t="s">
        <v>61</v>
      </c>
      <c r="C50" s="224">
        <v>0</v>
      </c>
      <c r="D50" s="347" t="s">
        <v>164</v>
      </c>
      <c r="E50" s="345"/>
      <c r="F50" s="345"/>
      <c r="G50" s="345"/>
      <c r="H50" s="345"/>
      <c r="I50" s="346"/>
    </row>
    <row r="51" spans="1:9" ht="14.25" customHeight="1" x14ac:dyDescent="0.2">
      <c r="A51" s="65" t="s">
        <v>61</v>
      </c>
      <c r="C51" s="224">
        <v>0</v>
      </c>
      <c r="D51" s="347"/>
      <c r="E51" s="345"/>
      <c r="F51" s="345"/>
      <c r="G51" s="345"/>
      <c r="H51" s="345"/>
      <c r="I51" s="346"/>
    </row>
    <row r="52" spans="1:9" ht="14.25" customHeight="1" x14ac:dyDescent="0.2">
      <c r="A52" s="65" t="s">
        <v>61</v>
      </c>
      <c r="C52" s="224">
        <v>0</v>
      </c>
      <c r="D52" s="347"/>
      <c r="E52" s="345"/>
      <c r="F52" s="345"/>
      <c r="G52" s="345"/>
      <c r="H52" s="345"/>
      <c r="I52" s="346"/>
    </row>
    <row r="53" spans="1:9" ht="14.25" customHeight="1" x14ac:dyDescent="0.2">
      <c r="A53" s="65" t="s">
        <v>61</v>
      </c>
      <c r="C53" s="224">
        <v>0</v>
      </c>
      <c r="D53" s="347"/>
      <c r="E53" s="345"/>
      <c r="F53" s="345"/>
      <c r="G53" s="345"/>
      <c r="H53" s="345"/>
      <c r="I53" s="346"/>
    </row>
    <row r="54" spans="1:9" ht="14.25" customHeight="1" x14ac:dyDescent="0.2">
      <c r="A54" s="23"/>
      <c r="C54" s="102"/>
    </row>
    <row r="55" spans="1:9" ht="14.25" customHeight="1" x14ac:dyDescent="0.2">
      <c r="A55" s="202" t="s">
        <v>105</v>
      </c>
      <c r="B55" s="24"/>
      <c r="C55" s="104"/>
    </row>
    <row r="56" spans="1:9" ht="42" customHeight="1" x14ac:dyDescent="0.2">
      <c r="A56" s="26" t="s">
        <v>7</v>
      </c>
      <c r="C56" s="224">
        <v>0</v>
      </c>
      <c r="D56" s="390" t="s">
        <v>211</v>
      </c>
      <c r="E56" s="394"/>
      <c r="F56" s="394"/>
      <c r="G56" s="394"/>
      <c r="H56" s="394"/>
      <c r="I56" s="395"/>
    </row>
    <row r="57" spans="1:9" ht="14.25" customHeight="1" x14ac:dyDescent="0.2">
      <c r="A57" s="26" t="s">
        <v>5</v>
      </c>
      <c r="C57" s="224">
        <v>0</v>
      </c>
      <c r="D57" s="390" t="s">
        <v>210</v>
      </c>
      <c r="E57" s="394"/>
      <c r="F57" s="394"/>
      <c r="G57" s="394"/>
      <c r="H57" s="394"/>
      <c r="I57" s="395"/>
    </row>
    <row r="58" spans="1:9" ht="27.75" customHeight="1" x14ac:dyDescent="0.2">
      <c r="A58" s="26" t="s">
        <v>62</v>
      </c>
      <c r="C58" s="224">
        <v>0</v>
      </c>
      <c r="D58" s="393" t="s">
        <v>121</v>
      </c>
      <c r="E58" s="394"/>
      <c r="F58" s="394"/>
      <c r="G58" s="394"/>
      <c r="H58" s="394"/>
      <c r="I58" s="395"/>
    </row>
    <row r="59" spans="1:9" ht="28.5" x14ac:dyDescent="0.2">
      <c r="A59" s="225" t="s">
        <v>6</v>
      </c>
      <c r="C59" s="224">
        <v>0</v>
      </c>
      <c r="D59" s="390" t="s">
        <v>120</v>
      </c>
      <c r="E59" s="391"/>
      <c r="F59" s="391"/>
      <c r="G59" s="391"/>
      <c r="H59" s="391"/>
      <c r="I59" s="392"/>
    </row>
    <row r="60" spans="1:9" ht="14.25" x14ac:dyDescent="0.2">
      <c r="A60" s="65" t="s">
        <v>215</v>
      </c>
      <c r="C60" s="224">
        <v>0</v>
      </c>
      <c r="D60" s="390" t="s">
        <v>165</v>
      </c>
      <c r="E60" s="391"/>
      <c r="F60" s="391"/>
      <c r="G60" s="391"/>
      <c r="H60" s="391"/>
      <c r="I60" s="392"/>
    </row>
    <row r="61" spans="1:9" ht="14.25" x14ac:dyDescent="0.2">
      <c r="A61" s="65" t="s">
        <v>216</v>
      </c>
      <c r="C61" s="224">
        <v>3000</v>
      </c>
      <c r="D61" s="348"/>
      <c r="E61" s="349"/>
      <c r="F61" s="349"/>
      <c r="G61" s="349"/>
      <c r="H61" s="349"/>
      <c r="I61" s="350"/>
    </row>
    <row r="62" spans="1:9" ht="14.25" x14ac:dyDescent="0.2">
      <c r="A62" s="65" t="s">
        <v>61</v>
      </c>
      <c r="C62" s="224">
        <v>0</v>
      </c>
      <c r="D62" s="348"/>
      <c r="E62" s="349"/>
      <c r="F62" s="349"/>
      <c r="G62" s="349"/>
      <c r="H62" s="349"/>
      <c r="I62" s="350"/>
    </row>
    <row r="63" spans="1:9" ht="14.25" customHeight="1" x14ac:dyDescent="0.2">
      <c r="A63" s="65" t="s">
        <v>61</v>
      </c>
      <c r="C63" s="224">
        <v>0</v>
      </c>
      <c r="D63" s="393"/>
      <c r="E63" s="394"/>
      <c r="F63" s="394"/>
      <c r="G63" s="394"/>
      <c r="H63" s="394"/>
      <c r="I63" s="395"/>
    </row>
    <row r="65" spans="1:9" ht="14.25" customHeight="1" x14ac:dyDescent="0.2">
      <c r="A65" s="202" t="s">
        <v>96</v>
      </c>
      <c r="B65" s="24"/>
      <c r="C65" s="104"/>
      <c r="D65" s="351"/>
      <c r="E65" s="351"/>
      <c r="F65" s="351"/>
      <c r="G65" s="351"/>
      <c r="H65" s="351"/>
      <c r="I65" s="351"/>
    </row>
    <row r="66" spans="1:9" ht="39.75" customHeight="1" x14ac:dyDescent="0.2">
      <c r="A66" s="64" t="s">
        <v>60</v>
      </c>
      <c r="C66" s="103">
        <v>0</v>
      </c>
      <c r="D66" s="403" t="s">
        <v>212</v>
      </c>
      <c r="E66" s="404"/>
      <c r="F66" s="404"/>
      <c r="G66" s="404"/>
      <c r="H66" s="404"/>
      <c r="I66" s="405"/>
    </row>
    <row r="67" spans="1:9" ht="14.25" customHeight="1" x14ac:dyDescent="0.2">
      <c r="A67" s="64" t="s">
        <v>60</v>
      </c>
      <c r="C67" s="103">
        <v>0</v>
      </c>
      <c r="D67" s="246"/>
      <c r="E67" s="247"/>
      <c r="F67" s="247"/>
      <c r="G67" s="247"/>
      <c r="H67" s="247"/>
      <c r="I67" s="248"/>
    </row>
    <row r="68" spans="1:9" ht="14.25" customHeight="1" x14ac:dyDescent="0.2">
      <c r="A68" s="64" t="s">
        <v>60</v>
      </c>
      <c r="C68" s="103">
        <v>0</v>
      </c>
      <c r="D68" s="246"/>
      <c r="E68" s="247"/>
      <c r="F68" s="247"/>
      <c r="G68" s="247"/>
      <c r="H68" s="247"/>
      <c r="I68" s="248"/>
    </row>
    <row r="69" spans="1:9" ht="14.25" customHeight="1" x14ac:dyDescent="0.2">
      <c r="A69" s="64" t="s">
        <v>60</v>
      </c>
      <c r="C69" s="103">
        <v>0</v>
      </c>
      <c r="D69" s="246"/>
      <c r="E69" s="247"/>
      <c r="F69" s="247"/>
      <c r="G69" s="247"/>
      <c r="H69" s="247"/>
      <c r="I69" s="248"/>
    </row>
    <row r="70" spans="1:9" ht="14.25" customHeight="1" x14ac:dyDescent="0.2">
      <c r="A70" s="64" t="s">
        <v>60</v>
      </c>
      <c r="C70" s="103">
        <v>0</v>
      </c>
      <c r="D70" s="246"/>
      <c r="E70" s="247"/>
      <c r="F70" s="247"/>
      <c r="G70" s="247"/>
      <c r="H70" s="247"/>
      <c r="I70" s="248"/>
    </row>
    <row r="71" spans="1:9" ht="14.25" customHeight="1" x14ac:dyDescent="0.2">
      <c r="A71" s="64" t="s">
        <v>60</v>
      </c>
      <c r="C71" s="103">
        <v>0</v>
      </c>
      <c r="D71" s="249"/>
      <c r="E71" s="250"/>
      <c r="F71" s="250"/>
      <c r="G71" s="250"/>
      <c r="H71" s="250"/>
      <c r="I71" s="251"/>
    </row>
    <row r="72" spans="1:9" ht="14.25" customHeight="1" x14ac:dyDescent="0.2">
      <c r="A72" s="23"/>
      <c r="C72" s="102"/>
    </row>
    <row r="73" spans="1:9" ht="14.25" customHeight="1" x14ac:dyDescent="0.2">
      <c r="A73" s="24" t="s">
        <v>180</v>
      </c>
      <c r="C73" s="105">
        <f>SUM(C18:C71)</f>
        <v>3000</v>
      </c>
    </row>
  </sheetData>
  <sheetProtection algorithmName="SHA-512" hashValue="iMAnknhMYCL76V46ZM0MyLVx1w8i2ZkvJmx+yDg1+4ei1BoQ09+Y3T2jdABYVIvLZBk189luWMpG54l1BeHTnw==" saltValue="y1e93H2YGCJWqAC3Ex97Xg==" spinCount="100000" sheet="1" selectLockedCells="1"/>
  <protectedRanges>
    <protectedRange sqref="A21:A32 A50:A53 A40:A44 A66:A71" name="Other Budget Items"/>
    <protectedRange sqref="B5:C5" name="Organization Name"/>
    <protectedRange sqref="C12 B21:C27 C28:C31 C66:C71 C73" name="Budget Information"/>
    <protectedRange sqref="C34:C43" name="Budget Information_1"/>
    <protectedRange sqref="C46:C53" name="Budget Information_2"/>
    <protectedRange sqref="A60:A63" name="Other Budget Items_1"/>
    <protectedRange sqref="C56:C63" name="Budget Information_3"/>
    <protectedRange sqref="A59" name="Other Budget Items_2"/>
  </protectedRanges>
  <mergeCells count="24">
    <mergeCell ref="D66:I66"/>
    <mergeCell ref="D20:I20"/>
    <mergeCell ref="D17:I17"/>
    <mergeCell ref="D18:I18"/>
    <mergeCell ref="A7:H9"/>
    <mergeCell ref="D58:I58"/>
    <mergeCell ref="D59:I59"/>
    <mergeCell ref="D56:I56"/>
    <mergeCell ref="D63:I63"/>
    <mergeCell ref="D57:I57"/>
    <mergeCell ref="D21:I21"/>
    <mergeCell ref="D38:I38"/>
    <mergeCell ref="D34:I34"/>
    <mergeCell ref="D35:I35"/>
    <mergeCell ref="D36:I36"/>
    <mergeCell ref="D37:I37"/>
    <mergeCell ref="D60:I60"/>
    <mergeCell ref="D48:I48"/>
    <mergeCell ref="A1:H1"/>
    <mergeCell ref="A2:H2"/>
    <mergeCell ref="A3:H3"/>
    <mergeCell ref="B5:C5"/>
    <mergeCell ref="D39:I39"/>
    <mergeCell ref="D28:I28"/>
  </mergeCells>
  <conditionalFormatting sqref="C12 B21:C31 C66:C71 C73">
    <cfRule type="cellIs" dxfId="198" priority="9" stopIfTrue="1" operator="lessThanOrEqual">
      <formula>0</formula>
    </cfRule>
  </conditionalFormatting>
  <conditionalFormatting sqref="C18:C19">
    <cfRule type="cellIs" dxfId="197" priority="1" operator="equal">
      <formula>0</formula>
    </cfRule>
  </conditionalFormatting>
  <conditionalFormatting sqref="C29:C31">
    <cfRule type="cellIs" dxfId="196" priority="5" stopIfTrue="1" operator="lessThanOrEqual">
      <formula>0</formula>
    </cfRule>
  </conditionalFormatting>
  <conditionalFormatting sqref="C34:C43">
    <cfRule type="cellIs" dxfId="195" priority="4" stopIfTrue="1" operator="lessThanOrEqual">
      <formula>0</formula>
    </cfRule>
  </conditionalFormatting>
  <conditionalFormatting sqref="C46:C53">
    <cfRule type="cellIs" dxfId="194" priority="3" stopIfTrue="1" operator="lessThanOrEqual">
      <formula>0</formula>
    </cfRule>
  </conditionalFormatting>
  <conditionalFormatting sqref="C56:C63">
    <cfRule type="cellIs" dxfId="193" priority="2" stopIfTrue="1" operator="lessThanOrEqual">
      <formula>0</formula>
    </cfRule>
  </conditionalFormatting>
  <dataValidations count="2">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D21:I26 D28:I31 D34:I43 D46:I53 D56:I63 D66:I71" xr:uid="{00000000-0002-0000-0100-000000000000}"/>
    <dataValidation type="whole" allowBlank="1" showInputMessage="1" showErrorMessage="1" error="Please only enter whole numbers" promptTitle="Grant Request" prompt="Enter the annual funding amount requested (up to $28,850)." sqref="C12" xr:uid="{00000000-0002-0000-0100-000001000000}">
      <formula1>0</formula1>
      <formula2>28850</formula2>
    </dataValidation>
  </dataValidations>
  <pageMargins left="0.25" right="0.25" top="0.75" bottom="0.75" header="0.3" footer="0.3"/>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2"/>
  <sheetViews>
    <sheetView topLeftCell="A189" zoomScaleNormal="100" workbookViewId="0">
      <selection activeCell="F218" sqref="F218"/>
    </sheetView>
  </sheetViews>
  <sheetFormatPr defaultRowHeight="15" x14ac:dyDescent="0.25"/>
  <cols>
    <col min="1" max="1" width="10" customWidth="1"/>
    <col min="2" max="2" width="13.5703125" customWidth="1"/>
    <col min="4" max="4" width="11" customWidth="1"/>
    <col min="9" max="9" width="9.140625" customWidth="1"/>
    <col min="16" max="16" width="12.85546875" customWidth="1"/>
  </cols>
  <sheetData>
    <row r="1" spans="1:14" x14ac:dyDescent="0.25">
      <c r="A1" s="443" t="str">
        <f>[1]Personnel!A1</f>
        <v>N.C. Office Of Rural Health</v>
      </c>
      <c r="B1" s="443"/>
      <c r="C1" s="443"/>
      <c r="D1" s="443"/>
      <c r="E1" s="443"/>
      <c r="F1" s="443"/>
      <c r="G1" s="443"/>
      <c r="H1" s="443"/>
      <c r="I1" s="443"/>
      <c r="J1" s="443"/>
      <c r="K1" s="443"/>
      <c r="L1" s="443"/>
    </row>
    <row r="2" spans="1:14" x14ac:dyDescent="0.25">
      <c r="A2" s="443" t="str">
        <f>Personnel!A2</f>
        <v>SFY 2026 &amp; 2027 Yr 1 Medication Assistance Program 08/01/2025 - 07/31/2026</v>
      </c>
      <c r="B2" s="443"/>
      <c r="C2" s="443"/>
      <c r="D2" s="443"/>
      <c r="E2" s="443"/>
      <c r="F2" s="443"/>
      <c r="G2" s="443"/>
      <c r="H2" s="443"/>
      <c r="I2" s="443"/>
      <c r="J2" s="443"/>
      <c r="K2" s="443"/>
      <c r="L2" s="443"/>
    </row>
    <row r="3" spans="1:14" ht="18" x14ac:dyDescent="0.25">
      <c r="A3" s="444" t="s">
        <v>128</v>
      </c>
      <c r="B3" s="444"/>
      <c r="C3" s="444"/>
      <c r="D3" s="444"/>
      <c r="E3" s="444"/>
      <c r="F3" s="444"/>
      <c r="G3" s="444"/>
      <c r="H3" s="444"/>
      <c r="I3" s="444"/>
      <c r="J3" s="444"/>
      <c r="K3" s="444"/>
      <c r="L3" s="444"/>
    </row>
    <row r="4" spans="1:14" x14ac:dyDescent="0.25">
      <c r="A4" s="228"/>
    </row>
    <row r="5" spans="1:14" x14ac:dyDescent="0.25">
      <c r="A5" s="443" t="s">
        <v>56</v>
      </c>
      <c r="B5" s="443"/>
      <c r="C5" s="445">
        <f>Personnel!B5</f>
        <v>0</v>
      </c>
      <c r="D5" s="446"/>
      <c r="E5" s="446"/>
      <c r="F5" s="446"/>
      <c r="G5" s="446"/>
      <c r="H5" s="447"/>
    </row>
    <row r="6" spans="1:14" x14ac:dyDescent="0.25">
      <c r="C6" s="333"/>
    </row>
    <row r="7" spans="1:14" x14ac:dyDescent="0.25">
      <c r="A7" s="18"/>
      <c r="B7" s="18"/>
      <c r="C7" s="18"/>
      <c r="D7" s="18"/>
      <c r="E7" s="18"/>
      <c r="F7" s="18"/>
      <c r="G7" s="18"/>
      <c r="H7" s="18"/>
      <c r="I7" s="18"/>
      <c r="J7" s="18"/>
      <c r="K7" s="18"/>
      <c r="L7" s="18"/>
      <c r="M7" s="18"/>
      <c r="N7" s="18"/>
    </row>
    <row r="8" spans="1:14" x14ac:dyDescent="0.25">
      <c r="A8" s="18"/>
      <c r="B8" s="18"/>
      <c r="C8" s="18"/>
      <c r="D8" s="18"/>
      <c r="E8" s="18"/>
      <c r="F8" s="18"/>
      <c r="G8" s="18"/>
      <c r="H8" s="18"/>
      <c r="I8" s="18"/>
      <c r="J8" s="18"/>
      <c r="K8" s="18"/>
      <c r="L8" s="18"/>
      <c r="M8" s="18"/>
      <c r="N8" s="18"/>
    </row>
    <row r="9" spans="1:14" x14ac:dyDescent="0.25">
      <c r="A9" s="18"/>
      <c r="B9" s="18"/>
      <c r="C9" s="18"/>
      <c r="D9" s="18"/>
      <c r="E9" s="18"/>
      <c r="F9" s="18"/>
      <c r="G9" s="18"/>
      <c r="H9" s="18"/>
      <c r="I9" s="18"/>
      <c r="J9" s="18"/>
      <c r="K9" s="18"/>
      <c r="L9" s="18"/>
      <c r="M9" s="18"/>
      <c r="N9" s="18"/>
    </row>
    <row r="10" spans="1:14" x14ac:dyDescent="0.25">
      <c r="A10" s="18"/>
      <c r="B10" s="18"/>
      <c r="C10" s="18"/>
      <c r="D10" s="18"/>
      <c r="E10" s="18"/>
      <c r="F10" s="18"/>
      <c r="G10" s="18"/>
      <c r="H10" s="18"/>
      <c r="I10" s="18"/>
      <c r="J10" s="18"/>
      <c r="K10" s="18"/>
      <c r="L10" s="18"/>
      <c r="M10" s="18"/>
      <c r="N10" s="18"/>
    </row>
    <row r="11" spans="1:14" x14ac:dyDescent="0.25">
      <c r="A11" s="18"/>
      <c r="B11" s="18"/>
      <c r="C11" s="18"/>
      <c r="D11" s="18"/>
      <c r="E11" s="18"/>
      <c r="F11" s="18"/>
      <c r="G11" s="18"/>
      <c r="H11" s="18"/>
      <c r="I11" s="18"/>
      <c r="J11" s="18"/>
      <c r="K11" s="18"/>
      <c r="L11" s="18"/>
      <c r="M11" s="18"/>
      <c r="N11" s="18"/>
    </row>
    <row r="12" spans="1:14" x14ac:dyDescent="0.25">
      <c r="A12" s="18"/>
      <c r="B12" s="18"/>
      <c r="C12" s="18"/>
      <c r="D12" s="18"/>
      <c r="E12" s="18"/>
      <c r="F12" s="18"/>
      <c r="G12" s="18"/>
      <c r="H12" s="18"/>
      <c r="I12" s="18"/>
      <c r="J12" s="18"/>
      <c r="K12" s="18"/>
      <c r="L12" s="18"/>
      <c r="M12" s="18"/>
      <c r="N12" s="18"/>
    </row>
    <row r="13" spans="1:14" x14ac:dyDescent="0.25">
      <c r="A13" s="18"/>
      <c r="B13" s="18"/>
      <c r="C13" s="18"/>
      <c r="D13" s="18"/>
      <c r="E13" s="18"/>
      <c r="F13" s="18"/>
      <c r="G13" s="18"/>
      <c r="H13" s="18"/>
      <c r="I13" s="18"/>
      <c r="J13" s="18"/>
      <c r="K13" s="18"/>
      <c r="L13" s="18"/>
      <c r="M13" s="18"/>
      <c r="N13" s="18"/>
    </row>
    <row r="14" spans="1:14" x14ac:dyDescent="0.25">
      <c r="A14" s="18"/>
      <c r="B14" s="18"/>
      <c r="C14" s="18"/>
      <c r="D14" s="18"/>
      <c r="E14" s="18"/>
      <c r="F14" s="18"/>
      <c r="G14" s="18"/>
      <c r="H14" s="18"/>
      <c r="I14" s="18"/>
      <c r="J14" s="18"/>
      <c r="K14" s="18"/>
      <c r="L14" s="18"/>
      <c r="M14" s="18"/>
      <c r="N14" s="18"/>
    </row>
    <row r="15" spans="1:14" x14ac:dyDescent="0.25">
      <c r="A15" s="18"/>
      <c r="B15" s="18"/>
      <c r="C15" s="18"/>
      <c r="D15" s="18"/>
      <c r="E15" s="18"/>
      <c r="F15" s="18"/>
      <c r="G15" s="18"/>
      <c r="H15" s="18"/>
      <c r="I15" s="18"/>
      <c r="J15" s="18"/>
      <c r="K15" s="18"/>
      <c r="L15" s="18"/>
      <c r="M15" s="18"/>
      <c r="N15" s="18"/>
    </row>
    <row r="16" spans="1:14" x14ac:dyDescent="0.25">
      <c r="A16" s="18"/>
      <c r="B16" s="18"/>
      <c r="C16" s="18"/>
      <c r="D16" s="18"/>
      <c r="E16" s="18"/>
      <c r="F16" s="18"/>
      <c r="G16" s="18"/>
      <c r="H16" s="18"/>
      <c r="I16" s="18"/>
      <c r="J16" s="18"/>
      <c r="K16" s="18"/>
      <c r="L16" s="18"/>
      <c r="M16" s="18"/>
      <c r="N16" s="18"/>
    </row>
    <row r="17" spans="1:16" x14ac:dyDescent="0.25">
      <c r="A17" s="18"/>
      <c r="B17" s="18"/>
      <c r="C17" s="18"/>
      <c r="D17" s="18"/>
      <c r="E17" s="18"/>
      <c r="F17" s="18"/>
      <c r="G17" s="18"/>
      <c r="H17" s="18"/>
      <c r="I17" s="18"/>
      <c r="J17" s="18"/>
      <c r="K17" s="18"/>
      <c r="L17" s="18"/>
      <c r="M17" s="18"/>
      <c r="N17" s="18"/>
    </row>
    <row r="18" spans="1:16" x14ac:dyDescent="0.25">
      <c r="A18" s="18"/>
      <c r="B18" s="18"/>
      <c r="C18" s="18"/>
      <c r="D18" s="18"/>
      <c r="E18" s="18"/>
      <c r="F18" s="18"/>
      <c r="G18" s="18"/>
      <c r="H18" s="18"/>
      <c r="I18" s="18"/>
      <c r="J18" s="18"/>
      <c r="K18" s="18"/>
      <c r="L18" s="18"/>
      <c r="M18" s="18"/>
      <c r="N18" s="18"/>
    </row>
    <row r="19" spans="1:16" x14ac:dyDescent="0.25">
      <c r="A19" s="18"/>
      <c r="B19" s="18"/>
      <c r="C19" s="18"/>
      <c r="D19" s="18"/>
      <c r="E19" s="18"/>
      <c r="F19" s="18"/>
      <c r="G19" s="18"/>
      <c r="H19" s="18"/>
      <c r="I19" s="18"/>
      <c r="J19" s="18"/>
      <c r="K19" s="18"/>
      <c r="L19" s="18"/>
      <c r="M19" s="18"/>
      <c r="N19" s="18"/>
    </row>
    <row r="20" spans="1:16" x14ac:dyDescent="0.25">
      <c r="A20" s="18"/>
      <c r="B20" s="18"/>
      <c r="C20" s="18"/>
      <c r="D20" s="18"/>
      <c r="E20" s="18"/>
      <c r="F20" s="18"/>
      <c r="G20" s="18"/>
      <c r="H20" s="18"/>
      <c r="I20" s="18"/>
      <c r="J20" s="18"/>
      <c r="K20" s="18"/>
      <c r="L20" s="18"/>
      <c r="M20" s="18"/>
      <c r="N20" s="18"/>
    </row>
    <row r="21" spans="1:16" ht="20.25" x14ac:dyDescent="0.3">
      <c r="A21" s="352" t="s">
        <v>94</v>
      </c>
      <c r="B21" s="18"/>
      <c r="C21" s="18"/>
      <c r="D21" s="18"/>
      <c r="E21" s="18"/>
      <c r="F21" s="18"/>
      <c r="G21" s="18"/>
      <c r="H21" s="18"/>
      <c r="I21" s="18"/>
      <c r="J21" s="18"/>
      <c r="K21" s="18"/>
      <c r="L21" s="18"/>
      <c r="M21" s="18"/>
      <c r="N21" s="18"/>
    </row>
    <row r="22" spans="1:16" x14ac:dyDescent="0.25">
      <c r="A22" s="353"/>
      <c r="B22" s="18"/>
      <c r="C22" s="18"/>
      <c r="D22" s="18"/>
      <c r="E22" s="18"/>
      <c r="F22" s="18"/>
      <c r="G22" s="18"/>
      <c r="H22" s="18"/>
      <c r="I22" s="18"/>
      <c r="J22" s="18"/>
      <c r="K22" s="18"/>
      <c r="L22" s="18"/>
      <c r="M22" s="18"/>
      <c r="N22" s="18"/>
    </row>
    <row r="23" spans="1:16" ht="15.75" x14ac:dyDescent="0.25">
      <c r="A23" s="287" t="s">
        <v>166</v>
      </c>
      <c r="B23" s="18"/>
      <c r="C23" s="18"/>
      <c r="D23" s="18"/>
      <c r="E23" s="18"/>
      <c r="F23" s="18"/>
      <c r="G23" s="18"/>
      <c r="H23" s="18"/>
      <c r="I23" s="18"/>
      <c r="J23" s="18"/>
      <c r="K23" s="18"/>
      <c r="L23" s="18"/>
      <c r="M23" s="18"/>
      <c r="N23" s="18"/>
    </row>
    <row r="24" spans="1:16" x14ac:dyDescent="0.25">
      <c r="A24" s="442" t="s">
        <v>167</v>
      </c>
      <c r="B24" s="441"/>
      <c r="C24" s="441"/>
      <c r="D24" s="441"/>
      <c r="E24" s="441"/>
      <c r="F24" s="441"/>
      <c r="G24" s="441"/>
      <c r="H24" s="441"/>
      <c r="I24" s="441"/>
      <c r="J24" s="441"/>
      <c r="K24" s="441"/>
      <c r="L24" s="441"/>
      <c r="M24" s="18"/>
      <c r="N24" s="18"/>
    </row>
    <row r="25" spans="1:16" x14ac:dyDescent="0.25">
      <c r="A25" s="354" t="s">
        <v>183</v>
      </c>
      <c r="B25" s="355"/>
      <c r="C25" s="355"/>
      <c r="D25" s="355"/>
      <c r="E25" s="355"/>
      <c r="F25" s="355"/>
      <c r="G25" s="355"/>
      <c r="H25" s="355"/>
      <c r="I25" s="355"/>
      <c r="J25" s="355"/>
      <c r="K25" s="355"/>
      <c r="L25" s="355"/>
      <c r="M25" s="355"/>
      <c r="N25" s="355"/>
      <c r="O25" s="324"/>
      <c r="P25" s="324"/>
    </row>
    <row r="26" spans="1:16" x14ac:dyDescent="0.25">
      <c r="A26" s="355"/>
      <c r="B26" s="355"/>
      <c r="C26" s="355"/>
      <c r="D26" s="355"/>
      <c r="E26" s="355"/>
      <c r="F26" s="355"/>
      <c r="G26" s="355"/>
      <c r="H26" s="355"/>
      <c r="I26" s="355"/>
      <c r="J26" s="355"/>
      <c r="K26" s="355"/>
      <c r="L26" s="355"/>
      <c r="M26" s="355"/>
      <c r="N26" s="355"/>
      <c r="O26" s="324"/>
      <c r="P26" s="324"/>
    </row>
    <row r="27" spans="1:16" x14ac:dyDescent="0.25">
      <c r="A27" s="355"/>
      <c r="B27" s="355"/>
      <c r="C27" s="355"/>
      <c r="D27" s="355"/>
      <c r="E27" s="355"/>
      <c r="F27" s="355"/>
      <c r="G27" s="355"/>
      <c r="H27" s="355"/>
      <c r="I27" s="355"/>
      <c r="J27" s="355"/>
      <c r="K27" s="355"/>
      <c r="L27" s="355"/>
      <c r="M27" s="355"/>
      <c r="N27" s="355"/>
      <c r="O27" s="324"/>
      <c r="P27" s="324"/>
    </row>
    <row r="28" spans="1:16" x14ac:dyDescent="0.25">
      <c r="A28" s="355"/>
      <c r="B28" s="355"/>
      <c r="C28" s="355"/>
      <c r="D28" s="355"/>
      <c r="E28" s="355"/>
      <c r="F28" s="355"/>
      <c r="G28" s="355"/>
      <c r="H28" s="355"/>
      <c r="I28" s="355"/>
      <c r="J28" s="355"/>
      <c r="K28" s="355"/>
      <c r="L28" s="355"/>
      <c r="M28" s="355"/>
      <c r="N28" s="355"/>
      <c r="O28" s="324"/>
      <c r="P28" s="324"/>
    </row>
    <row r="29" spans="1:16" x14ac:dyDescent="0.25">
      <c r="A29" s="355"/>
      <c r="B29" s="355"/>
      <c r="C29" s="355"/>
      <c r="D29" s="355"/>
      <c r="E29" s="355"/>
      <c r="F29" s="355"/>
      <c r="G29" s="355"/>
      <c r="H29" s="355"/>
      <c r="I29" s="355"/>
      <c r="J29" s="355"/>
      <c r="K29" s="355"/>
      <c r="L29" s="355"/>
      <c r="M29" s="355"/>
      <c r="N29" s="355"/>
      <c r="O29" s="324"/>
      <c r="P29" s="324"/>
    </row>
    <row r="30" spans="1:16" x14ac:dyDescent="0.25">
      <c r="A30" s="355"/>
      <c r="B30" s="355"/>
      <c r="C30" s="355"/>
      <c r="D30" s="355"/>
      <c r="E30" s="355"/>
      <c r="F30" s="355"/>
      <c r="G30" s="355"/>
      <c r="H30" s="355"/>
      <c r="I30" s="355"/>
      <c r="J30" s="355"/>
      <c r="K30" s="355"/>
      <c r="L30" s="355"/>
      <c r="M30" s="355"/>
      <c r="N30" s="355"/>
      <c r="O30" s="324"/>
      <c r="P30" s="324"/>
    </row>
    <row r="31" spans="1:16" x14ac:dyDescent="0.25">
      <c r="A31" s="355"/>
      <c r="B31" s="355"/>
      <c r="C31" s="355"/>
      <c r="D31" s="355"/>
      <c r="E31" s="355"/>
      <c r="F31" s="355"/>
      <c r="G31" s="355"/>
      <c r="H31" s="355"/>
      <c r="I31" s="355"/>
      <c r="J31" s="355"/>
      <c r="K31" s="355"/>
      <c r="L31" s="355"/>
      <c r="M31" s="355"/>
      <c r="N31" s="355"/>
      <c r="O31" s="324"/>
      <c r="P31" s="324"/>
    </row>
    <row r="32" spans="1:16" x14ac:dyDescent="0.25">
      <c r="A32" s="355"/>
      <c r="B32" s="355"/>
      <c r="C32" s="355"/>
      <c r="D32" s="355"/>
      <c r="E32" s="355"/>
      <c r="F32" s="355"/>
      <c r="G32" s="355"/>
      <c r="H32" s="355"/>
      <c r="I32" s="355"/>
      <c r="J32" s="355"/>
      <c r="K32" s="355"/>
      <c r="L32" s="355"/>
      <c r="M32" s="355"/>
      <c r="N32" s="355"/>
      <c r="O32" s="324"/>
      <c r="P32" s="324"/>
    </row>
    <row r="33" spans="1:16" x14ac:dyDescent="0.25">
      <c r="A33" s="355"/>
      <c r="B33" s="355"/>
      <c r="C33" s="355"/>
      <c r="D33" s="355"/>
      <c r="E33" s="355"/>
      <c r="F33" s="355"/>
      <c r="G33" s="355"/>
      <c r="H33" s="355"/>
      <c r="I33" s="355"/>
      <c r="J33" s="355"/>
      <c r="K33" s="355"/>
      <c r="L33" s="355"/>
      <c r="M33" s="355"/>
      <c r="N33" s="355"/>
      <c r="O33" s="324"/>
      <c r="P33" s="324"/>
    </row>
    <row r="34" spans="1:16" x14ac:dyDescent="0.25">
      <c r="A34" s="355"/>
      <c r="B34" s="355"/>
      <c r="C34" s="355"/>
      <c r="D34" s="355"/>
      <c r="E34" s="355"/>
      <c r="F34" s="355"/>
      <c r="G34" s="355"/>
      <c r="H34" s="355"/>
      <c r="I34" s="355"/>
      <c r="J34" s="355"/>
      <c r="K34" s="355"/>
      <c r="L34" s="355"/>
      <c r="M34" s="355"/>
      <c r="N34" s="355"/>
      <c r="O34" s="324"/>
      <c r="P34" s="324"/>
    </row>
    <row r="35" spans="1:16" x14ac:dyDescent="0.25">
      <c r="A35" s="355"/>
      <c r="B35" s="355"/>
      <c r="C35" s="355"/>
      <c r="D35" s="355"/>
      <c r="E35" s="355"/>
      <c r="F35" s="355"/>
      <c r="G35" s="355"/>
      <c r="H35" s="355"/>
      <c r="I35" s="355"/>
      <c r="J35" s="355"/>
      <c r="K35" s="355"/>
      <c r="L35" s="355"/>
      <c r="M35" s="355"/>
      <c r="N35" s="355"/>
      <c r="O35" s="324"/>
      <c r="P35" s="324"/>
    </row>
    <row r="36" spans="1:16" x14ac:dyDescent="0.25">
      <c r="A36" s="355"/>
      <c r="B36" s="355"/>
      <c r="C36" s="355"/>
      <c r="D36" s="355"/>
      <c r="E36" s="355"/>
      <c r="F36" s="355"/>
      <c r="G36" s="355"/>
      <c r="H36" s="355"/>
      <c r="I36" s="355"/>
      <c r="J36" s="355"/>
      <c r="K36" s="355"/>
      <c r="L36" s="355"/>
      <c r="M36" s="355"/>
      <c r="N36" s="355"/>
      <c r="O36" s="324"/>
      <c r="P36" s="324"/>
    </row>
    <row r="37" spans="1:16" x14ac:dyDescent="0.25">
      <c r="A37" s="355"/>
      <c r="B37" s="355"/>
      <c r="C37" s="355"/>
      <c r="D37" s="355"/>
      <c r="E37" s="355"/>
      <c r="F37" s="355"/>
      <c r="G37" s="355"/>
      <c r="H37" s="355"/>
      <c r="I37" s="355"/>
      <c r="J37" s="355"/>
      <c r="K37" s="355"/>
      <c r="L37" s="355"/>
      <c r="M37" s="355"/>
      <c r="N37" s="355"/>
      <c r="O37" s="324"/>
      <c r="P37" s="324"/>
    </row>
    <row r="38" spans="1:16" x14ac:dyDescent="0.25">
      <c r="A38" s="18"/>
      <c r="B38" s="18"/>
      <c r="C38" s="18"/>
      <c r="D38" s="18"/>
      <c r="E38" s="18"/>
      <c r="F38" s="18"/>
      <c r="G38" s="18"/>
      <c r="H38" s="18"/>
      <c r="I38" s="18"/>
      <c r="J38" s="18"/>
      <c r="K38" s="18"/>
      <c r="L38" s="18"/>
      <c r="M38" s="18"/>
      <c r="N38" s="18"/>
    </row>
    <row r="39" spans="1:16" ht="15.75" x14ac:dyDescent="0.25">
      <c r="A39" s="356" t="s">
        <v>168</v>
      </c>
      <c r="B39" s="18"/>
      <c r="C39" s="18"/>
      <c r="D39" s="18"/>
      <c r="E39" s="18"/>
      <c r="F39" s="18"/>
      <c r="G39" s="18"/>
      <c r="H39" s="18"/>
      <c r="I39" s="18"/>
      <c r="J39" s="18"/>
      <c r="K39" s="18"/>
      <c r="L39" s="18"/>
      <c r="M39" s="18"/>
      <c r="N39" s="18"/>
    </row>
    <row r="40" spans="1:16" x14ac:dyDescent="0.25">
      <c r="A40" s="438" t="s">
        <v>169</v>
      </c>
      <c r="B40" s="437"/>
      <c r="C40" s="437"/>
      <c r="D40" s="437"/>
      <c r="E40" s="437"/>
      <c r="F40" s="437"/>
      <c r="G40" s="437"/>
      <c r="H40" s="437"/>
      <c r="I40" s="437"/>
      <c r="J40" s="437"/>
      <c r="K40" s="437"/>
      <c r="L40" s="437"/>
      <c r="M40" s="18"/>
      <c r="N40" s="18"/>
    </row>
    <row r="41" spans="1:16" ht="29.25" customHeight="1" x14ac:dyDescent="0.25">
      <c r="A41" s="438"/>
      <c r="B41" s="437"/>
      <c r="C41" s="437"/>
      <c r="D41" s="437"/>
      <c r="E41" s="437"/>
      <c r="F41" s="437"/>
      <c r="G41" s="437"/>
      <c r="H41" s="437"/>
      <c r="I41" s="437"/>
      <c r="J41" s="437"/>
      <c r="K41" s="437"/>
      <c r="L41" s="437"/>
      <c r="M41" s="18"/>
      <c r="N41" s="18"/>
    </row>
    <row r="42" spans="1:16" x14ac:dyDescent="0.25">
      <c r="A42" s="354" t="s">
        <v>184</v>
      </c>
      <c r="B42" s="355"/>
      <c r="C42" s="355"/>
      <c r="D42" s="355"/>
      <c r="E42" s="355"/>
      <c r="F42" s="355"/>
      <c r="G42" s="355"/>
      <c r="H42" s="355"/>
      <c r="I42" s="355"/>
      <c r="J42" s="355"/>
      <c r="K42" s="355"/>
      <c r="L42" s="355"/>
      <c r="M42" s="355"/>
      <c r="N42" s="355"/>
      <c r="O42" s="324"/>
      <c r="P42" s="324"/>
    </row>
    <row r="43" spans="1:16" x14ac:dyDescent="0.25">
      <c r="A43" s="357" t="s">
        <v>170</v>
      </c>
      <c r="B43" s="355"/>
      <c r="C43" s="355"/>
      <c r="D43" s="355"/>
      <c r="E43" s="355"/>
      <c r="F43" s="355"/>
      <c r="G43" s="355"/>
      <c r="H43" s="355"/>
      <c r="I43" s="355"/>
      <c r="J43" s="355"/>
      <c r="K43" s="355"/>
      <c r="L43" s="355"/>
      <c r="M43" s="355"/>
      <c r="N43" s="355"/>
      <c r="O43" s="324"/>
      <c r="P43" s="324"/>
    </row>
    <row r="44" spans="1:16" x14ac:dyDescent="0.25">
      <c r="A44" s="355"/>
      <c r="B44" s="355"/>
      <c r="C44" s="355"/>
      <c r="D44" s="355"/>
      <c r="E44" s="355"/>
      <c r="F44" s="355"/>
      <c r="G44" s="355"/>
      <c r="H44" s="355"/>
      <c r="I44" s="355"/>
      <c r="J44" s="355"/>
      <c r="K44" s="355"/>
      <c r="L44" s="355"/>
      <c r="M44" s="355"/>
      <c r="N44" s="355"/>
      <c r="O44" s="324"/>
      <c r="P44" s="324"/>
    </row>
    <row r="45" spans="1:16" x14ac:dyDescent="0.25">
      <c r="A45" s="355"/>
      <c r="B45" s="355"/>
      <c r="C45" s="355"/>
      <c r="D45" s="355"/>
      <c r="E45" s="355"/>
      <c r="F45" s="355"/>
      <c r="G45" s="355"/>
      <c r="H45" s="355"/>
      <c r="I45" s="355"/>
      <c r="J45" s="355"/>
      <c r="K45" s="355"/>
      <c r="L45" s="355"/>
      <c r="M45" s="355"/>
      <c r="N45" s="355"/>
      <c r="O45" s="324"/>
      <c r="P45" s="324"/>
    </row>
    <row r="46" spans="1:16" x14ac:dyDescent="0.25">
      <c r="A46" s="355"/>
      <c r="B46" s="355"/>
      <c r="C46" s="355"/>
      <c r="D46" s="355"/>
      <c r="E46" s="355"/>
      <c r="F46" s="355"/>
      <c r="G46" s="355"/>
      <c r="H46" s="355"/>
      <c r="I46" s="355"/>
      <c r="J46" s="355"/>
      <c r="K46" s="355"/>
      <c r="L46" s="355"/>
      <c r="M46" s="355"/>
      <c r="N46" s="355"/>
      <c r="O46" s="324"/>
      <c r="P46" s="324"/>
    </row>
    <row r="47" spans="1:16" x14ac:dyDescent="0.25">
      <c r="A47" s="355"/>
      <c r="B47" s="355"/>
      <c r="C47" s="355"/>
      <c r="D47" s="355"/>
      <c r="E47" s="355"/>
      <c r="F47" s="355"/>
      <c r="G47" s="355"/>
      <c r="H47" s="355"/>
      <c r="I47" s="355"/>
      <c r="J47" s="355"/>
      <c r="K47" s="355"/>
      <c r="L47" s="355"/>
      <c r="M47" s="355"/>
      <c r="N47" s="355"/>
      <c r="O47" s="324"/>
      <c r="P47" s="324"/>
    </row>
    <row r="48" spans="1:16" x14ac:dyDescent="0.25">
      <c r="A48" s="355"/>
      <c r="B48" s="355"/>
      <c r="C48" s="355"/>
      <c r="D48" s="355"/>
      <c r="E48" s="355"/>
      <c r="F48" s="355"/>
      <c r="G48" s="355"/>
      <c r="H48" s="355"/>
      <c r="I48" s="355"/>
      <c r="J48" s="355"/>
      <c r="K48" s="355"/>
      <c r="L48" s="355"/>
      <c r="M48" s="355"/>
      <c r="N48" s="355"/>
      <c r="O48" s="324"/>
      <c r="P48" s="324"/>
    </row>
    <row r="49" spans="1:16" x14ac:dyDescent="0.25">
      <c r="A49" s="355"/>
      <c r="B49" s="355"/>
      <c r="C49" s="355"/>
      <c r="D49" s="355"/>
      <c r="E49" s="355"/>
      <c r="F49" s="355"/>
      <c r="G49" s="355"/>
      <c r="H49" s="355"/>
      <c r="I49" s="355"/>
      <c r="J49" s="355"/>
      <c r="K49" s="355"/>
      <c r="L49" s="355"/>
      <c r="M49" s="355"/>
      <c r="N49" s="355"/>
      <c r="O49" s="324"/>
      <c r="P49" s="324"/>
    </row>
    <row r="50" spans="1:16" x14ac:dyDescent="0.25">
      <c r="A50" s="355"/>
      <c r="B50" s="355"/>
      <c r="C50" s="355"/>
      <c r="D50" s="355"/>
      <c r="E50" s="355"/>
      <c r="F50" s="355"/>
      <c r="G50" s="355"/>
      <c r="H50" s="355"/>
      <c r="I50" s="355"/>
      <c r="J50" s="355"/>
      <c r="K50" s="355"/>
      <c r="L50" s="355"/>
      <c r="M50" s="355"/>
      <c r="N50" s="355"/>
      <c r="O50" s="324"/>
      <c r="P50" s="324"/>
    </row>
    <row r="51" spans="1:16" x14ac:dyDescent="0.25">
      <c r="A51" s="355"/>
      <c r="B51" s="355"/>
      <c r="C51" s="355"/>
      <c r="D51" s="355"/>
      <c r="E51" s="355"/>
      <c r="F51" s="355"/>
      <c r="G51" s="355"/>
      <c r="H51" s="355"/>
      <c r="I51" s="355"/>
      <c r="J51" s="355"/>
      <c r="K51" s="355"/>
      <c r="L51" s="355"/>
      <c r="M51" s="355"/>
      <c r="N51" s="355"/>
      <c r="O51" s="324"/>
      <c r="P51" s="324"/>
    </row>
    <row r="52" spans="1:16" x14ac:dyDescent="0.25">
      <c r="A52" s="355"/>
      <c r="B52" s="355"/>
      <c r="C52" s="355"/>
      <c r="D52" s="355"/>
      <c r="E52" s="355"/>
      <c r="F52" s="355"/>
      <c r="G52" s="355"/>
      <c r="H52" s="355"/>
      <c r="I52" s="355"/>
      <c r="J52" s="355"/>
      <c r="K52" s="355"/>
      <c r="L52" s="355"/>
      <c r="M52" s="355"/>
      <c r="N52" s="355"/>
      <c r="O52" s="324"/>
      <c r="P52" s="324"/>
    </row>
    <row r="53" spans="1:16" x14ac:dyDescent="0.25">
      <c r="A53" s="355"/>
      <c r="B53" s="355"/>
      <c r="C53" s="355"/>
      <c r="D53" s="355"/>
      <c r="E53" s="355"/>
      <c r="F53" s="355"/>
      <c r="G53" s="355"/>
      <c r="H53" s="355"/>
      <c r="I53" s="355"/>
      <c r="J53" s="355"/>
      <c r="K53" s="355"/>
      <c r="L53" s="355"/>
      <c r="M53" s="355"/>
      <c r="N53" s="355"/>
      <c r="O53" s="324"/>
      <c r="P53" s="324"/>
    </row>
    <row r="54" spans="1:16" x14ac:dyDescent="0.25">
      <c r="A54" s="355"/>
      <c r="B54" s="355"/>
      <c r="C54" s="355"/>
      <c r="D54" s="355"/>
      <c r="E54" s="355"/>
      <c r="F54" s="355"/>
      <c r="G54" s="355"/>
      <c r="H54" s="355"/>
      <c r="I54" s="355"/>
      <c r="J54" s="355"/>
      <c r="K54" s="355"/>
      <c r="L54" s="355"/>
      <c r="M54" s="355"/>
      <c r="N54" s="355"/>
      <c r="O54" s="324"/>
      <c r="P54" s="324"/>
    </row>
    <row r="55" spans="1:16" x14ac:dyDescent="0.25">
      <c r="A55" s="355"/>
      <c r="B55" s="355"/>
      <c r="C55" s="355"/>
      <c r="D55" s="355"/>
      <c r="E55" s="355"/>
      <c r="F55" s="355"/>
      <c r="G55" s="355"/>
      <c r="H55" s="355"/>
      <c r="I55" s="355"/>
      <c r="J55" s="355"/>
      <c r="K55" s="355"/>
      <c r="L55" s="355"/>
      <c r="M55" s="355"/>
      <c r="N55" s="355"/>
      <c r="O55" s="324"/>
      <c r="P55" s="324"/>
    </row>
    <row r="56" spans="1:16" x14ac:dyDescent="0.25">
      <c r="A56" s="355"/>
      <c r="B56" s="355"/>
      <c r="C56" s="355"/>
      <c r="D56" s="355"/>
      <c r="E56" s="355"/>
      <c r="F56" s="355"/>
      <c r="G56" s="355"/>
      <c r="H56" s="355"/>
      <c r="I56" s="355"/>
      <c r="J56" s="355"/>
      <c r="K56" s="355"/>
      <c r="L56" s="355"/>
      <c r="M56" s="355"/>
      <c r="N56" s="355"/>
      <c r="O56" s="324"/>
      <c r="P56" s="324"/>
    </row>
    <row r="57" spans="1:16" ht="15.75" x14ac:dyDescent="0.25">
      <c r="A57" s="356" t="s">
        <v>130</v>
      </c>
      <c r="B57" s="18"/>
      <c r="C57" s="18"/>
      <c r="D57" s="18"/>
      <c r="E57" s="18"/>
      <c r="F57" s="18"/>
      <c r="G57" s="18"/>
      <c r="H57" s="18"/>
      <c r="I57" s="18"/>
      <c r="J57" s="18"/>
      <c r="K57" s="18"/>
      <c r="L57" s="18"/>
      <c r="M57" s="18"/>
      <c r="N57" s="18"/>
    </row>
    <row r="58" spans="1:16" x14ac:dyDescent="0.25">
      <c r="A58" s="437" t="s">
        <v>145</v>
      </c>
      <c r="B58" s="437"/>
      <c r="C58" s="437"/>
      <c r="D58" s="437"/>
      <c r="E58" s="437"/>
      <c r="F58" s="437"/>
      <c r="G58" s="437"/>
      <c r="H58" s="437"/>
      <c r="I58" s="437"/>
      <c r="J58" s="437"/>
      <c r="K58" s="437"/>
      <c r="L58" s="437"/>
      <c r="M58" s="18"/>
      <c r="N58" s="18"/>
    </row>
    <row r="59" spans="1:16" ht="15" customHeight="1" x14ac:dyDescent="0.25">
      <c r="A59" s="437"/>
      <c r="B59" s="437"/>
      <c r="C59" s="437"/>
      <c r="D59" s="437"/>
      <c r="E59" s="437"/>
      <c r="F59" s="437"/>
      <c r="G59" s="437"/>
      <c r="H59" s="437"/>
      <c r="I59" s="437"/>
      <c r="J59" s="437"/>
      <c r="K59" s="437"/>
      <c r="L59" s="437"/>
      <c r="M59" s="355"/>
      <c r="N59" s="355"/>
      <c r="O59" s="324"/>
      <c r="P59" s="324"/>
    </row>
    <row r="60" spans="1:16" x14ac:dyDescent="0.25">
      <c r="A60" s="354" t="s">
        <v>171</v>
      </c>
      <c r="B60" s="355"/>
      <c r="C60" s="355"/>
      <c r="D60" s="355"/>
      <c r="E60" s="355"/>
      <c r="F60" s="355"/>
      <c r="G60" s="355"/>
      <c r="H60" s="355"/>
      <c r="I60" s="355"/>
      <c r="J60" s="355"/>
      <c r="K60" s="355"/>
      <c r="L60" s="355"/>
      <c r="M60" s="355"/>
      <c r="N60" s="355"/>
      <c r="O60" s="324"/>
      <c r="P60" s="324"/>
    </row>
    <row r="61" spans="1:16" x14ac:dyDescent="0.25">
      <c r="A61" s="355"/>
      <c r="B61" s="355"/>
      <c r="C61" s="355"/>
      <c r="D61" s="355"/>
      <c r="E61" s="355"/>
      <c r="F61" s="355"/>
      <c r="G61" s="355"/>
      <c r="H61" s="355"/>
      <c r="I61" s="355"/>
      <c r="J61" s="355"/>
      <c r="K61" s="355"/>
      <c r="L61" s="355"/>
      <c r="M61" s="355"/>
      <c r="N61" s="355"/>
      <c r="O61" s="324"/>
      <c r="P61" s="324"/>
    </row>
    <row r="62" spans="1:16" x14ac:dyDescent="0.25">
      <c r="A62" s="355"/>
      <c r="B62" s="355"/>
      <c r="C62" s="355"/>
      <c r="D62" s="355"/>
      <c r="E62" s="355"/>
      <c r="F62" s="355"/>
      <c r="G62" s="355"/>
      <c r="H62" s="355"/>
      <c r="I62" s="355"/>
      <c r="J62" s="355"/>
      <c r="K62" s="355"/>
      <c r="L62" s="355"/>
      <c r="M62" s="355"/>
      <c r="N62" s="355"/>
      <c r="O62" s="324"/>
      <c r="P62" s="324"/>
    </row>
    <row r="63" spans="1:16" x14ac:dyDescent="0.25">
      <c r="A63" s="355"/>
      <c r="B63" s="355"/>
      <c r="C63" s="355"/>
      <c r="D63" s="355"/>
      <c r="E63" s="355"/>
      <c r="F63" s="355"/>
      <c r="G63" s="355"/>
      <c r="H63" s="355"/>
      <c r="I63" s="355"/>
      <c r="J63" s="355"/>
      <c r="K63" s="355"/>
      <c r="L63" s="355"/>
      <c r="M63" s="355"/>
      <c r="N63" s="355"/>
      <c r="O63" s="324"/>
      <c r="P63" s="324"/>
    </row>
    <row r="64" spans="1:16" x14ac:dyDescent="0.25">
      <c r="A64" s="355"/>
      <c r="B64" s="355"/>
      <c r="C64" s="355"/>
      <c r="D64" s="355"/>
      <c r="E64" s="355"/>
      <c r="F64" s="355"/>
      <c r="G64" s="355"/>
      <c r="H64" s="355"/>
      <c r="I64" s="355"/>
      <c r="J64" s="355"/>
      <c r="K64" s="355"/>
      <c r="L64" s="355"/>
      <c r="M64" s="355"/>
      <c r="N64" s="355"/>
      <c r="O64" s="324"/>
      <c r="P64" s="324"/>
    </row>
    <row r="65" spans="1:16" x14ac:dyDescent="0.25">
      <c r="A65" s="355"/>
      <c r="B65" s="355"/>
      <c r="C65" s="355"/>
      <c r="D65" s="355"/>
      <c r="E65" s="355"/>
      <c r="F65" s="355"/>
      <c r="G65" s="355"/>
      <c r="H65" s="355"/>
      <c r="I65" s="355"/>
      <c r="J65" s="355"/>
      <c r="K65" s="355"/>
      <c r="L65" s="355"/>
      <c r="M65" s="355"/>
      <c r="N65" s="355"/>
      <c r="O65" s="324"/>
      <c r="P65" s="324"/>
    </row>
    <row r="66" spans="1:16" x14ac:dyDescent="0.25">
      <c r="A66" s="355"/>
      <c r="B66" s="355"/>
      <c r="C66" s="355"/>
      <c r="D66" s="355"/>
      <c r="E66" s="355"/>
      <c r="F66" s="355"/>
      <c r="G66" s="355"/>
      <c r="H66" s="355"/>
      <c r="I66" s="355"/>
      <c r="J66" s="355"/>
      <c r="K66" s="355"/>
      <c r="L66" s="355"/>
      <c r="M66" s="355"/>
      <c r="N66" s="355"/>
      <c r="O66" s="324"/>
      <c r="P66" s="324"/>
    </row>
    <row r="67" spans="1:16" x14ac:dyDescent="0.25">
      <c r="A67" s="355"/>
      <c r="B67" s="355"/>
      <c r="C67" s="355"/>
      <c r="D67" s="355"/>
      <c r="E67" s="355"/>
      <c r="F67" s="355"/>
      <c r="G67" s="355"/>
      <c r="H67" s="355"/>
      <c r="I67" s="355"/>
      <c r="J67" s="355"/>
      <c r="K67" s="355"/>
      <c r="L67" s="355"/>
      <c r="M67" s="355"/>
      <c r="N67" s="355"/>
      <c r="O67" s="324"/>
      <c r="P67" s="324"/>
    </row>
    <row r="68" spans="1:16" x14ac:dyDescent="0.25">
      <c r="A68" s="355"/>
      <c r="B68" s="355"/>
      <c r="C68" s="355"/>
      <c r="D68" s="355"/>
      <c r="E68" s="355"/>
      <c r="F68" s="355"/>
      <c r="G68" s="355"/>
      <c r="H68" s="355"/>
      <c r="I68" s="355"/>
      <c r="J68" s="355"/>
      <c r="K68" s="355"/>
      <c r="L68" s="355"/>
      <c r="M68" s="355"/>
      <c r="N68" s="355"/>
      <c r="O68" s="324"/>
      <c r="P68" s="324"/>
    </row>
    <row r="69" spans="1:16" x14ac:dyDescent="0.25">
      <c r="A69" s="355"/>
      <c r="B69" s="355"/>
      <c r="C69" s="355"/>
      <c r="D69" s="355"/>
      <c r="E69" s="355"/>
      <c r="F69" s="355"/>
      <c r="G69" s="355"/>
      <c r="H69" s="355"/>
      <c r="I69" s="355"/>
      <c r="J69" s="355"/>
      <c r="K69" s="355"/>
      <c r="L69" s="355"/>
      <c r="M69" s="355"/>
      <c r="N69" s="355"/>
      <c r="O69" s="324"/>
      <c r="P69" s="324"/>
    </row>
    <row r="70" spans="1:16" x14ac:dyDescent="0.25">
      <c r="A70" s="355"/>
      <c r="B70" s="355"/>
      <c r="C70" s="355"/>
      <c r="D70" s="355"/>
      <c r="E70" s="355"/>
      <c r="F70" s="355"/>
      <c r="G70" s="355"/>
      <c r="H70" s="355"/>
      <c r="I70" s="355"/>
      <c r="J70" s="355"/>
      <c r="K70" s="355"/>
      <c r="L70" s="355"/>
      <c r="M70" s="355"/>
      <c r="N70" s="355"/>
      <c r="O70" s="324"/>
      <c r="P70" s="324"/>
    </row>
    <row r="71" spans="1:16" x14ac:dyDescent="0.25">
      <c r="A71" s="355"/>
      <c r="B71" s="355"/>
      <c r="C71" s="355"/>
      <c r="D71" s="355"/>
      <c r="E71" s="355"/>
      <c r="F71" s="355"/>
      <c r="G71" s="355"/>
      <c r="H71" s="355"/>
      <c r="I71" s="355"/>
      <c r="J71" s="355"/>
      <c r="K71" s="355"/>
      <c r="L71" s="355"/>
      <c r="M71" s="355"/>
      <c r="N71" s="355"/>
      <c r="O71" s="324"/>
      <c r="P71" s="324"/>
    </row>
    <row r="72" spans="1:16" x14ac:dyDescent="0.25">
      <c r="A72" s="355"/>
      <c r="B72" s="355"/>
      <c r="C72" s="355"/>
      <c r="D72" s="355"/>
      <c r="E72" s="355"/>
      <c r="F72" s="355"/>
      <c r="G72" s="355"/>
      <c r="H72" s="355"/>
      <c r="I72" s="355"/>
      <c r="J72" s="355"/>
      <c r="K72" s="355"/>
      <c r="L72" s="355"/>
      <c r="M72" s="355"/>
      <c r="N72" s="355"/>
      <c r="O72" s="324"/>
      <c r="P72" s="324"/>
    </row>
    <row r="73" spans="1:16" x14ac:dyDescent="0.25">
      <c r="A73" s="18"/>
      <c r="B73" s="18"/>
      <c r="C73" s="18"/>
      <c r="D73" s="18"/>
      <c r="E73" s="18"/>
      <c r="F73" s="18"/>
      <c r="G73" s="18"/>
      <c r="H73" s="18"/>
      <c r="I73" s="18"/>
      <c r="J73" s="18"/>
      <c r="K73" s="18"/>
      <c r="L73" s="18"/>
      <c r="M73" s="18"/>
      <c r="N73" s="18"/>
    </row>
    <row r="74" spans="1:16" ht="15.75" x14ac:dyDescent="0.25">
      <c r="A74" s="356" t="s">
        <v>131</v>
      </c>
      <c r="B74" s="18"/>
      <c r="C74" s="18"/>
      <c r="D74" s="18"/>
      <c r="E74" s="18"/>
      <c r="F74" s="18"/>
      <c r="G74" s="18"/>
      <c r="H74" s="18"/>
      <c r="I74" s="18"/>
      <c r="J74" s="18"/>
      <c r="K74" s="18"/>
      <c r="L74" s="18"/>
      <c r="M74" s="18"/>
      <c r="N74" s="18"/>
    </row>
    <row r="75" spans="1:16" x14ac:dyDescent="0.25">
      <c r="A75" s="438" t="s">
        <v>132</v>
      </c>
      <c r="B75" s="437"/>
      <c r="C75" s="437"/>
      <c r="D75" s="437"/>
      <c r="E75" s="437"/>
      <c r="F75" s="437"/>
      <c r="G75" s="437"/>
      <c r="H75" s="437"/>
      <c r="I75" s="437"/>
      <c r="J75" s="437"/>
      <c r="K75" s="437"/>
      <c r="L75" s="437"/>
      <c r="M75" s="18"/>
      <c r="N75" s="18"/>
    </row>
    <row r="76" spans="1:16" x14ac:dyDescent="0.25">
      <c r="A76" s="354" t="s">
        <v>185</v>
      </c>
      <c r="B76" s="18"/>
      <c r="C76" s="18"/>
      <c r="D76" s="18"/>
      <c r="E76" s="18"/>
      <c r="F76" s="18"/>
      <c r="G76" s="18"/>
      <c r="H76" s="18"/>
      <c r="I76" s="18"/>
      <c r="J76" s="18"/>
      <c r="K76" s="18"/>
      <c r="L76" s="18"/>
      <c r="M76" s="18"/>
      <c r="N76" s="18"/>
    </row>
    <row r="77" spans="1:16" x14ac:dyDescent="0.25">
      <c r="A77" s="358" t="s">
        <v>172</v>
      </c>
      <c r="B77" s="18"/>
      <c r="C77" s="18"/>
      <c r="D77" s="18"/>
      <c r="E77" s="18"/>
      <c r="F77" s="18"/>
      <c r="G77" s="18"/>
      <c r="H77" s="18"/>
      <c r="I77" s="18"/>
      <c r="J77" s="18"/>
      <c r="K77" s="18"/>
      <c r="L77" s="18"/>
      <c r="M77" s="18"/>
      <c r="N77" s="18"/>
    </row>
    <row r="78" spans="1:16" x14ac:dyDescent="0.25">
      <c r="A78" s="358"/>
      <c r="B78" s="18"/>
      <c r="C78" s="18"/>
      <c r="D78" s="18"/>
      <c r="E78" s="18"/>
      <c r="F78" s="18"/>
      <c r="G78" s="18"/>
      <c r="H78" s="18"/>
      <c r="I78" s="18"/>
      <c r="J78" s="18"/>
      <c r="K78" s="18"/>
      <c r="L78" s="18"/>
      <c r="M78" s="18"/>
      <c r="N78" s="18"/>
    </row>
    <row r="79" spans="1:16" x14ac:dyDescent="0.25">
      <c r="A79" s="358"/>
      <c r="B79" s="18"/>
      <c r="C79" s="18"/>
      <c r="D79" s="18"/>
      <c r="E79" s="18"/>
      <c r="F79" s="18"/>
      <c r="G79" s="18"/>
      <c r="H79" s="18"/>
      <c r="I79" s="18"/>
      <c r="J79" s="18"/>
      <c r="K79" s="18"/>
      <c r="L79" s="18"/>
      <c r="M79" s="18"/>
      <c r="N79" s="18"/>
    </row>
    <row r="80" spans="1:16" x14ac:dyDescent="0.25">
      <c r="A80" s="358"/>
      <c r="B80" s="18"/>
      <c r="C80" s="18"/>
      <c r="D80" s="18"/>
      <c r="E80" s="18"/>
      <c r="F80" s="18"/>
      <c r="G80" s="18"/>
      <c r="H80" s="18"/>
      <c r="I80" s="18"/>
      <c r="J80" s="18"/>
      <c r="K80" s="18"/>
      <c r="L80" s="18"/>
      <c r="M80" s="18"/>
      <c r="N80" s="18"/>
    </row>
    <row r="81" spans="1:16" x14ac:dyDescent="0.25">
      <c r="A81" s="358"/>
      <c r="B81" s="18"/>
      <c r="C81" s="18"/>
      <c r="D81" s="18"/>
      <c r="E81" s="18"/>
      <c r="F81" s="18"/>
      <c r="G81" s="18"/>
      <c r="H81" s="18"/>
      <c r="I81" s="18"/>
      <c r="J81" s="18"/>
      <c r="K81" s="18"/>
      <c r="L81" s="18"/>
      <c r="M81" s="18"/>
      <c r="N81" s="18"/>
    </row>
    <row r="82" spans="1:16" x14ac:dyDescent="0.25">
      <c r="A82" s="358"/>
      <c r="B82" s="18"/>
      <c r="C82" s="18"/>
      <c r="D82" s="18"/>
      <c r="E82" s="18"/>
      <c r="F82" s="18"/>
      <c r="G82" s="18"/>
      <c r="H82" s="18"/>
      <c r="I82" s="18"/>
      <c r="J82" s="18"/>
      <c r="K82" s="18"/>
      <c r="L82" s="18"/>
      <c r="M82" s="18"/>
      <c r="N82" s="18"/>
    </row>
    <row r="83" spans="1:16" x14ac:dyDescent="0.25">
      <c r="A83" s="358"/>
      <c r="B83" s="18"/>
      <c r="C83" s="18"/>
      <c r="D83" s="18"/>
      <c r="E83" s="18"/>
      <c r="F83" s="18"/>
      <c r="G83" s="18"/>
      <c r="H83" s="18"/>
      <c r="I83" s="18"/>
      <c r="J83" s="18"/>
      <c r="K83" s="18"/>
      <c r="L83" s="18"/>
      <c r="M83" s="18"/>
      <c r="N83" s="18"/>
    </row>
    <row r="84" spans="1:16" x14ac:dyDescent="0.25">
      <c r="A84" s="358"/>
      <c r="B84" s="18"/>
      <c r="C84" s="18"/>
      <c r="D84" s="18"/>
      <c r="E84" s="18"/>
      <c r="F84" s="18"/>
      <c r="G84" s="18"/>
      <c r="H84" s="18"/>
      <c r="I84" s="18"/>
      <c r="J84" s="18"/>
      <c r="K84" s="18"/>
      <c r="L84" s="18"/>
      <c r="M84" s="18"/>
      <c r="N84" s="18"/>
    </row>
    <row r="85" spans="1:16" x14ac:dyDescent="0.25">
      <c r="A85" s="18"/>
      <c r="B85" s="18"/>
      <c r="C85" s="18"/>
      <c r="D85" s="18"/>
      <c r="E85" s="18"/>
      <c r="F85" s="18"/>
      <c r="G85" s="18"/>
      <c r="H85" s="18"/>
      <c r="I85" s="18"/>
      <c r="J85" s="18"/>
      <c r="K85" s="18"/>
      <c r="L85" s="18"/>
      <c r="M85" s="18"/>
      <c r="N85" s="18"/>
    </row>
    <row r="86" spans="1:16" x14ac:dyDescent="0.25">
      <c r="A86" s="18"/>
      <c r="B86" s="18"/>
      <c r="C86" s="18"/>
      <c r="D86" s="18"/>
      <c r="E86" s="18"/>
      <c r="F86" s="18"/>
      <c r="G86" s="18"/>
      <c r="H86" s="18"/>
      <c r="I86" s="18"/>
      <c r="J86" s="18"/>
      <c r="K86" s="18"/>
      <c r="L86" s="18"/>
      <c r="M86" s="18"/>
      <c r="N86" s="18"/>
    </row>
    <row r="87" spans="1:16" x14ac:dyDescent="0.25">
      <c r="A87" s="18"/>
      <c r="B87" s="18"/>
      <c r="C87" s="18"/>
      <c r="D87" s="18"/>
      <c r="E87" s="18"/>
      <c r="F87" s="18"/>
      <c r="G87" s="18"/>
      <c r="H87" s="18"/>
      <c r="I87" s="18"/>
      <c r="J87" s="18"/>
      <c r="K87" s="18"/>
      <c r="L87" s="18"/>
      <c r="M87" s="18"/>
      <c r="N87" s="18"/>
    </row>
    <row r="88" spans="1:16" x14ac:dyDescent="0.25">
      <c r="A88" s="18"/>
      <c r="B88" s="18"/>
      <c r="C88" s="18"/>
      <c r="D88" s="18"/>
      <c r="E88" s="18"/>
      <c r="F88" s="18"/>
      <c r="G88" s="18"/>
      <c r="H88" s="18"/>
      <c r="I88" s="18"/>
      <c r="J88" s="18"/>
      <c r="K88" s="18"/>
      <c r="L88" s="18"/>
      <c r="M88" s="18"/>
      <c r="N88" s="18"/>
    </row>
    <row r="89" spans="1:16" x14ac:dyDescent="0.25">
      <c r="A89" s="18"/>
      <c r="B89" s="18"/>
      <c r="C89" s="18"/>
      <c r="D89" s="18"/>
      <c r="E89" s="18"/>
      <c r="F89" s="18"/>
      <c r="G89" s="18"/>
      <c r="H89" s="18"/>
      <c r="I89" s="18"/>
      <c r="J89" s="18"/>
      <c r="K89" s="18"/>
      <c r="L89" s="18"/>
      <c r="M89" s="18"/>
      <c r="N89" s="18"/>
    </row>
    <row r="90" spans="1:16" ht="15.75" x14ac:dyDescent="0.25">
      <c r="A90" s="356" t="s">
        <v>95</v>
      </c>
      <c r="B90" s="18"/>
      <c r="C90" s="18"/>
      <c r="D90" s="18"/>
      <c r="E90" s="18"/>
      <c r="F90" s="18"/>
      <c r="G90" s="18"/>
      <c r="H90" s="18"/>
      <c r="I90" s="18"/>
      <c r="J90" s="18"/>
      <c r="K90" s="18"/>
      <c r="L90" s="18"/>
      <c r="M90" s="18"/>
      <c r="N90" s="18"/>
    </row>
    <row r="91" spans="1:16" x14ac:dyDescent="0.25">
      <c r="A91" s="438" t="s">
        <v>146</v>
      </c>
      <c r="B91" s="437"/>
      <c r="C91" s="437"/>
      <c r="D91" s="437"/>
      <c r="E91" s="437"/>
      <c r="F91" s="437"/>
      <c r="G91" s="437"/>
      <c r="H91" s="437"/>
      <c r="I91" s="437"/>
      <c r="J91" s="437"/>
      <c r="K91" s="437"/>
      <c r="L91" s="437"/>
      <c r="M91" s="18"/>
      <c r="N91" s="18"/>
    </row>
    <row r="92" spans="1:16" x14ac:dyDescent="0.25">
      <c r="A92" s="438"/>
      <c r="B92" s="437"/>
      <c r="C92" s="437"/>
      <c r="D92" s="437"/>
      <c r="E92" s="437"/>
      <c r="F92" s="437"/>
      <c r="G92" s="437"/>
      <c r="H92" s="437"/>
      <c r="I92" s="437"/>
      <c r="J92" s="437"/>
      <c r="K92" s="437"/>
      <c r="L92" s="437"/>
      <c r="M92" s="18"/>
      <c r="N92" s="18"/>
    </row>
    <row r="93" spans="1:16" x14ac:dyDescent="0.25">
      <c r="A93" s="438"/>
      <c r="B93" s="437"/>
      <c r="C93" s="437"/>
      <c r="D93" s="437"/>
      <c r="E93" s="437"/>
      <c r="F93" s="437"/>
      <c r="G93" s="437"/>
      <c r="H93" s="437"/>
      <c r="I93" s="437"/>
      <c r="J93" s="437"/>
      <c r="K93" s="437"/>
      <c r="L93" s="437"/>
      <c r="M93" s="18"/>
      <c r="N93" s="18"/>
    </row>
    <row r="94" spans="1:16" x14ac:dyDescent="0.25">
      <c r="A94" s="354" t="s">
        <v>186</v>
      </c>
      <c r="B94" s="355"/>
      <c r="C94" s="355"/>
      <c r="D94" s="355"/>
      <c r="E94" s="355"/>
      <c r="F94" s="355"/>
      <c r="G94" s="355"/>
      <c r="H94" s="355"/>
      <c r="I94" s="355"/>
      <c r="J94" s="355"/>
      <c r="K94" s="355"/>
      <c r="L94" s="355"/>
      <c r="M94" s="355"/>
      <c r="N94" s="355"/>
      <c r="O94" s="324"/>
      <c r="P94" s="324"/>
    </row>
    <row r="95" spans="1:16" x14ac:dyDescent="0.25">
      <c r="A95" s="354" t="s">
        <v>173</v>
      </c>
      <c r="B95" s="355"/>
      <c r="C95" s="355"/>
      <c r="D95" s="355"/>
      <c r="E95" s="355"/>
      <c r="F95" s="355"/>
      <c r="G95" s="355"/>
      <c r="H95" s="355"/>
      <c r="I95" s="355"/>
      <c r="J95" s="355"/>
      <c r="K95" s="355"/>
      <c r="L95" s="355"/>
      <c r="M95" s="355"/>
      <c r="N95" s="355"/>
      <c r="O95" s="324"/>
      <c r="P95" s="324"/>
    </row>
    <row r="96" spans="1:16" x14ac:dyDescent="0.25">
      <c r="A96" s="354" t="s">
        <v>187</v>
      </c>
      <c r="B96" s="355"/>
      <c r="C96" s="355"/>
      <c r="D96" s="355"/>
      <c r="E96" s="355"/>
      <c r="F96" s="355"/>
      <c r="G96" s="355"/>
      <c r="H96" s="355"/>
      <c r="I96" s="355"/>
      <c r="J96" s="355"/>
      <c r="K96" s="355"/>
      <c r="L96" s="355"/>
      <c r="M96" s="355"/>
      <c r="N96" s="355"/>
      <c r="O96" s="324"/>
      <c r="P96" s="324"/>
    </row>
    <row r="97" spans="1:16" x14ac:dyDescent="0.25">
      <c r="A97" s="354" t="s">
        <v>188</v>
      </c>
      <c r="B97" s="355"/>
      <c r="C97" s="355"/>
      <c r="D97" s="355"/>
      <c r="E97" s="355"/>
      <c r="F97" s="355"/>
      <c r="G97" s="355"/>
      <c r="H97" s="355"/>
      <c r="I97" s="355"/>
      <c r="J97" s="355"/>
      <c r="K97" s="355"/>
      <c r="L97" s="355"/>
      <c r="M97" s="355"/>
      <c r="N97" s="355"/>
      <c r="O97" s="324"/>
      <c r="P97" s="324"/>
    </row>
    <row r="98" spans="1:16" x14ac:dyDescent="0.25">
      <c r="A98" s="355"/>
      <c r="B98" s="355"/>
      <c r="C98" s="355"/>
      <c r="D98" s="355"/>
      <c r="E98" s="355"/>
      <c r="F98" s="355"/>
      <c r="G98" s="355"/>
      <c r="H98" s="355"/>
      <c r="I98" s="355"/>
      <c r="J98" s="355"/>
      <c r="K98" s="355"/>
      <c r="L98" s="355"/>
      <c r="M98" s="355"/>
      <c r="N98" s="355"/>
      <c r="O98" s="324"/>
      <c r="P98" s="324"/>
    </row>
    <row r="99" spans="1:16" x14ac:dyDescent="0.25">
      <c r="A99" s="355"/>
      <c r="B99" s="355"/>
      <c r="C99" s="355"/>
      <c r="D99" s="355"/>
      <c r="E99" s="355"/>
      <c r="F99" s="355"/>
      <c r="G99" s="355"/>
      <c r="H99" s="355"/>
      <c r="I99" s="355"/>
      <c r="J99" s="355"/>
      <c r="K99" s="355"/>
      <c r="L99" s="355"/>
      <c r="M99" s="355"/>
      <c r="N99" s="355"/>
      <c r="O99" s="324"/>
      <c r="P99" s="324"/>
    </row>
    <row r="100" spans="1:16" x14ac:dyDescent="0.25">
      <c r="A100" s="355"/>
      <c r="B100" s="355"/>
      <c r="C100" s="355"/>
      <c r="D100" s="355"/>
      <c r="E100" s="355"/>
      <c r="F100" s="355"/>
      <c r="G100" s="355"/>
      <c r="H100" s="355"/>
      <c r="I100" s="355"/>
      <c r="J100" s="355"/>
      <c r="K100" s="355"/>
      <c r="L100" s="355"/>
      <c r="M100" s="355"/>
      <c r="N100" s="355"/>
      <c r="O100" s="324"/>
      <c r="P100" s="324"/>
    </row>
    <row r="101" spans="1:16" x14ac:dyDescent="0.25">
      <c r="A101" s="355"/>
      <c r="B101" s="355"/>
      <c r="C101" s="355"/>
      <c r="D101" s="355"/>
      <c r="E101" s="355"/>
      <c r="F101" s="355"/>
      <c r="G101" s="355"/>
      <c r="H101" s="355"/>
      <c r="I101" s="355"/>
      <c r="J101" s="355"/>
      <c r="K101" s="355"/>
      <c r="L101" s="355"/>
      <c r="M101" s="355"/>
      <c r="N101" s="355"/>
      <c r="O101" s="324"/>
      <c r="P101" s="324"/>
    </row>
    <row r="102" spans="1:16" x14ac:dyDescent="0.25">
      <c r="A102" s="355"/>
      <c r="B102" s="355"/>
      <c r="C102" s="355"/>
      <c r="D102" s="355"/>
      <c r="E102" s="355"/>
      <c r="F102" s="355"/>
      <c r="G102" s="355"/>
      <c r="H102" s="355"/>
      <c r="I102" s="355"/>
      <c r="J102" s="355"/>
      <c r="K102" s="355"/>
      <c r="L102" s="355"/>
      <c r="M102" s="355"/>
      <c r="N102" s="355"/>
      <c r="O102" s="324"/>
      <c r="P102" s="324"/>
    </row>
    <row r="103" spans="1:16" x14ac:dyDescent="0.25">
      <c r="A103" s="355"/>
      <c r="B103" s="355"/>
      <c r="C103" s="355"/>
      <c r="D103" s="355"/>
      <c r="E103" s="355"/>
      <c r="F103" s="355"/>
      <c r="G103" s="355"/>
      <c r="H103" s="355"/>
      <c r="I103" s="355"/>
      <c r="J103" s="355"/>
      <c r="K103" s="355"/>
      <c r="L103" s="355"/>
      <c r="M103" s="355"/>
      <c r="N103" s="355"/>
      <c r="O103" s="324"/>
      <c r="P103" s="324"/>
    </row>
    <row r="104" spans="1:16" x14ac:dyDescent="0.25">
      <c r="A104" s="355"/>
      <c r="B104" s="355"/>
      <c r="C104" s="355"/>
      <c r="D104" s="355"/>
      <c r="E104" s="355"/>
      <c r="F104" s="355"/>
      <c r="G104" s="355"/>
      <c r="H104" s="355"/>
      <c r="I104" s="355"/>
      <c r="J104" s="355"/>
      <c r="K104" s="355"/>
      <c r="L104" s="355"/>
      <c r="M104" s="355"/>
      <c r="N104" s="355"/>
      <c r="O104" s="324"/>
      <c r="P104" s="324"/>
    </row>
    <row r="105" spans="1:16" x14ac:dyDescent="0.25">
      <c r="A105" s="355"/>
      <c r="B105" s="355"/>
      <c r="C105" s="355"/>
      <c r="D105" s="355"/>
      <c r="E105" s="355"/>
      <c r="F105" s="355"/>
      <c r="G105" s="355"/>
      <c r="H105" s="355"/>
      <c r="I105" s="355"/>
      <c r="J105" s="355"/>
      <c r="K105" s="355"/>
      <c r="L105" s="355"/>
      <c r="M105" s="355"/>
      <c r="N105" s="355"/>
      <c r="O105" s="324"/>
      <c r="P105" s="324"/>
    </row>
    <row r="106" spans="1:16" x14ac:dyDescent="0.25">
      <c r="A106" s="355"/>
      <c r="B106" s="355"/>
      <c r="C106" s="355"/>
      <c r="D106" s="355"/>
      <c r="E106" s="355"/>
      <c r="F106" s="355"/>
      <c r="G106" s="355"/>
      <c r="H106" s="355"/>
      <c r="I106" s="355"/>
      <c r="J106" s="355"/>
      <c r="K106" s="355"/>
      <c r="L106" s="355"/>
      <c r="M106" s="355"/>
      <c r="N106" s="355"/>
      <c r="O106" s="324"/>
      <c r="P106" s="324"/>
    </row>
    <row r="107" spans="1:16" x14ac:dyDescent="0.25">
      <c r="A107" s="355"/>
      <c r="B107" s="355"/>
      <c r="C107" s="355"/>
      <c r="D107" s="355"/>
      <c r="E107" s="355"/>
      <c r="F107" s="355"/>
      <c r="G107" s="355"/>
      <c r="H107" s="355"/>
      <c r="I107" s="355"/>
      <c r="J107" s="355"/>
      <c r="K107" s="355"/>
      <c r="L107" s="355"/>
      <c r="M107" s="355"/>
      <c r="N107" s="355"/>
      <c r="O107" s="324"/>
      <c r="P107" s="324"/>
    </row>
    <row r="108" spans="1:16" x14ac:dyDescent="0.25">
      <c r="A108" s="355"/>
      <c r="B108" s="355"/>
      <c r="C108" s="355"/>
      <c r="D108" s="355"/>
      <c r="E108" s="355"/>
      <c r="F108" s="355"/>
      <c r="G108" s="355"/>
      <c r="H108" s="355"/>
      <c r="I108" s="355"/>
      <c r="J108" s="355"/>
      <c r="K108" s="355"/>
      <c r="L108" s="355"/>
      <c r="M108" s="355"/>
      <c r="N108" s="355"/>
      <c r="O108" s="324"/>
      <c r="P108" s="324"/>
    </row>
    <row r="109" spans="1:16" x14ac:dyDescent="0.25">
      <c r="A109" s="18"/>
      <c r="B109" s="18"/>
      <c r="C109" s="18"/>
      <c r="D109" s="18"/>
      <c r="E109" s="18"/>
      <c r="F109" s="18"/>
      <c r="G109" s="18"/>
      <c r="H109" s="18"/>
      <c r="I109" s="18"/>
      <c r="J109" s="18"/>
      <c r="K109" s="18"/>
      <c r="L109" s="18"/>
      <c r="M109" s="18"/>
      <c r="N109" s="18"/>
    </row>
    <row r="110" spans="1:16" ht="15.75" x14ac:dyDescent="0.25">
      <c r="A110" s="359" t="s">
        <v>174</v>
      </c>
      <c r="B110" s="18"/>
      <c r="C110" s="18"/>
      <c r="D110" s="18"/>
      <c r="E110" s="18"/>
      <c r="F110" s="18"/>
      <c r="G110" s="18"/>
      <c r="H110" s="18"/>
      <c r="I110" s="18"/>
      <c r="J110" s="18"/>
      <c r="K110" s="18"/>
      <c r="L110" s="18"/>
      <c r="M110" s="18"/>
      <c r="N110" s="18"/>
    </row>
    <row r="111" spans="1:16" x14ac:dyDescent="0.25">
      <c r="A111" s="439" t="s">
        <v>189</v>
      </c>
      <c r="B111" s="440"/>
      <c r="C111" s="440"/>
      <c r="D111" s="440"/>
      <c r="E111" s="440"/>
      <c r="F111" s="440"/>
      <c r="G111" s="440"/>
      <c r="H111" s="440"/>
      <c r="I111" s="440"/>
      <c r="J111" s="440"/>
      <c r="K111" s="440"/>
      <c r="L111" s="440"/>
      <c r="M111" s="360"/>
      <c r="N111" s="360"/>
      <c r="O111" s="229"/>
      <c r="P111" s="229"/>
    </row>
    <row r="112" spans="1:16" ht="30.75" customHeight="1" x14ac:dyDescent="0.25">
      <c r="A112" s="439"/>
      <c r="B112" s="440"/>
      <c r="C112" s="440"/>
      <c r="D112" s="440"/>
      <c r="E112" s="440"/>
      <c r="F112" s="440"/>
      <c r="G112" s="440"/>
      <c r="H112" s="440"/>
      <c r="I112" s="440"/>
      <c r="J112" s="440"/>
      <c r="K112" s="440"/>
      <c r="L112" s="440"/>
      <c r="M112" s="360"/>
      <c r="N112" s="360"/>
      <c r="O112" s="229"/>
      <c r="P112" s="229"/>
    </row>
    <row r="113" spans="1:16" x14ac:dyDescent="0.25">
      <c r="A113" s="354" t="s">
        <v>190</v>
      </c>
      <c r="B113" s="361"/>
      <c r="C113" s="361"/>
      <c r="D113" s="361"/>
      <c r="E113" s="361"/>
      <c r="F113" s="361"/>
      <c r="G113" s="361"/>
      <c r="H113" s="361"/>
      <c r="I113" s="361"/>
      <c r="J113" s="361"/>
      <c r="K113" s="361"/>
      <c r="L113" s="361"/>
      <c r="M113" s="361"/>
      <c r="N113" s="361"/>
      <c r="O113" s="325"/>
      <c r="P113" s="325"/>
    </row>
    <row r="114" spans="1:16" x14ac:dyDescent="0.25">
      <c r="A114" s="354" t="s">
        <v>193</v>
      </c>
      <c r="B114" s="361"/>
      <c r="C114" s="361"/>
      <c r="D114" s="361"/>
      <c r="E114" s="361"/>
      <c r="F114" s="361"/>
      <c r="G114" s="361"/>
      <c r="H114" s="361"/>
      <c r="I114" s="361"/>
      <c r="J114" s="361"/>
      <c r="K114" s="361"/>
      <c r="L114" s="361"/>
      <c r="M114" s="361"/>
      <c r="N114" s="361"/>
      <c r="O114" s="325"/>
      <c r="P114" s="325"/>
    </row>
    <row r="115" spans="1:16" x14ac:dyDescent="0.25">
      <c r="A115" s="354" t="s">
        <v>175</v>
      </c>
      <c r="B115" s="361"/>
      <c r="C115" s="361"/>
      <c r="D115" s="361"/>
      <c r="E115" s="361"/>
      <c r="F115" s="361"/>
      <c r="G115" s="361"/>
      <c r="H115" s="361"/>
      <c r="I115" s="361"/>
      <c r="J115" s="361"/>
      <c r="K115" s="361"/>
      <c r="L115" s="361"/>
      <c r="M115" s="361"/>
      <c r="N115" s="361"/>
      <c r="O115" s="325"/>
      <c r="P115" s="325"/>
    </row>
    <row r="116" spans="1:16" x14ac:dyDescent="0.25">
      <c r="A116" s="354" t="s">
        <v>191</v>
      </c>
      <c r="B116" s="361"/>
      <c r="C116" s="361"/>
      <c r="D116" s="361"/>
      <c r="E116" s="361"/>
      <c r="F116" s="361"/>
      <c r="G116" s="361"/>
      <c r="H116" s="361"/>
      <c r="I116" s="361"/>
      <c r="J116" s="361"/>
      <c r="K116" s="361"/>
      <c r="L116" s="361"/>
      <c r="M116" s="361"/>
      <c r="N116" s="361"/>
      <c r="O116" s="325"/>
      <c r="P116" s="325"/>
    </row>
    <row r="117" spans="1:16" x14ac:dyDescent="0.25">
      <c r="A117" s="354" t="s">
        <v>192</v>
      </c>
      <c r="B117" s="361"/>
      <c r="C117" s="361"/>
      <c r="D117" s="361"/>
      <c r="E117" s="361"/>
      <c r="F117" s="361"/>
      <c r="G117" s="361"/>
      <c r="H117" s="361"/>
      <c r="I117" s="361"/>
      <c r="J117" s="361"/>
      <c r="K117" s="361"/>
      <c r="L117" s="361"/>
      <c r="M117" s="361"/>
      <c r="N117" s="361"/>
      <c r="O117" s="325"/>
      <c r="P117" s="325"/>
    </row>
    <row r="118" spans="1:16" x14ac:dyDescent="0.25">
      <c r="A118" s="361"/>
      <c r="B118" s="361"/>
      <c r="C118" s="361"/>
      <c r="D118" s="361"/>
      <c r="E118" s="361"/>
      <c r="F118" s="361"/>
      <c r="G118" s="361"/>
      <c r="H118" s="361"/>
      <c r="I118" s="361"/>
      <c r="J118" s="361"/>
      <c r="K118" s="361"/>
      <c r="L118" s="361"/>
      <c r="M118" s="361"/>
      <c r="N118" s="361"/>
      <c r="O118" s="325"/>
      <c r="P118" s="325"/>
    </row>
    <row r="119" spans="1:16" x14ac:dyDescent="0.25">
      <c r="A119" s="361"/>
      <c r="B119" s="361"/>
      <c r="C119" s="361"/>
      <c r="D119" s="361"/>
      <c r="E119" s="361"/>
      <c r="F119" s="361"/>
      <c r="G119" s="361"/>
      <c r="H119" s="361"/>
      <c r="I119" s="361"/>
      <c r="J119" s="361"/>
      <c r="K119" s="361"/>
      <c r="L119" s="361"/>
      <c r="M119" s="361"/>
      <c r="N119" s="361"/>
      <c r="O119" s="325"/>
      <c r="P119" s="325"/>
    </row>
    <row r="120" spans="1:16" x14ac:dyDescent="0.25">
      <c r="A120" s="361"/>
      <c r="B120" s="361"/>
      <c r="C120" s="361"/>
      <c r="D120" s="361"/>
      <c r="E120" s="361"/>
      <c r="F120" s="361"/>
      <c r="G120" s="361"/>
      <c r="H120" s="361"/>
      <c r="I120" s="361"/>
      <c r="J120" s="361"/>
      <c r="K120" s="361"/>
      <c r="L120" s="361"/>
      <c r="M120" s="361"/>
      <c r="N120" s="361"/>
      <c r="O120" s="325"/>
      <c r="P120" s="325"/>
    </row>
    <row r="121" spans="1:16" x14ac:dyDescent="0.25">
      <c r="A121" s="361"/>
      <c r="B121" s="361"/>
      <c r="C121" s="361"/>
      <c r="D121" s="361"/>
      <c r="E121" s="361"/>
      <c r="F121" s="361"/>
      <c r="G121" s="361"/>
      <c r="H121" s="361"/>
      <c r="I121" s="361"/>
      <c r="J121" s="361"/>
      <c r="K121" s="361"/>
      <c r="L121" s="361"/>
      <c r="M121" s="361"/>
      <c r="N121" s="361"/>
      <c r="O121" s="325"/>
      <c r="P121" s="325"/>
    </row>
    <row r="122" spans="1:16" x14ac:dyDescent="0.25">
      <c r="A122" s="361"/>
      <c r="B122" s="361"/>
      <c r="C122" s="361"/>
      <c r="D122" s="361"/>
      <c r="E122" s="361"/>
      <c r="F122" s="361"/>
      <c r="G122" s="361"/>
      <c r="H122" s="361"/>
      <c r="I122" s="361"/>
      <c r="J122" s="361"/>
      <c r="K122" s="361"/>
      <c r="L122" s="361"/>
      <c r="M122" s="361"/>
      <c r="N122" s="361"/>
      <c r="O122" s="325"/>
      <c r="P122" s="325"/>
    </row>
    <row r="123" spans="1:16" x14ac:dyDescent="0.25">
      <c r="A123" s="361"/>
      <c r="B123" s="361"/>
      <c r="C123" s="361"/>
      <c r="D123" s="361"/>
      <c r="E123" s="361"/>
      <c r="F123" s="361"/>
      <c r="G123" s="361"/>
      <c r="H123" s="361"/>
      <c r="I123" s="361"/>
      <c r="J123" s="361"/>
      <c r="K123" s="361"/>
      <c r="L123" s="361"/>
      <c r="M123" s="361"/>
      <c r="N123" s="361"/>
      <c r="O123" s="325"/>
      <c r="P123" s="325"/>
    </row>
    <row r="124" spans="1:16" x14ac:dyDescent="0.25">
      <c r="A124" s="361"/>
      <c r="B124" s="361"/>
      <c r="C124" s="361"/>
      <c r="D124" s="361"/>
      <c r="E124" s="361"/>
      <c r="F124" s="361"/>
      <c r="G124" s="361"/>
      <c r="H124" s="361"/>
      <c r="I124" s="361"/>
      <c r="J124" s="361"/>
      <c r="K124" s="361"/>
      <c r="L124" s="361"/>
      <c r="M124" s="361"/>
      <c r="N124" s="361"/>
      <c r="O124" s="325"/>
      <c r="P124" s="325"/>
    </row>
    <row r="125" spans="1:16" x14ac:dyDescent="0.25">
      <c r="A125" s="361"/>
      <c r="B125" s="361"/>
      <c r="C125" s="361"/>
      <c r="D125" s="361"/>
      <c r="E125" s="361"/>
      <c r="F125" s="361"/>
      <c r="G125" s="361"/>
      <c r="H125" s="361"/>
      <c r="I125" s="361"/>
      <c r="J125" s="361"/>
      <c r="K125" s="361"/>
      <c r="L125" s="361"/>
      <c r="M125" s="361"/>
      <c r="N125" s="361"/>
      <c r="O125" s="325"/>
      <c r="P125" s="325"/>
    </row>
    <row r="126" spans="1:16" x14ac:dyDescent="0.25">
      <c r="A126" s="361"/>
      <c r="B126" s="361"/>
      <c r="C126" s="361"/>
      <c r="D126" s="361"/>
      <c r="E126" s="361"/>
      <c r="F126" s="361"/>
      <c r="G126" s="361"/>
      <c r="H126" s="361"/>
      <c r="I126" s="361"/>
      <c r="J126" s="361"/>
      <c r="K126" s="361"/>
      <c r="L126" s="361"/>
      <c r="M126" s="361"/>
      <c r="N126" s="361"/>
      <c r="O126" s="325"/>
      <c r="P126" s="325"/>
    </row>
    <row r="127" spans="1:16" x14ac:dyDescent="0.25">
      <c r="A127" s="361"/>
      <c r="B127" s="361"/>
      <c r="C127" s="361"/>
      <c r="D127" s="361"/>
      <c r="E127" s="361"/>
      <c r="F127" s="361"/>
      <c r="G127" s="361"/>
      <c r="H127" s="361"/>
      <c r="I127" s="361"/>
      <c r="J127" s="361"/>
      <c r="K127" s="361"/>
      <c r="L127" s="361"/>
      <c r="M127" s="361"/>
      <c r="N127" s="361"/>
      <c r="O127" s="325"/>
      <c r="P127" s="325"/>
    </row>
    <row r="128" spans="1:16" x14ac:dyDescent="0.25">
      <c r="A128" s="361"/>
      <c r="B128" s="361"/>
      <c r="C128" s="361"/>
      <c r="D128" s="361"/>
      <c r="E128" s="361"/>
      <c r="F128" s="361"/>
      <c r="G128" s="361"/>
      <c r="H128" s="361"/>
      <c r="I128" s="361"/>
      <c r="J128" s="361"/>
      <c r="K128" s="361"/>
      <c r="L128" s="361"/>
      <c r="M128" s="361"/>
      <c r="N128" s="361"/>
      <c r="O128" s="325"/>
      <c r="P128" s="325"/>
    </row>
    <row r="129" spans="1:16" x14ac:dyDescent="0.25">
      <c r="A129" s="361"/>
      <c r="B129" s="361"/>
      <c r="C129" s="361"/>
      <c r="D129" s="361"/>
      <c r="E129" s="361"/>
      <c r="F129" s="361"/>
      <c r="G129" s="361"/>
      <c r="H129" s="361"/>
      <c r="I129" s="361"/>
      <c r="J129" s="361"/>
      <c r="K129" s="361"/>
      <c r="L129" s="361"/>
      <c r="M129" s="361"/>
      <c r="N129" s="361"/>
      <c r="O129" s="325"/>
      <c r="P129" s="325"/>
    </row>
    <row r="130" spans="1:16" x14ac:dyDescent="0.25">
      <c r="A130" s="361"/>
      <c r="B130" s="361"/>
      <c r="C130" s="361"/>
      <c r="D130" s="361"/>
      <c r="E130" s="361"/>
      <c r="F130" s="361"/>
      <c r="G130" s="361"/>
      <c r="H130" s="361"/>
      <c r="I130" s="361"/>
      <c r="J130" s="361"/>
      <c r="K130" s="361"/>
      <c r="L130" s="361"/>
      <c r="M130" s="361"/>
      <c r="N130" s="361"/>
      <c r="O130" s="325"/>
      <c r="P130" s="325"/>
    </row>
    <row r="131" spans="1:16" x14ac:dyDescent="0.25">
      <c r="A131" s="18"/>
      <c r="B131" s="18"/>
      <c r="C131" s="18"/>
      <c r="D131" s="18"/>
      <c r="E131" s="18"/>
      <c r="F131" s="18"/>
      <c r="G131" s="18"/>
      <c r="H131" s="18"/>
      <c r="I131" s="18"/>
      <c r="J131" s="18"/>
      <c r="K131" s="18"/>
      <c r="L131" s="18"/>
      <c r="M131" s="18"/>
      <c r="N131" s="18"/>
    </row>
    <row r="132" spans="1:16" ht="15.75" x14ac:dyDescent="0.25">
      <c r="A132" s="356" t="s">
        <v>176</v>
      </c>
      <c r="B132" s="18"/>
      <c r="C132" s="18"/>
      <c r="D132" s="18"/>
      <c r="E132" s="18"/>
      <c r="F132" s="18"/>
      <c r="G132" s="18"/>
      <c r="H132" s="18"/>
      <c r="I132" s="18"/>
      <c r="J132" s="18"/>
      <c r="K132" s="18"/>
      <c r="L132" s="18"/>
      <c r="M132" s="18"/>
      <c r="N132" s="18"/>
    </row>
    <row r="133" spans="1:16" ht="92.25" customHeight="1" x14ac:dyDescent="0.25">
      <c r="A133" s="437" t="s">
        <v>194</v>
      </c>
      <c r="B133" s="437"/>
      <c r="C133" s="437"/>
      <c r="D133" s="437"/>
      <c r="E133" s="437"/>
      <c r="F133" s="437"/>
      <c r="G133" s="437"/>
      <c r="H133" s="437"/>
      <c r="I133" s="437"/>
      <c r="J133" s="437"/>
      <c r="K133" s="437"/>
      <c r="L133" s="437"/>
      <c r="M133" s="18"/>
      <c r="N133" s="18"/>
    </row>
    <row r="134" spans="1:16" ht="60.75" customHeight="1" x14ac:dyDescent="0.25">
      <c r="A134" s="437" t="s">
        <v>195</v>
      </c>
      <c r="B134" s="437"/>
      <c r="C134" s="437"/>
      <c r="D134" s="437"/>
      <c r="E134" s="437"/>
      <c r="F134" s="437"/>
      <c r="G134" s="437"/>
      <c r="H134" s="437"/>
      <c r="I134" s="437"/>
      <c r="J134" s="437"/>
      <c r="K134" s="437"/>
      <c r="L134" s="437"/>
      <c r="M134" s="18"/>
      <c r="N134" s="18"/>
    </row>
    <row r="135" spans="1:16" ht="75" customHeight="1" x14ac:dyDescent="0.25">
      <c r="A135" s="437" t="s">
        <v>196</v>
      </c>
      <c r="B135" s="437"/>
      <c r="C135" s="437"/>
      <c r="D135" s="437"/>
      <c r="E135" s="437"/>
      <c r="F135" s="437"/>
      <c r="G135" s="437"/>
      <c r="H135" s="437"/>
      <c r="I135" s="437"/>
      <c r="J135" s="437"/>
      <c r="K135" s="437"/>
      <c r="L135" s="437"/>
      <c r="M135" s="18"/>
      <c r="N135" s="18"/>
    </row>
    <row r="136" spans="1:16" ht="47.25" customHeight="1" x14ac:dyDescent="0.25">
      <c r="A136" s="437" t="s">
        <v>197</v>
      </c>
      <c r="B136" s="437"/>
      <c r="C136" s="437"/>
      <c r="D136" s="437"/>
      <c r="E136" s="437"/>
      <c r="F136" s="437"/>
      <c r="G136" s="437"/>
      <c r="H136" s="437"/>
      <c r="I136" s="437"/>
      <c r="J136" s="437"/>
      <c r="K136" s="437"/>
      <c r="L136" s="437"/>
      <c r="M136" s="18"/>
      <c r="N136" s="18"/>
    </row>
    <row r="137" spans="1:16" x14ac:dyDescent="0.25">
      <c r="A137" s="437"/>
      <c r="B137" s="437"/>
      <c r="C137" s="437"/>
      <c r="D137" s="437"/>
      <c r="E137" s="437"/>
      <c r="F137" s="437"/>
      <c r="G137" s="437"/>
      <c r="H137" s="437"/>
      <c r="I137" s="437"/>
      <c r="J137" s="437"/>
      <c r="K137" s="437"/>
      <c r="L137" s="437"/>
      <c r="M137" s="18"/>
      <c r="N137" s="18"/>
    </row>
    <row r="138" spans="1:16" ht="2.25" customHeight="1" x14ac:dyDescent="0.25">
      <c r="A138" s="437"/>
      <c r="B138" s="437"/>
      <c r="C138" s="437"/>
      <c r="D138" s="437"/>
      <c r="E138" s="437"/>
      <c r="F138" s="437"/>
      <c r="G138" s="437"/>
      <c r="H138" s="437"/>
      <c r="I138" s="437"/>
      <c r="J138" s="437"/>
      <c r="K138" s="437"/>
      <c r="L138" s="437"/>
      <c r="M138" s="18"/>
      <c r="N138" s="18"/>
    </row>
    <row r="139" spans="1:16" ht="13.5" customHeight="1" x14ac:dyDescent="0.25">
      <c r="A139" s="362"/>
      <c r="B139" s="363"/>
      <c r="C139" s="363"/>
      <c r="D139" s="363"/>
      <c r="E139" s="363"/>
      <c r="F139" s="363"/>
      <c r="G139" s="363"/>
      <c r="H139" s="363"/>
      <c r="I139" s="363"/>
      <c r="J139" s="363"/>
      <c r="K139" s="363"/>
      <c r="L139" s="363"/>
      <c r="M139" s="18"/>
      <c r="N139" s="18"/>
    </row>
    <row r="140" spans="1:16" ht="15" customHeight="1" x14ac:dyDescent="0.25">
      <c r="A140" s="355"/>
      <c r="B140" s="355"/>
      <c r="C140" s="355"/>
      <c r="D140" s="355"/>
      <c r="E140" s="355"/>
      <c r="F140" s="355"/>
      <c r="G140" s="355"/>
      <c r="H140" s="355"/>
      <c r="I140" s="355"/>
      <c r="J140" s="355"/>
      <c r="K140" s="355"/>
      <c r="L140" s="355"/>
      <c r="M140" s="355"/>
      <c r="N140" s="355"/>
      <c r="O140" s="324"/>
      <c r="P140" s="324"/>
    </row>
    <row r="141" spans="1:16" x14ac:dyDescent="0.25">
      <c r="A141" s="355"/>
      <c r="B141" s="355"/>
      <c r="C141" s="355"/>
      <c r="D141" s="355"/>
      <c r="E141" s="355"/>
      <c r="F141" s="355"/>
      <c r="G141" s="355"/>
      <c r="H141" s="355"/>
      <c r="I141" s="355"/>
      <c r="J141" s="355"/>
      <c r="K141" s="355"/>
      <c r="L141" s="355"/>
      <c r="M141" s="355"/>
      <c r="N141" s="355"/>
      <c r="O141" s="324"/>
      <c r="P141" s="324"/>
    </row>
    <row r="142" spans="1:16" x14ac:dyDescent="0.25">
      <c r="A142" s="355"/>
      <c r="B142" s="355"/>
      <c r="C142" s="355"/>
      <c r="D142" s="355"/>
      <c r="E142" s="355"/>
      <c r="F142" s="355"/>
      <c r="G142" s="355"/>
      <c r="H142" s="355"/>
      <c r="I142" s="355"/>
      <c r="J142" s="355"/>
      <c r="K142" s="355"/>
      <c r="L142" s="355"/>
      <c r="M142" s="355"/>
      <c r="N142" s="355"/>
      <c r="O142" s="324"/>
      <c r="P142" s="324"/>
    </row>
    <row r="143" spans="1:16" x14ac:dyDescent="0.25">
      <c r="A143" s="355"/>
      <c r="B143" s="355"/>
      <c r="C143" s="355"/>
      <c r="D143" s="355"/>
      <c r="E143" s="355"/>
      <c r="F143" s="355"/>
      <c r="G143" s="355"/>
      <c r="H143" s="355"/>
      <c r="I143" s="355"/>
      <c r="J143" s="355"/>
      <c r="K143" s="355"/>
      <c r="L143" s="355"/>
      <c r="M143" s="355"/>
      <c r="N143" s="355"/>
      <c r="O143" s="324"/>
      <c r="P143" s="324"/>
    </row>
    <row r="144" spans="1:16" x14ac:dyDescent="0.25">
      <c r="A144" s="355"/>
      <c r="B144" s="355"/>
      <c r="C144" s="355"/>
      <c r="D144" s="355"/>
      <c r="E144" s="355"/>
      <c r="F144" s="355"/>
      <c r="G144" s="355"/>
      <c r="H144" s="355"/>
      <c r="I144" s="355"/>
      <c r="J144" s="355"/>
      <c r="K144" s="355"/>
      <c r="L144" s="355"/>
      <c r="M144" s="355"/>
      <c r="N144" s="355"/>
      <c r="O144" s="324"/>
      <c r="P144" s="324"/>
    </row>
    <row r="145" spans="1:16" x14ac:dyDescent="0.25">
      <c r="A145" s="355"/>
      <c r="B145" s="355"/>
      <c r="C145" s="355"/>
      <c r="D145" s="355"/>
      <c r="E145" s="355"/>
      <c r="F145" s="355"/>
      <c r="G145" s="355"/>
      <c r="H145" s="355"/>
      <c r="I145" s="355"/>
      <c r="J145" s="355"/>
      <c r="K145" s="355"/>
      <c r="L145" s="355"/>
      <c r="M145" s="355"/>
      <c r="N145" s="355"/>
      <c r="O145" s="324"/>
      <c r="P145" s="324"/>
    </row>
    <row r="146" spans="1:16" x14ac:dyDescent="0.25">
      <c r="A146" s="355"/>
      <c r="B146" s="355"/>
      <c r="C146" s="355"/>
      <c r="D146" s="355"/>
      <c r="E146" s="355"/>
      <c r="F146" s="355"/>
      <c r="G146" s="355"/>
      <c r="H146" s="355"/>
      <c r="I146" s="355"/>
      <c r="J146" s="355"/>
      <c r="K146" s="355"/>
      <c r="L146" s="355"/>
      <c r="M146" s="355"/>
      <c r="N146" s="355"/>
      <c r="O146" s="324"/>
      <c r="P146" s="324"/>
    </row>
    <row r="147" spans="1:16" x14ac:dyDescent="0.25">
      <c r="A147" s="355"/>
      <c r="B147" s="355"/>
      <c r="C147" s="355"/>
      <c r="D147" s="355"/>
      <c r="E147" s="355"/>
      <c r="F147" s="355"/>
      <c r="G147" s="355"/>
      <c r="H147" s="355"/>
      <c r="I147" s="355"/>
      <c r="J147" s="355"/>
      <c r="K147" s="355"/>
      <c r="L147" s="355"/>
      <c r="M147" s="355"/>
      <c r="N147" s="355"/>
      <c r="O147" s="324"/>
      <c r="P147" s="324"/>
    </row>
    <row r="148" spans="1:16" x14ac:dyDescent="0.25">
      <c r="A148" s="355"/>
      <c r="B148" s="355"/>
      <c r="C148" s="355"/>
      <c r="D148" s="355"/>
      <c r="E148" s="355"/>
      <c r="F148" s="355"/>
      <c r="G148" s="355"/>
      <c r="H148" s="355"/>
      <c r="I148" s="355"/>
      <c r="J148" s="355"/>
      <c r="K148" s="355"/>
      <c r="L148" s="355"/>
      <c r="M148" s="355"/>
      <c r="N148" s="355"/>
      <c r="O148" s="324"/>
      <c r="P148" s="324"/>
    </row>
    <row r="149" spans="1:16" x14ac:dyDescent="0.25">
      <c r="A149" s="355"/>
      <c r="B149" s="355"/>
      <c r="C149" s="355"/>
      <c r="D149" s="355"/>
      <c r="E149" s="355"/>
      <c r="F149" s="355"/>
      <c r="G149" s="355"/>
      <c r="H149" s="355"/>
      <c r="I149" s="355"/>
      <c r="J149" s="355"/>
      <c r="K149" s="355"/>
      <c r="L149" s="355"/>
      <c r="M149" s="355"/>
      <c r="N149" s="355"/>
      <c r="O149" s="324"/>
      <c r="P149" s="324"/>
    </row>
    <row r="150" spans="1:16" x14ac:dyDescent="0.25">
      <c r="A150" s="355"/>
      <c r="B150" s="355"/>
      <c r="C150" s="355"/>
      <c r="D150" s="355"/>
      <c r="E150" s="355"/>
      <c r="F150" s="355"/>
      <c r="G150" s="355"/>
      <c r="H150" s="355"/>
      <c r="I150" s="355"/>
      <c r="J150" s="355"/>
      <c r="K150" s="355"/>
      <c r="L150" s="355"/>
      <c r="M150" s="355"/>
      <c r="N150" s="355"/>
      <c r="O150" s="324"/>
      <c r="P150" s="324"/>
    </row>
    <row r="151" spans="1:16" x14ac:dyDescent="0.25">
      <c r="A151" s="355"/>
      <c r="B151" s="355"/>
      <c r="C151" s="355"/>
      <c r="D151" s="355"/>
      <c r="E151" s="355"/>
      <c r="F151" s="355"/>
      <c r="G151" s="355"/>
      <c r="H151" s="355"/>
      <c r="I151" s="355"/>
      <c r="J151" s="355"/>
      <c r="K151" s="355"/>
      <c r="L151" s="355"/>
      <c r="M151" s="355"/>
      <c r="N151" s="355"/>
      <c r="O151" s="324"/>
      <c r="P151" s="324"/>
    </row>
    <row r="152" spans="1:16" x14ac:dyDescent="0.25">
      <c r="A152" s="355"/>
      <c r="B152" s="355"/>
      <c r="C152" s="355"/>
      <c r="D152" s="355"/>
      <c r="E152" s="355"/>
      <c r="F152" s="355"/>
      <c r="G152" s="355"/>
      <c r="H152" s="355"/>
      <c r="I152" s="355"/>
      <c r="J152" s="355"/>
      <c r="K152" s="355"/>
      <c r="L152" s="355"/>
      <c r="M152" s="355"/>
      <c r="N152" s="355"/>
      <c r="O152" s="324"/>
      <c r="P152" s="324"/>
    </row>
    <row r="153" spans="1:16" x14ac:dyDescent="0.25">
      <c r="A153" s="18"/>
      <c r="B153" s="18"/>
      <c r="C153" s="18"/>
      <c r="D153" s="18"/>
      <c r="E153" s="18"/>
      <c r="F153" s="18"/>
      <c r="G153" s="18"/>
      <c r="H153" s="18"/>
      <c r="I153" s="18"/>
      <c r="J153" s="18"/>
      <c r="K153" s="18"/>
      <c r="L153" s="18"/>
      <c r="M153" s="18"/>
      <c r="N153" s="18"/>
    </row>
    <row r="154" spans="1:16" x14ac:dyDescent="0.25">
      <c r="A154" s="364"/>
      <c r="B154" s="18"/>
      <c r="C154" s="18"/>
      <c r="D154" s="18"/>
      <c r="E154" s="18"/>
      <c r="F154" s="18"/>
      <c r="G154" s="18"/>
      <c r="H154" s="18"/>
      <c r="I154" s="18"/>
      <c r="J154" s="18"/>
      <c r="K154" s="18"/>
      <c r="L154" s="18"/>
      <c r="M154" s="18"/>
      <c r="N154" s="18"/>
    </row>
    <row r="155" spans="1:16" x14ac:dyDescent="0.25">
      <c r="A155" s="441"/>
      <c r="B155" s="441"/>
      <c r="C155" s="441"/>
      <c r="D155" s="441"/>
      <c r="E155" s="441"/>
      <c r="F155" s="441"/>
      <c r="G155" s="441"/>
      <c r="H155" s="441"/>
      <c r="I155" s="441"/>
      <c r="J155" s="441"/>
      <c r="K155" s="441"/>
      <c r="L155" s="441"/>
      <c r="M155" s="18"/>
      <c r="N155" s="18"/>
    </row>
    <row r="156" spans="1:16" x14ac:dyDescent="0.25">
      <c r="A156" s="365"/>
      <c r="B156" s="365"/>
      <c r="C156" s="365"/>
      <c r="D156" s="365"/>
      <c r="E156" s="365"/>
      <c r="F156" s="365"/>
      <c r="G156" s="365"/>
      <c r="H156" s="365"/>
      <c r="I156" s="365"/>
      <c r="J156" s="365"/>
      <c r="K156" s="365"/>
      <c r="L156" s="365"/>
      <c r="M156" s="365"/>
      <c r="N156" s="365"/>
      <c r="O156" s="326"/>
      <c r="P156" s="326"/>
    </row>
    <row r="157" spans="1:16" x14ac:dyDescent="0.25">
      <c r="A157" s="365"/>
      <c r="B157" s="365"/>
      <c r="C157" s="365"/>
      <c r="D157" s="365"/>
      <c r="E157" s="365"/>
      <c r="F157" s="365"/>
      <c r="G157" s="365"/>
      <c r="H157" s="365"/>
      <c r="I157" s="365"/>
      <c r="J157" s="365"/>
      <c r="K157" s="365"/>
      <c r="L157" s="365"/>
      <c r="M157" s="365"/>
      <c r="N157" s="365"/>
      <c r="O157" s="326"/>
      <c r="P157" s="326"/>
    </row>
    <row r="158" spans="1:16" x14ac:dyDescent="0.25">
      <c r="A158" s="365"/>
      <c r="B158" s="365"/>
      <c r="C158" s="365"/>
      <c r="D158" s="365"/>
      <c r="E158" s="365"/>
      <c r="F158" s="365"/>
      <c r="G158" s="365"/>
      <c r="H158" s="365"/>
      <c r="I158" s="365"/>
      <c r="J158" s="365"/>
      <c r="K158" s="365"/>
      <c r="L158" s="365"/>
      <c r="M158" s="365"/>
      <c r="N158" s="365"/>
      <c r="O158" s="326"/>
      <c r="P158" s="326"/>
    </row>
    <row r="159" spans="1:16" x14ac:dyDescent="0.25">
      <c r="A159" s="365"/>
      <c r="B159" s="365"/>
      <c r="C159" s="365"/>
      <c r="D159" s="365"/>
      <c r="E159" s="365"/>
      <c r="F159" s="365"/>
      <c r="G159" s="365"/>
      <c r="H159" s="365"/>
      <c r="I159" s="365"/>
      <c r="J159" s="365"/>
      <c r="K159" s="365"/>
      <c r="L159" s="365"/>
      <c r="M159" s="365"/>
      <c r="N159" s="365"/>
      <c r="O159" s="326"/>
      <c r="P159" s="326"/>
    </row>
    <row r="160" spans="1:16" x14ac:dyDescent="0.25">
      <c r="A160" s="365"/>
      <c r="B160" s="365"/>
      <c r="C160" s="365"/>
      <c r="D160" s="365"/>
      <c r="E160" s="365"/>
      <c r="F160" s="365"/>
      <c r="G160" s="365"/>
      <c r="H160" s="365"/>
      <c r="I160" s="365"/>
      <c r="J160" s="365"/>
      <c r="K160" s="365"/>
      <c r="L160" s="365"/>
      <c r="M160" s="365"/>
      <c r="N160" s="365"/>
      <c r="O160" s="326"/>
      <c r="P160" s="326"/>
    </row>
    <row r="161" spans="1:16" x14ac:dyDescent="0.25">
      <c r="A161" s="365"/>
      <c r="B161" s="365"/>
      <c r="C161" s="365"/>
      <c r="D161" s="365"/>
      <c r="E161" s="365"/>
      <c r="F161" s="365"/>
      <c r="G161" s="365"/>
      <c r="H161" s="365"/>
      <c r="I161" s="365"/>
      <c r="J161" s="365"/>
      <c r="K161" s="365"/>
      <c r="L161" s="365"/>
      <c r="M161" s="365"/>
      <c r="N161" s="365"/>
      <c r="O161" s="326"/>
      <c r="P161" s="326"/>
    </row>
    <row r="162" spans="1:16" x14ac:dyDescent="0.25">
      <c r="A162" s="18"/>
      <c r="B162" s="18"/>
      <c r="C162" s="18"/>
      <c r="D162" s="18"/>
      <c r="E162" s="18"/>
      <c r="F162" s="18"/>
      <c r="G162" s="18"/>
      <c r="H162" s="18"/>
      <c r="I162" s="18"/>
      <c r="J162" s="18"/>
      <c r="K162" s="18"/>
      <c r="L162" s="18"/>
      <c r="M162" s="18"/>
      <c r="N162" s="18"/>
    </row>
    <row r="163" spans="1:16" x14ac:dyDescent="0.25">
      <c r="A163" s="18"/>
      <c r="B163" s="18"/>
      <c r="C163" s="18"/>
      <c r="D163" s="18"/>
      <c r="E163" s="18"/>
      <c r="F163" s="18"/>
      <c r="G163" s="18"/>
      <c r="H163" s="18"/>
      <c r="I163" s="18"/>
      <c r="J163" s="18"/>
      <c r="K163" s="18"/>
      <c r="L163" s="18"/>
      <c r="M163" s="18"/>
      <c r="N163" s="18"/>
    </row>
    <row r="164" spans="1:16" ht="15.75" x14ac:dyDescent="0.25">
      <c r="A164" s="356" t="s">
        <v>96</v>
      </c>
      <c r="B164" s="18"/>
      <c r="C164" s="18"/>
      <c r="D164" s="18"/>
      <c r="E164" s="18"/>
      <c r="F164" s="18"/>
      <c r="G164" s="18"/>
      <c r="H164" s="18"/>
      <c r="I164" s="18"/>
      <c r="J164" s="18"/>
      <c r="K164" s="18"/>
      <c r="L164" s="18"/>
      <c r="M164" s="18"/>
      <c r="N164" s="18"/>
    </row>
    <row r="165" spans="1:16" ht="31.5" customHeight="1" x14ac:dyDescent="0.25">
      <c r="A165" s="437" t="s">
        <v>154</v>
      </c>
      <c r="B165" s="437"/>
      <c r="C165" s="437"/>
      <c r="D165" s="437"/>
      <c r="E165" s="437"/>
      <c r="F165" s="437"/>
      <c r="G165" s="437"/>
      <c r="H165" s="437"/>
      <c r="I165" s="437"/>
      <c r="J165" s="437"/>
      <c r="K165" s="437"/>
      <c r="L165" s="437"/>
      <c r="M165" s="18"/>
      <c r="N165" s="18"/>
    </row>
    <row r="166" spans="1:16" x14ac:dyDescent="0.25">
      <c r="A166" s="354" t="s">
        <v>198</v>
      </c>
      <c r="B166" s="361"/>
      <c r="C166" s="361"/>
      <c r="D166" s="361"/>
      <c r="E166" s="361"/>
      <c r="F166" s="361"/>
      <c r="G166" s="361"/>
      <c r="H166" s="361"/>
      <c r="I166" s="361"/>
      <c r="J166" s="361"/>
      <c r="K166" s="361"/>
      <c r="L166" s="361"/>
      <c r="M166" s="361"/>
      <c r="N166" s="361"/>
      <c r="O166" s="325"/>
      <c r="P166" s="325"/>
    </row>
    <row r="167" spans="1:16" x14ac:dyDescent="0.25">
      <c r="A167" s="366" t="s">
        <v>177</v>
      </c>
      <c r="B167" s="361"/>
      <c r="C167" s="361"/>
      <c r="D167" s="361"/>
      <c r="E167" s="361"/>
      <c r="F167" s="361"/>
      <c r="G167" s="361"/>
      <c r="H167" s="361"/>
      <c r="I167" s="361"/>
      <c r="J167" s="361"/>
      <c r="K167" s="361"/>
      <c r="L167" s="361"/>
      <c r="M167" s="361"/>
      <c r="N167" s="361"/>
      <c r="O167" s="325"/>
      <c r="P167" s="325"/>
    </row>
    <row r="168" spans="1:16" x14ac:dyDescent="0.25">
      <c r="A168" s="361"/>
      <c r="B168" s="361"/>
      <c r="C168" s="361"/>
      <c r="D168" s="361"/>
      <c r="E168" s="361"/>
      <c r="F168" s="361"/>
      <c r="G168" s="361"/>
      <c r="H168" s="361"/>
      <c r="I168" s="361"/>
      <c r="J168" s="361"/>
      <c r="K168" s="361"/>
      <c r="L168" s="361"/>
      <c r="M168" s="361"/>
      <c r="N168" s="361"/>
      <c r="O168" s="325"/>
      <c r="P168" s="325"/>
    </row>
    <row r="169" spans="1:16" x14ac:dyDescent="0.25">
      <c r="A169" s="361"/>
      <c r="B169" s="361"/>
      <c r="C169" s="361"/>
      <c r="D169" s="361"/>
      <c r="E169" s="361"/>
      <c r="F169" s="361"/>
      <c r="G169" s="361"/>
      <c r="H169" s="361"/>
      <c r="I169" s="361"/>
      <c r="J169" s="361"/>
      <c r="K169" s="361"/>
      <c r="L169" s="361"/>
      <c r="M169" s="361"/>
      <c r="N169" s="361"/>
      <c r="O169" s="325"/>
      <c r="P169" s="325"/>
    </row>
    <row r="170" spans="1:16" x14ac:dyDescent="0.25">
      <c r="A170" s="361"/>
      <c r="B170" s="361"/>
      <c r="C170" s="361"/>
      <c r="D170" s="361"/>
      <c r="E170" s="361"/>
      <c r="F170" s="361"/>
      <c r="G170" s="361"/>
      <c r="H170" s="361"/>
      <c r="I170" s="361"/>
      <c r="J170" s="361"/>
      <c r="K170" s="361"/>
      <c r="L170" s="361"/>
      <c r="M170" s="361"/>
      <c r="N170" s="361"/>
      <c r="O170" s="325"/>
      <c r="P170" s="325"/>
    </row>
    <row r="171" spans="1:16" x14ac:dyDescent="0.25">
      <c r="A171" s="361"/>
      <c r="B171" s="361"/>
      <c r="C171" s="361"/>
      <c r="D171" s="361"/>
      <c r="E171" s="361"/>
      <c r="F171" s="361"/>
      <c r="G171" s="361"/>
      <c r="H171" s="361"/>
      <c r="I171" s="361"/>
      <c r="J171" s="361"/>
      <c r="K171" s="361"/>
      <c r="L171" s="361"/>
      <c r="M171" s="361"/>
      <c r="N171" s="361"/>
      <c r="O171" s="325"/>
      <c r="P171" s="325"/>
    </row>
    <row r="172" spans="1:16" x14ac:dyDescent="0.25">
      <c r="A172" s="361"/>
      <c r="B172" s="361"/>
      <c r="C172" s="361"/>
      <c r="D172" s="361"/>
      <c r="E172" s="361"/>
      <c r="F172" s="361"/>
      <c r="G172" s="361"/>
      <c r="H172" s="361"/>
      <c r="I172" s="361"/>
      <c r="J172" s="361"/>
      <c r="K172" s="361"/>
      <c r="L172" s="361"/>
      <c r="M172" s="361"/>
      <c r="N172" s="361"/>
      <c r="O172" s="325"/>
      <c r="P172" s="325"/>
    </row>
    <row r="173" spans="1:16" x14ac:dyDescent="0.25">
      <c r="A173" s="361"/>
      <c r="B173" s="361"/>
      <c r="C173" s="361"/>
      <c r="D173" s="361"/>
      <c r="E173" s="361"/>
      <c r="F173" s="361"/>
      <c r="G173" s="361"/>
      <c r="H173" s="361"/>
      <c r="I173" s="361"/>
      <c r="J173" s="361"/>
      <c r="K173" s="361"/>
      <c r="L173" s="361"/>
      <c r="M173" s="361"/>
      <c r="N173" s="361"/>
      <c r="O173" s="325"/>
      <c r="P173" s="325"/>
    </row>
    <row r="174" spans="1:16" x14ac:dyDescent="0.25">
      <c r="A174" s="361"/>
      <c r="B174" s="361"/>
      <c r="C174" s="361"/>
      <c r="D174" s="361"/>
      <c r="E174" s="361"/>
      <c r="F174" s="361"/>
      <c r="G174" s="361"/>
      <c r="H174" s="361"/>
      <c r="I174" s="361"/>
      <c r="J174" s="361"/>
      <c r="K174" s="361"/>
      <c r="L174" s="361"/>
      <c r="M174" s="361"/>
      <c r="N174" s="361"/>
      <c r="O174" s="325"/>
      <c r="P174" s="325"/>
    </row>
    <row r="175" spans="1:16" x14ac:dyDescent="0.25">
      <c r="A175" s="361"/>
      <c r="B175" s="361"/>
      <c r="C175" s="361"/>
      <c r="D175" s="361"/>
      <c r="E175" s="361"/>
      <c r="F175" s="361"/>
      <c r="G175" s="361"/>
      <c r="H175" s="361"/>
      <c r="I175" s="361"/>
      <c r="J175" s="361"/>
      <c r="K175" s="361"/>
      <c r="L175" s="361"/>
      <c r="M175" s="361"/>
      <c r="N175" s="361"/>
      <c r="O175" s="325"/>
      <c r="P175" s="325"/>
    </row>
    <row r="176" spans="1:16" x14ac:dyDescent="0.25">
      <c r="A176" s="361"/>
      <c r="B176" s="361"/>
      <c r="C176" s="361"/>
      <c r="D176" s="361"/>
      <c r="E176" s="361"/>
      <c r="F176" s="361"/>
      <c r="G176" s="361"/>
      <c r="H176" s="361"/>
      <c r="I176" s="361"/>
      <c r="J176" s="361"/>
      <c r="K176" s="361"/>
      <c r="L176" s="361"/>
      <c r="M176" s="361"/>
      <c r="N176" s="361"/>
      <c r="O176" s="325"/>
      <c r="P176" s="325"/>
    </row>
    <row r="177" spans="1:16" x14ac:dyDescent="0.25">
      <c r="A177" s="361"/>
      <c r="B177" s="361"/>
      <c r="C177" s="361"/>
      <c r="D177" s="361"/>
      <c r="E177" s="361"/>
      <c r="F177" s="361"/>
      <c r="G177" s="361"/>
      <c r="H177" s="361"/>
      <c r="I177" s="361"/>
      <c r="J177" s="361"/>
      <c r="K177" s="361"/>
      <c r="L177" s="361"/>
      <c r="M177" s="361"/>
      <c r="N177" s="361"/>
      <c r="O177" s="325"/>
      <c r="P177" s="325"/>
    </row>
    <row r="178" spans="1:16" x14ac:dyDescent="0.25">
      <c r="A178" s="361"/>
      <c r="B178" s="361"/>
      <c r="C178" s="361"/>
      <c r="D178" s="361"/>
      <c r="E178" s="361"/>
      <c r="F178" s="361"/>
      <c r="G178" s="361"/>
      <c r="H178" s="361"/>
      <c r="I178" s="361"/>
      <c r="J178" s="361"/>
      <c r="K178" s="361"/>
      <c r="L178" s="361"/>
      <c r="M178" s="361"/>
      <c r="N178" s="361"/>
      <c r="O178" s="325"/>
      <c r="P178" s="325"/>
    </row>
    <row r="179" spans="1:16" x14ac:dyDescent="0.25">
      <c r="A179" s="18"/>
      <c r="B179" s="18"/>
      <c r="C179" s="18"/>
      <c r="D179" s="18"/>
      <c r="E179" s="18"/>
      <c r="F179" s="18"/>
      <c r="G179" s="18"/>
      <c r="H179" s="18"/>
      <c r="I179" s="18"/>
      <c r="J179" s="18"/>
      <c r="K179" s="18"/>
      <c r="L179" s="18"/>
      <c r="M179" s="18"/>
      <c r="N179" s="18"/>
    </row>
    <row r="180" spans="1:16" x14ac:dyDescent="0.25">
      <c r="A180" s="18"/>
      <c r="B180" s="18"/>
      <c r="C180" s="18"/>
      <c r="D180" s="18"/>
      <c r="E180" s="18"/>
      <c r="F180" s="18"/>
      <c r="G180" s="18"/>
      <c r="H180" s="18"/>
      <c r="I180" s="18"/>
      <c r="J180" s="18"/>
      <c r="K180" s="18"/>
      <c r="L180" s="18"/>
      <c r="M180" s="18"/>
      <c r="N180" s="18"/>
    </row>
    <row r="181" spans="1:16" ht="18" x14ac:dyDescent="0.25">
      <c r="A181" s="327" t="s">
        <v>144</v>
      </c>
      <c r="B181" s="235"/>
      <c r="C181" s="235"/>
      <c r="D181" s="235"/>
      <c r="E181" s="235"/>
      <c r="F181" s="235"/>
      <c r="G181" s="235"/>
      <c r="H181" s="235"/>
      <c r="I181" s="235"/>
      <c r="J181" s="235"/>
      <c r="K181" s="235"/>
      <c r="L181" s="236"/>
    </row>
    <row r="182" spans="1:16" x14ac:dyDescent="0.25">
      <c r="A182" s="237"/>
      <c r="B182" s="49"/>
      <c r="C182" s="49"/>
      <c r="D182" s="49"/>
      <c r="E182" s="49"/>
      <c r="F182" s="49"/>
      <c r="G182" s="49"/>
      <c r="H182" s="49"/>
      <c r="I182" s="49"/>
      <c r="J182" s="49"/>
      <c r="K182" s="49"/>
      <c r="L182" s="238"/>
    </row>
    <row r="183" spans="1:16" x14ac:dyDescent="0.25">
      <c r="A183" s="239" t="s">
        <v>147</v>
      </c>
      <c r="B183" s="49"/>
      <c r="C183" s="49"/>
      <c r="D183" s="49"/>
      <c r="E183" s="49"/>
      <c r="F183" s="49"/>
      <c r="G183" s="49"/>
      <c r="H183" s="49"/>
      <c r="I183" s="49"/>
      <c r="J183" s="49"/>
      <c r="K183" s="49"/>
      <c r="L183" s="238"/>
    </row>
    <row r="184" spans="1:16" x14ac:dyDescent="0.25">
      <c r="A184" s="240" t="s">
        <v>221</v>
      </c>
      <c r="B184" s="49"/>
      <c r="C184" s="49"/>
      <c r="D184" s="49"/>
      <c r="E184" s="49"/>
      <c r="F184" s="49"/>
      <c r="G184" s="49"/>
      <c r="H184" s="49"/>
      <c r="I184" s="49"/>
      <c r="J184" s="49"/>
      <c r="K184" s="49"/>
      <c r="L184" s="238"/>
    </row>
    <row r="185" spans="1:16" x14ac:dyDescent="0.25">
      <c r="A185" s="240"/>
      <c r="B185" s="49"/>
      <c r="C185" s="49"/>
      <c r="D185" s="49"/>
      <c r="E185" s="49"/>
      <c r="F185" s="49"/>
      <c r="G185" s="49"/>
      <c r="H185" s="49"/>
      <c r="I185" s="49"/>
      <c r="J185" s="49"/>
      <c r="K185" s="49"/>
      <c r="L185" s="238"/>
    </row>
    <row r="186" spans="1:16" x14ac:dyDescent="0.25">
      <c r="A186" s="241" t="s">
        <v>148</v>
      </c>
      <c r="B186" s="49"/>
      <c r="C186" s="49"/>
      <c r="D186" s="49"/>
      <c r="E186" s="49"/>
      <c r="F186" s="49"/>
      <c r="G186" s="49"/>
      <c r="H186" s="49"/>
      <c r="I186" s="49"/>
      <c r="J186" s="49"/>
      <c r="K186" s="49"/>
      <c r="L186" s="238"/>
    </row>
    <row r="187" spans="1:16" ht="30.75" customHeight="1" x14ac:dyDescent="0.25">
      <c r="A187" s="427" t="s">
        <v>149</v>
      </c>
      <c r="B187" s="428"/>
      <c r="C187" s="428"/>
      <c r="D187" s="428"/>
      <c r="E187" s="428"/>
      <c r="F187" s="428"/>
      <c r="G187" s="428"/>
      <c r="H187" s="428"/>
      <c r="I187" s="428"/>
      <c r="J187" s="428"/>
      <c r="K187" s="428"/>
      <c r="L187" s="429"/>
    </row>
    <row r="188" spans="1:16" x14ac:dyDescent="0.25">
      <c r="A188" s="430" t="s">
        <v>150</v>
      </c>
      <c r="B188" s="431"/>
      <c r="C188" s="431"/>
      <c r="D188" s="431"/>
      <c r="E188" s="431"/>
      <c r="F188" s="431"/>
      <c r="G188" s="431"/>
      <c r="H188" s="431"/>
      <c r="I188" s="431"/>
      <c r="J188" s="431"/>
      <c r="K188" s="431"/>
      <c r="L188" s="432"/>
    </row>
    <row r="189" spans="1:16" x14ac:dyDescent="0.25">
      <c r="A189" s="322"/>
      <c r="B189" s="328"/>
      <c r="C189" s="328"/>
      <c r="D189" s="328"/>
      <c r="E189" s="328"/>
      <c r="F189" s="328"/>
      <c r="G189" s="328"/>
      <c r="H189" s="328"/>
      <c r="I189" s="328"/>
      <c r="J189" s="328"/>
      <c r="K189" s="328"/>
      <c r="L189" s="323"/>
    </row>
    <row r="190" spans="1:16" x14ac:dyDescent="0.25">
      <c r="A190" s="237"/>
      <c r="B190" s="329" t="s">
        <v>200</v>
      </c>
      <c r="C190" s="49"/>
      <c r="D190" s="329" t="s">
        <v>199</v>
      </c>
      <c r="E190" s="49"/>
      <c r="F190" s="49"/>
      <c r="G190" s="49"/>
      <c r="H190" s="49"/>
      <c r="I190" s="49"/>
      <c r="J190" s="49"/>
      <c r="K190" s="49"/>
      <c r="L190" s="238"/>
    </row>
    <row r="191" spans="1:16" x14ac:dyDescent="0.25">
      <c r="A191" s="240" t="s">
        <v>133</v>
      </c>
      <c r="B191" s="330">
        <v>16</v>
      </c>
      <c r="C191" s="49"/>
      <c r="D191" s="330">
        <v>16</v>
      </c>
      <c r="E191" s="49"/>
      <c r="F191" s="49"/>
      <c r="G191" s="49"/>
      <c r="H191" s="49"/>
      <c r="I191" s="49"/>
      <c r="J191" s="49"/>
      <c r="K191" s="49"/>
      <c r="L191" s="238"/>
    </row>
    <row r="192" spans="1:16" x14ac:dyDescent="0.25">
      <c r="A192" s="240" t="s">
        <v>134</v>
      </c>
      <c r="B192" s="330">
        <v>19</v>
      </c>
      <c r="C192" s="49"/>
      <c r="D192" s="330">
        <v>19</v>
      </c>
      <c r="E192" s="49"/>
      <c r="F192" s="49"/>
      <c r="G192" s="49"/>
      <c r="H192" s="49"/>
      <c r="I192" s="49"/>
      <c r="J192" s="49"/>
      <c r="K192" s="49"/>
      <c r="L192" s="238"/>
    </row>
    <row r="193" spans="1:12" x14ac:dyDescent="0.25">
      <c r="A193" s="242" t="s">
        <v>135</v>
      </c>
      <c r="B193" s="234">
        <v>28</v>
      </c>
      <c r="C193" s="49"/>
      <c r="D193" s="234">
        <v>28</v>
      </c>
      <c r="E193" s="49"/>
      <c r="F193" s="49"/>
      <c r="G193" s="49"/>
      <c r="H193" s="49"/>
      <c r="I193" s="49"/>
      <c r="J193" s="49"/>
      <c r="K193" s="49"/>
      <c r="L193" s="238"/>
    </row>
    <row r="194" spans="1:12" x14ac:dyDescent="0.25">
      <c r="A194" s="237" t="s">
        <v>93</v>
      </c>
      <c r="B194" s="331">
        <f>SUM(B191:B193)</f>
        <v>63</v>
      </c>
      <c r="C194" s="49"/>
      <c r="D194" s="330">
        <f>SUM(D191:D193)</f>
        <v>63</v>
      </c>
      <c r="E194" s="49"/>
      <c r="F194" s="49"/>
      <c r="G194" s="49"/>
      <c r="H194" s="49"/>
      <c r="I194" s="49"/>
      <c r="J194" s="49"/>
      <c r="K194" s="49"/>
      <c r="L194" s="238"/>
    </row>
    <row r="195" spans="1:12" x14ac:dyDescent="0.25">
      <c r="A195" s="240"/>
      <c r="B195" s="49"/>
      <c r="C195" s="49"/>
      <c r="D195" s="49"/>
      <c r="E195" s="49"/>
      <c r="F195" s="49"/>
      <c r="G195" s="49"/>
      <c r="H195" s="49"/>
      <c r="I195" s="49"/>
      <c r="J195" s="49"/>
      <c r="K195" s="49"/>
      <c r="L195" s="238"/>
    </row>
    <row r="196" spans="1:12" x14ac:dyDescent="0.25">
      <c r="A196" s="243" t="s">
        <v>136</v>
      </c>
      <c r="B196" s="332">
        <v>110</v>
      </c>
      <c r="C196" s="49" t="s">
        <v>143</v>
      </c>
      <c r="D196" s="332">
        <v>110</v>
      </c>
      <c r="E196" s="49" t="s">
        <v>143</v>
      </c>
      <c r="F196" s="49"/>
      <c r="G196" s="49"/>
      <c r="H196" s="49"/>
      <c r="I196" s="49"/>
      <c r="J196" s="49"/>
      <c r="K196" s="49"/>
      <c r="L196" s="238"/>
    </row>
    <row r="197" spans="1:12" x14ac:dyDescent="0.25">
      <c r="A197" s="240" t="s">
        <v>45</v>
      </c>
      <c r="B197" s="330">
        <f>B194+B196</f>
        <v>173</v>
      </c>
      <c r="C197" s="49"/>
      <c r="D197" s="330">
        <f>D194+D196</f>
        <v>173</v>
      </c>
      <c r="E197" s="49"/>
      <c r="F197" s="49"/>
      <c r="G197" s="49"/>
      <c r="H197" s="49"/>
      <c r="I197" s="49"/>
      <c r="J197" s="49"/>
      <c r="K197" s="49"/>
      <c r="L197" s="238"/>
    </row>
    <row r="198" spans="1:12" x14ac:dyDescent="0.25">
      <c r="A198" s="240"/>
      <c r="B198" s="49"/>
      <c r="C198" s="49"/>
      <c r="D198" s="49"/>
      <c r="E198" s="49"/>
      <c r="F198" s="49"/>
      <c r="G198" s="49"/>
      <c r="H198" s="49"/>
      <c r="I198" s="49"/>
      <c r="J198" s="49"/>
      <c r="K198" s="49"/>
      <c r="L198" s="238"/>
    </row>
    <row r="199" spans="1:12" x14ac:dyDescent="0.25">
      <c r="A199" s="240" t="s">
        <v>137</v>
      </c>
      <c r="B199" s="433" t="s">
        <v>138</v>
      </c>
      <c r="C199" s="433"/>
      <c r="D199" s="433"/>
      <c r="E199" s="433"/>
      <c r="F199" s="433"/>
      <c r="G199" s="433"/>
      <c r="H199" s="433"/>
      <c r="I199" s="433"/>
      <c r="J199" s="433"/>
      <c r="K199" s="433"/>
      <c r="L199" s="434"/>
    </row>
    <row r="200" spans="1:12" ht="27.75" customHeight="1" x14ac:dyDescent="0.25">
      <c r="A200" s="372" t="s">
        <v>139</v>
      </c>
      <c r="B200" s="428" t="s">
        <v>140</v>
      </c>
      <c r="C200" s="428"/>
      <c r="D200" s="428"/>
      <c r="E200" s="428"/>
      <c r="F200" s="428"/>
      <c r="G200" s="428"/>
      <c r="H200" s="428"/>
      <c r="I200" s="428"/>
      <c r="J200" s="428"/>
      <c r="K200" s="428"/>
      <c r="L200" s="429"/>
    </row>
    <row r="201" spans="1:12" ht="28.5" customHeight="1" x14ac:dyDescent="0.25">
      <c r="A201" s="373" t="s">
        <v>141</v>
      </c>
      <c r="B201" s="435" t="s">
        <v>142</v>
      </c>
      <c r="C201" s="435"/>
      <c r="D201" s="435"/>
      <c r="E201" s="435"/>
      <c r="F201" s="435"/>
      <c r="G201" s="435"/>
      <c r="H201" s="435"/>
      <c r="I201" s="435"/>
      <c r="J201" s="435"/>
      <c r="K201" s="435"/>
      <c r="L201" s="436"/>
    </row>
    <row r="202" spans="1:12" x14ac:dyDescent="0.25">
      <c r="A202" s="230"/>
    </row>
  </sheetData>
  <mergeCells count="23">
    <mergeCell ref="A24:L24"/>
    <mergeCell ref="A1:L1"/>
    <mergeCell ref="A2:L2"/>
    <mergeCell ref="A3:L3"/>
    <mergeCell ref="A5:B5"/>
    <mergeCell ref="C5:H5"/>
    <mergeCell ref="A165:L165"/>
    <mergeCell ref="A40:L41"/>
    <mergeCell ref="A58:L59"/>
    <mergeCell ref="A75:L75"/>
    <mergeCell ref="A91:L93"/>
    <mergeCell ref="A111:L112"/>
    <mergeCell ref="A133:L133"/>
    <mergeCell ref="A134:L134"/>
    <mergeCell ref="A135:L135"/>
    <mergeCell ref="A136:L136"/>
    <mergeCell ref="A137:L138"/>
    <mergeCell ref="A155:L155"/>
    <mergeCell ref="A187:L187"/>
    <mergeCell ref="A188:L188"/>
    <mergeCell ref="B199:L199"/>
    <mergeCell ref="B200:L200"/>
    <mergeCell ref="B201:L201"/>
  </mergeCells>
  <pageMargins left="0.7" right="0.7" top="0.75" bottom="0.75" header="0.3" footer="0.3"/>
  <pageSetup scale="51" orientation="portrait" r:id="rId1"/>
  <rowBreaks count="1" manualBreakCount="1">
    <brk id="8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6"/>
  <sheetViews>
    <sheetView zoomScale="90" zoomScaleNormal="90" workbookViewId="0">
      <pane xSplit="2" ySplit="7" topLeftCell="C51" activePane="bottomRight" state="frozen"/>
      <selection activeCell="B5" sqref="B5"/>
      <selection pane="topRight" activeCell="B5" sqref="B5"/>
      <selection pane="bottomLeft" activeCell="B5" sqref="B5"/>
      <selection pane="bottomRight" activeCell="D5" sqref="D5"/>
    </sheetView>
  </sheetViews>
  <sheetFormatPr defaultColWidth="8.7109375" defaultRowHeight="14.25" x14ac:dyDescent="0.2"/>
  <cols>
    <col min="1" max="1" width="46.85546875" style="77" customWidth="1"/>
    <col min="2" max="2" width="14.28515625" style="77" customWidth="1"/>
    <col min="3" max="4" width="15.140625" style="77" customWidth="1"/>
    <col min="5" max="5" width="15" style="77" customWidth="1"/>
    <col min="6" max="6" width="16.140625" style="77" customWidth="1"/>
    <col min="7" max="7" width="15.42578125" style="77" customWidth="1"/>
    <col min="8" max="8" width="16.85546875" style="77" customWidth="1"/>
    <col min="9" max="9" width="16.140625" style="77" customWidth="1"/>
    <col min="10" max="10" width="17" style="77" customWidth="1"/>
    <col min="11" max="11" width="16.5703125" style="77" customWidth="1"/>
    <col min="12" max="12" width="15.7109375" style="77" customWidth="1"/>
    <col min="13" max="13" width="15.42578125" style="77" customWidth="1"/>
    <col min="14" max="14" width="15.140625" style="77" customWidth="1"/>
    <col min="15" max="15" width="16.5703125" style="77" customWidth="1"/>
    <col min="16" max="16" width="17.5703125" style="77" customWidth="1"/>
    <col min="17" max="17" width="15.5703125" style="77" customWidth="1"/>
    <col min="18" max="16384" width="8.7109375" style="77"/>
  </cols>
  <sheetData>
    <row r="1" spans="1:17" s="106" customFormat="1" ht="15.75" x14ac:dyDescent="0.25">
      <c r="A1" s="448" t="s">
        <v>108</v>
      </c>
      <c r="B1" s="448"/>
      <c r="C1" s="448"/>
      <c r="D1" s="448"/>
      <c r="E1" s="448"/>
      <c r="F1" s="448"/>
      <c r="G1" s="448"/>
      <c r="H1" s="448"/>
      <c r="I1" s="448"/>
      <c r="J1" s="448"/>
      <c r="K1" s="448"/>
      <c r="L1" s="448"/>
      <c r="M1" s="448"/>
      <c r="N1" s="448"/>
      <c r="O1" s="448"/>
      <c r="P1" s="448"/>
      <c r="Q1" s="448"/>
    </row>
    <row r="2" spans="1:17" s="106" customFormat="1" ht="15.75" x14ac:dyDescent="0.25">
      <c r="A2" s="448" t="str">
        <f>'Line Item Budget'!A2:C2</f>
        <v>SFY 2026 &amp; 2027 Yr 1 Medication Assistance Program 08/01/2025 - 07/31/2026</v>
      </c>
      <c r="B2" s="448"/>
      <c r="C2" s="448"/>
      <c r="D2" s="448"/>
      <c r="E2" s="448"/>
      <c r="F2" s="448"/>
      <c r="G2" s="448"/>
      <c r="H2" s="448"/>
      <c r="I2" s="448"/>
      <c r="J2" s="448"/>
      <c r="K2" s="448"/>
      <c r="L2" s="448"/>
      <c r="M2" s="448"/>
      <c r="N2" s="448"/>
      <c r="O2" s="448"/>
      <c r="P2" s="448"/>
      <c r="Q2" s="448"/>
    </row>
    <row r="3" spans="1:17" s="106" customFormat="1" ht="15.75" x14ac:dyDescent="0.25">
      <c r="A3" s="448" t="s">
        <v>37</v>
      </c>
      <c r="B3" s="448"/>
      <c r="C3" s="448"/>
      <c r="D3" s="448"/>
      <c r="E3" s="448"/>
      <c r="F3" s="448"/>
      <c r="G3" s="448"/>
      <c r="H3" s="448"/>
      <c r="I3" s="448"/>
      <c r="J3" s="448"/>
      <c r="K3" s="448"/>
      <c r="L3" s="448"/>
      <c r="M3" s="448"/>
      <c r="N3" s="448"/>
      <c r="O3" s="448"/>
      <c r="P3" s="448"/>
      <c r="Q3" s="448"/>
    </row>
    <row r="4" spans="1:17" ht="15" x14ac:dyDescent="0.25">
      <c r="A4" s="244" t="s">
        <v>112</v>
      </c>
      <c r="B4" s="107"/>
      <c r="C4" s="464"/>
      <c r="D4" s="464"/>
      <c r="E4" s="464"/>
      <c r="F4" s="464"/>
      <c r="G4" s="245" t="s">
        <v>36</v>
      </c>
      <c r="H4" s="465"/>
      <c r="I4" s="465"/>
      <c r="J4" s="465"/>
      <c r="K4" s="465"/>
      <c r="L4" s="457" t="s">
        <v>151</v>
      </c>
      <c r="M4" s="457"/>
      <c r="N4" s="458"/>
      <c r="O4" s="458"/>
      <c r="P4" s="458"/>
      <c r="Q4" s="458"/>
    </row>
    <row r="5" spans="1:17" ht="15" x14ac:dyDescent="0.25">
      <c r="A5" s="244" t="s">
        <v>127</v>
      </c>
      <c r="B5" s="252">
        <f>Personnel!B5</f>
        <v>0</v>
      </c>
      <c r="C5" s="209"/>
      <c r="D5" s="209"/>
      <c r="E5" s="209"/>
      <c r="F5" s="209"/>
      <c r="G5" s="466" t="s">
        <v>35</v>
      </c>
      <c r="H5" s="466"/>
      <c r="I5" s="465"/>
      <c r="J5" s="465"/>
      <c r="K5" s="465"/>
      <c r="L5" s="457"/>
      <c r="M5" s="457"/>
      <c r="N5" s="459"/>
      <c r="O5" s="459"/>
      <c r="P5" s="459"/>
      <c r="Q5" s="459"/>
    </row>
    <row r="6" spans="1:17" ht="15.75" thickBot="1" x14ac:dyDescent="0.3">
      <c r="A6" s="370" t="s">
        <v>219</v>
      </c>
      <c r="B6" s="371">
        <f>Personnel!I5</f>
        <v>0</v>
      </c>
      <c r="C6" s="107"/>
      <c r="D6" s="107"/>
      <c r="E6" s="107"/>
      <c r="F6" s="107"/>
      <c r="G6" s="107"/>
      <c r="H6" s="107"/>
      <c r="I6" s="107"/>
      <c r="J6" s="107"/>
      <c r="K6" s="107"/>
      <c r="L6" s="107"/>
      <c r="M6" s="107"/>
      <c r="N6" s="107"/>
      <c r="O6" s="107"/>
      <c r="P6" s="107"/>
    </row>
    <row r="7" spans="1:17" ht="48.75" customHeight="1" thickTop="1" x14ac:dyDescent="0.25">
      <c r="A7" s="210" t="s">
        <v>34</v>
      </c>
      <c r="B7" s="184" t="s">
        <v>33</v>
      </c>
      <c r="C7" s="108" t="s">
        <v>31</v>
      </c>
      <c r="D7" s="108" t="s">
        <v>30</v>
      </c>
      <c r="E7" s="108" t="s">
        <v>29</v>
      </c>
      <c r="F7" s="109" t="s">
        <v>28</v>
      </c>
      <c r="G7" s="109" t="s">
        <v>27</v>
      </c>
      <c r="H7" s="109" t="s">
        <v>26</v>
      </c>
      <c r="I7" s="109" t="s">
        <v>25</v>
      </c>
      <c r="J7" s="109" t="s">
        <v>24</v>
      </c>
      <c r="K7" s="109" t="s">
        <v>23</v>
      </c>
      <c r="L7" s="109" t="s">
        <v>90</v>
      </c>
      <c r="M7" s="109" t="s">
        <v>22</v>
      </c>
      <c r="N7" s="149" t="s">
        <v>32</v>
      </c>
      <c r="O7" s="170" t="s">
        <v>21</v>
      </c>
      <c r="P7" s="182" t="s">
        <v>20</v>
      </c>
      <c r="Q7" s="110" t="s">
        <v>19</v>
      </c>
    </row>
    <row r="8" spans="1:17" ht="15" x14ac:dyDescent="0.25">
      <c r="A8" s="111" t="s">
        <v>18</v>
      </c>
      <c r="B8" s="163"/>
      <c r="C8" s="112"/>
      <c r="D8" s="112"/>
      <c r="E8" s="112"/>
      <c r="F8" s="112"/>
      <c r="G8" s="112"/>
      <c r="H8" s="112"/>
      <c r="I8" s="112"/>
      <c r="J8" s="112"/>
      <c r="K8" s="112"/>
      <c r="L8" s="112"/>
      <c r="M8" s="112"/>
      <c r="N8" s="150"/>
      <c r="O8" s="163"/>
      <c r="P8" s="163"/>
      <c r="Q8" s="113"/>
    </row>
    <row r="9" spans="1:17" x14ac:dyDescent="0.2">
      <c r="A9" s="119" t="s">
        <v>17</v>
      </c>
      <c r="B9" s="185">
        <f>'Line Item Budget'!C18</f>
        <v>0</v>
      </c>
      <c r="C9" s="143">
        <f>August!D25</f>
        <v>0</v>
      </c>
      <c r="D9" s="143">
        <f>September!D25</f>
        <v>0</v>
      </c>
      <c r="E9" s="143">
        <f>October!D25</f>
        <v>0</v>
      </c>
      <c r="F9" s="143">
        <f>November!D25</f>
        <v>0</v>
      </c>
      <c r="G9" s="143">
        <f>December!D25</f>
        <v>0</v>
      </c>
      <c r="H9" s="143">
        <f>January!D25</f>
        <v>0</v>
      </c>
      <c r="I9" s="143">
        <f>February!D25</f>
        <v>0</v>
      </c>
      <c r="J9" s="143">
        <f>March!D25</f>
        <v>0</v>
      </c>
      <c r="K9" s="143">
        <f>April!D25</f>
        <v>0</v>
      </c>
      <c r="L9" s="143">
        <f>May!D25</f>
        <v>0</v>
      </c>
      <c r="M9" s="143">
        <f>June!D25</f>
        <v>0</v>
      </c>
      <c r="N9" s="151">
        <f>July!D25</f>
        <v>0</v>
      </c>
      <c r="O9" s="171">
        <f>SUM(C9:N9)</f>
        <v>0</v>
      </c>
      <c r="P9" s="183">
        <f>B9-O9</f>
        <v>0</v>
      </c>
      <c r="Q9" s="114" t="e">
        <f>O9/B9</f>
        <v>#DIV/0!</v>
      </c>
    </row>
    <row r="10" spans="1:17" x14ac:dyDescent="0.2">
      <c r="A10" s="119" t="s">
        <v>16</v>
      </c>
      <c r="B10" s="185">
        <f>'Line Item Budget'!C19</f>
        <v>0</v>
      </c>
      <c r="C10" s="143">
        <f>August!D39</f>
        <v>0</v>
      </c>
      <c r="D10" s="143">
        <f>September!D39</f>
        <v>0</v>
      </c>
      <c r="E10" s="143">
        <f>October!D39</f>
        <v>0</v>
      </c>
      <c r="F10" s="143">
        <f>November!D39</f>
        <v>0</v>
      </c>
      <c r="G10" s="143">
        <f>December!D39</f>
        <v>0</v>
      </c>
      <c r="H10" s="143">
        <f>January!D39</f>
        <v>0</v>
      </c>
      <c r="I10" s="143">
        <f>February!D39</f>
        <v>0</v>
      </c>
      <c r="J10" s="143">
        <f>March!D39</f>
        <v>0</v>
      </c>
      <c r="K10" s="143">
        <f>April!D39</f>
        <v>0</v>
      </c>
      <c r="L10" s="143">
        <f>May!D39</f>
        <v>0</v>
      </c>
      <c r="M10" s="143">
        <f>June!D39</f>
        <v>0</v>
      </c>
      <c r="N10" s="151">
        <f>July!D39</f>
        <v>0</v>
      </c>
      <c r="O10" s="171">
        <f>SUM(C10:N10)</f>
        <v>0</v>
      </c>
      <c r="P10" s="183">
        <f>B10-O10</f>
        <v>0</v>
      </c>
      <c r="Q10" s="114" t="e">
        <f>O10/B10</f>
        <v>#DIV/0!</v>
      </c>
    </row>
    <row r="11" spans="1:17" x14ac:dyDescent="0.2">
      <c r="A11" s="119"/>
      <c r="B11" s="185"/>
      <c r="C11" s="143"/>
      <c r="D11" s="143"/>
      <c r="E11" s="143"/>
      <c r="F11" s="143"/>
      <c r="G11" s="143"/>
      <c r="H11" s="143"/>
      <c r="I11" s="143"/>
      <c r="J11" s="143"/>
      <c r="K11" s="143"/>
      <c r="L11" s="143"/>
      <c r="M11" s="143"/>
      <c r="N11" s="151"/>
      <c r="O11" s="171"/>
      <c r="P11" s="183"/>
      <c r="Q11" s="114"/>
    </row>
    <row r="12" spans="1:17" ht="15" x14ac:dyDescent="0.25">
      <c r="A12" s="116" t="s">
        <v>15</v>
      </c>
      <c r="B12" s="185"/>
      <c r="C12" s="143"/>
      <c r="D12" s="143"/>
      <c r="E12" s="143"/>
      <c r="F12" s="143"/>
      <c r="G12" s="144"/>
      <c r="H12" s="144"/>
      <c r="I12" s="144"/>
      <c r="J12" s="144"/>
      <c r="K12" s="144"/>
      <c r="L12" s="144"/>
      <c r="M12" s="144"/>
      <c r="N12" s="152"/>
      <c r="O12" s="171"/>
      <c r="P12" s="183"/>
      <c r="Q12" s="114"/>
    </row>
    <row r="13" spans="1:17" x14ac:dyDescent="0.2">
      <c r="A13" s="119" t="str">
        <f>'Line Item Budget'!A21</f>
        <v>Contractor 1 (define)</v>
      </c>
      <c r="B13" s="185">
        <f>'Line Item Budget'!C21</f>
        <v>0</v>
      </c>
      <c r="C13" s="143">
        <f>August!D42+August!E42</f>
        <v>0</v>
      </c>
      <c r="D13" s="143">
        <f>September!D42+September!E42</f>
        <v>0</v>
      </c>
      <c r="E13" s="143">
        <f>October!D42+October!E42</f>
        <v>0</v>
      </c>
      <c r="F13" s="143">
        <f>November!D42+November!E42</f>
        <v>0</v>
      </c>
      <c r="G13" s="143">
        <f>December!D42+December!E42</f>
        <v>0</v>
      </c>
      <c r="H13" s="143">
        <f>January!D42+January!E42</f>
        <v>0</v>
      </c>
      <c r="I13" s="143">
        <f>February!D42+February!E42</f>
        <v>0</v>
      </c>
      <c r="J13" s="143">
        <f>March!D42+March!E42</f>
        <v>0</v>
      </c>
      <c r="K13" s="143">
        <f>April!D42+April!E42</f>
        <v>0</v>
      </c>
      <c r="L13" s="143">
        <f>May!D42+May!E42</f>
        <v>0</v>
      </c>
      <c r="M13" s="143">
        <f>June!D42+June!E42</f>
        <v>0</v>
      </c>
      <c r="N13" s="151">
        <f>July!D42+July!E42</f>
        <v>0</v>
      </c>
      <c r="O13" s="171">
        <f t="shared" ref="O13:O18" si="0">SUM(C13:N13)</f>
        <v>0</v>
      </c>
      <c r="P13" s="183">
        <f t="shared" ref="P13:P18" si="1">B13-O13</f>
        <v>0</v>
      </c>
      <c r="Q13" s="114" t="e">
        <f t="shared" ref="Q13:Q25" si="2">O13/B13</f>
        <v>#DIV/0!</v>
      </c>
    </row>
    <row r="14" spans="1:17" x14ac:dyDescent="0.2">
      <c r="A14" s="119" t="str">
        <f>'Line Item Budget'!A22</f>
        <v>Contractor 2 (define)</v>
      </c>
      <c r="B14" s="185">
        <f>'Line Item Budget'!C22</f>
        <v>0</v>
      </c>
      <c r="C14" s="143">
        <f>August!D43+August!E43</f>
        <v>0</v>
      </c>
      <c r="D14" s="143">
        <f>September!D43+September!E43</f>
        <v>0</v>
      </c>
      <c r="E14" s="143">
        <f>October!D43+October!E43</f>
        <v>0</v>
      </c>
      <c r="F14" s="143">
        <f>November!D43+November!E43</f>
        <v>0</v>
      </c>
      <c r="G14" s="143">
        <f>December!D43+December!E43</f>
        <v>0</v>
      </c>
      <c r="H14" s="143">
        <f>January!D43+January!E43</f>
        <v>0</v>
      </c>
      <c r="I14" s="143">
        <f>February!D43+February!E43</f>
        <v>0</v>
      </c>
      <c r="J14" s="143">
        <f>March!D43+March!E43</f>
        <v>0</v>
      </c>
      <c r="K14" s="143">
        <f>April!D43+April!E43</f>
        <v>0</v>
      </c>
      <c r="L14" s="143">
        <f>May!D43+May!E43</f>
        <v>0</v>
      </c>
      <c r="M14" s="143">
        <f>June!D43+June!E43</f>
        <v>0</v>
      </c>
      <c r="N14" s="151">
        <f>July!D43+July!E43</f>
        <v>0</v>
      </c>
      <c r="O14" s="171">
        <f t="shared" si="0"/>
        <v>0</v>
      </c>
      <c r="P14" s="183">
        <f t="shared" si="1"/>
        <v>0</v>
      </c>
      <c r="Q14" s="114" t="e">
        <f t="shared" si="2"/>
        <v>#DIV/0!</v>
      </c>
    </row>
    <row r="15" spans="1:17" x14ac:dyDescent="0.2">
      <c r="A15" s="119" t="str">
        <f>'Line Item Budget'!A23</f>
        <v>Contractor 3 (define)</v>
      </c>
      <c r="B15" s="185">
        <f>'Line Item Budget'!C23</f>
        <v>0</v>
      </c>
      <c r="C15" s="143">
        <f>August!D44+August!E44</f>
        <v>0</v>
      </c>
      <c r="D15" s="143">
        <f>September!D44+September!E44</f>
        <v>0</v>
      </c>
      <c r="E15" s="143">
        <f>October!D44+October!E44</f>
        <v>0</v>
      </c>
      <c r="F15" s="143">
        <f>November!D44+November!E44</f>
        <v>0</v>
      </c>
      <c r="G15" s="143">
        <f>December!D44+December!E44</f>
        <v>0</v>
      </c>
      <c r="H15" s="143">
        <f>January!D44+January!E44</f>
        <v>0</v>
      </c>
      <c r="I15" s="143">
        <f>February!D44+February!E44</f>
        <v>0</v>
      </c>
      <c r="J15" s="143">
        <f>March!D44+March!E44</f>
        <v>0</v>
      </c>
      <c r="K15" s="143">
        <f>April!D44+April!E44</f>
        <v>0</v>
      </c>
      <c r="L15" s="143">
        <f>May!D44+May!E44</f>
        <v>0</v>
      </c>
      <c r="M15" s="143">
        <f>June!D44+June!E44</f>
        <v>0</v>
      </c>
      <c r="N15" s="151">
        <f>July!D44+July!E44</f>
        <v>0</v>
      </c>
      <c r="O15" s="171">
        <f t="shared" si="0"/>
        <v>0</v>
      </c>
      <c r="P15" s="183">
        <f t="shared" si="1"/>
        <v>0</v>
      </c>
      <c r="Q15" s="114" t="e">
        <f t="shared" si="2"/>
        <v>#DIV/0!</v>
      </c>
    </row>
    <row r="16" spans="1:17" x14ac:dyDescent="0.2">
      <c r="A16" s="119" t="str">
        <f>'Line Item Budget'!A24</f>
        <v>Contractor 4 (define)</v>
      </c>
      <c r="B16" s="185">
        <f>'Line Item Budget'!C24</f>
        <v>0</v>
      </c>
      <c r="C16" s="143">
        <f>August!D45+August!E45</f>
        <v>0</v>
      </c>
      <c r="D16" s="143">
        <f>September!D45+September!E45</f>
        <v>0</v>
      </c>
      <c r="E16" s="143">
        <f>October!D45+October!E45</f>
        <v>0</v>
      </c>
      <c r="F16" s="143">
        <f>November!D45+November!E45</f>
        <v>0</v>
      </c>
      <c r="G16" s="143">
        <f>December!D45+December!E45</f>
        <v>0</v>
      </c>
      <c r="H16" s="143">
        <f>January!D45+January!E45</f>
        <v>0</v>
      </c>
      <c r="I16" s="143">
        <f>February!D45+February!E45</f>
        <v>0</v>
      </c>
      <c r="J16" s="143">
        <f>March!D45+March!E45</f>
        <v>0</v>
      </c>
      <c r="K16" s="143">
        <f>April!D45+April!E45</f>
        <v>0</v>
      </c>
      <c r="L16" s="143">
        <f>May!D45+May!E45</f>
        <v>0</v>
      </c>
      <c r="M16" s="143">
        <f>June!D45+June!E45</f>
        <v>0</v>
      </c>
      <c r="N16" s="151">
        <f>July!D45+July!E45</f>
        <v>0</v>
      </c>
      <c r="O16" s="171">
        <f t="shared" si="0"/>
        <v>0</v>
      </c>
      <c r="P16" s="183">
        <f t="shared" si="1"/>
        <v>0</v>
      </c>
      <c r="Q16" s="114" t="e">
        <f t="shared" si="2"/>
        <v>#DIV/0!</v>
      </c>
    </row>
    <row r="17" spans="1:17" x14ac:dyDescent="0.2">
      <c r="A17" s="119" t="str">
        <f>'Line Item Budget'!A25</f>
        <v>Contractor 5 (define)</v>
      </c>
      <c r="B17" s="185">
        <f>'Line Item Budget'!C25</f>
        <v>0</v>
      </c>
      <c r="C17" s="143">
        <f>August!D46+August!E46</f>
        <v>0</v>
      </c>
      <c r="D17" s="143">
        <f>September!D46+September!E46</f>
        <v>0</v>
      </c>
      <c r="E17" s="143">
        <f>October!D46+October!E46</f>
        <v>0</v>
      </c>
      <c r="F17" s="143">
        <f>November!D46+November!E46</f>
        <v>0</v>
      </c>
      <c r="G17" s="143">
        <f>December!D46+December!E46</f>
        <v>0</v>
      </c>
      <c r="H17" s="143">
        <f>January!D46+January!E46</f>
        <v>0</v>
      </c>
      <c r="I17" s="143">
        <f>February!D46+February!E46</f>
        <v>0</v>
      </c>
      <c r="J17" s="143">
        <f>March!D46+March!E46</f>
        <v>0</v>
      </c>
      <c r="K17" s="143">
        <f>April!D46+April!E46</f>
        <v>0</v>
      </c>
      <c r="L17" s="143">
        <f>May!D46+May!E46</f>
        <v>0</v>
      </c>
      <c r="M17" s="143">
        <f>June!D46+June!E46</f>
        <v>0</v>
      </c>
      <c r="N17" s="151">
        <f>July!D46+July!E46</f>
        <v>0</v>
      </c>
      <c r="O17" s="171">
        <f t="shared" si="0"/>
        <v>0</v>
      </c>
      <c r="P17" s="183">
        <f t="shared" si="1"/>
        <v>0</v>
      </c>
      <c r="Q17" s="114" t="e">
        <f t="shared" si="2"/>
        <v>#DIV/0!</v>
      </c>
    </row>
    <row r="18" spans="1:17" x14ac:dyDescent="0.2">
      <c r="A18" s="119" t="str">
        <f>'Line Item Budget'!A26</f>
        <v>Contractor 6 (define)</v>
      </c>
      <c r="B18" s="185">
        <f>'Line Item Budget'!C26</f>
        <v>0</v>
      </c>
      <c r="C18" s="143">
        <f>August!D47+August!E47</f>
        <v>0</v>
      </c>
      <c r="D18" s="143">
        <f>September!D47+September!E47</f>
        <v>0</v>
      </c>
      <c r="E18" s="143">
        <f>October!D47+October!E47</f>
        <v>0</v>
      </c>
      <c r="F18" s="143">
        <f>November!D47+November!E47</f>
        <v>0</v>
      </c>
      <c r="G18" s="143">
        <f>December!D47+December!E47</f>
        <v>0</v>
      </c>
      <c r="H18" s="143">
        <f>January!D47+January!E47</f>
        <v>0</v>
      </c>
      <c r="I18" s="143">
        <f>February!D47+February!E47</f>
        <v>0</v>
      </c>
      <c r="J18" s="143">
        <f>March!D47+March!E47</f>
        <v>0</v>
      </c>
      <c r="K18" s="143">
        <f>April!D47+April!E47</f>
        <v>0</v>
      </c>
      <c r="L18" s="143">
        <f>May!D47+May!E47</f>
        <v>0</v>
      </c>
      <c r="M18" s="143">
        <f>June!D47+June!E47</f>
        <v>0</v>
      </c>
      <c r="N18" s="151">
        <f>July!D47+July!E47</f>
        <v>0</v>
      </c>
      <c r="O18" s="171">
        <f t="shared" si="0"/>
        <v>0</v>
      </c>
      <c r="P18" s="183">
        <f t="shared" si="1"/>
        <v>0</v>
      </c>
      <c r="Q18" s="114" t="e">
        <f t="shared" si="2"/>
        <v>#DIV/0!</v>
      </c>
    </row>
    <row r="19" spans="1:17" x14ac:dyDescent="0.2">
      <c r="A19" s="119"/>
      <c r="B19" s="185"/>
      <c r="C19" s="143"/>
      <c r="D19" s="143"/>
      <c r="E19" s="143"/>
      <c r="F19" s="143"/>
      <c r="G19" s="143"/>
      <c r="H19" s="143"/>
      <c r="I19" s="143"/>
      <c r="J19" s="143"/>
      <c r="K19" s="143"/>
      <c r="L19" s="143"/>
      <c r="M19" s="143"/>
      <c r="N19" s="151"/>
      <c r="O19" s="171"/>
      <c r="P19" s="183"/>
      <c r="Q19" s="114"/>
    </row>
    <row r="20" spans="1:17" ht="15" x14ac:dyDescent="0.25">
      <c r="A20" s="116" t="s">
        <v>3</v>
      </c>
      <c r="B20" s="185"/>
      <c r="C20" s="143"/>
      <c r="D20" s="143"/>
      <c r="E20" s="143"/>
      <c r="F20" s="143"/>
      <c r="G20" s="144"/>
      <c r="H20" s="144"/>
      <c r="I20" s="144"/>
      <c r="J20" s="144"/>
      <c r="K20" s="144"/>
      <c r="L20" s="144"/>
      <c r="M20" s="144"/>
      <c r="N20" s="152"/>
      <c r="O20" s="171"/>
      <c r="P20" s="183"/>
      <c r="Q20" s="114"/>
    </row>
    <row r="21" spans="1:17" x14ac:dyDescent="0.2">
      <c r="A21" s="119" t="str">
        <f>'Line Item Budget'!A28</f>
        <v>Subcontract 1 (define)</v>
      </c>
      <c r="B21" s="185">
        <f>'Line Item Budget'!C28</f>
        <v>0</v>
      </c>
      <c r="C21" s="143">
        <f>August!D49+August!E49</f>
        <v>0</v>
      </c>
      <c r="D21" s="143">
        <f>September!D49+September!E49</f>
        <v>0</v>
      </c>
      <c r="E21" s="143">
        <f>October!D49+October!E49</f>
        <v>0</v>
      </c>
      <c r="F21" s="143">
        <f>November!D49+November!E49</f>
        <v>0</v>
      </c>
      <c r="G21" s="144">
        <f>December!D49+December!E49</f>
        <v>0</v>
      </c>
      <c r="H21" s="144">
        <f>January!D49+January!E49</f>
        <v>0</v>
      </c>
      <c r="I21" s="144">
        <f>February!D49+February!E49</f>
        <v>0</v>
      </c>
      <c r="J21" s="144">
        <f>March!D49+March!E49</f>
        <v>0</v>
      </c>
      <c r="K21" s="144">
        <f>April!D49+April!E49</f>
        <v>0</v>
      </c>
      <c r="L21" s="144">
        <f>May!DD49+May!E49</f>
        <v>0</v>
      </c>
      <c r="M21" s="144">
        <f>June!D49+June!E49</f>
        <v>0</v>
      </c>
      <c r="N21" s="152">
        <f>July!D49+July!E49</f>
        <v>0</v>
      </c>
      <c r="O21" s="171">
        <f>SUM(C21:N21)</f>
        <v>0</v>
      </c>
      <c r="P21" s="183">
        <f>B21-O21</f>
        <v>0</v>
      </c>
      <c r="Q21" s="114" t="e">
        <f>O21/B21</f>
        <v>#DIV/0!</v>
      </c>
    </row>
    <row r="22" spans="1:17" x14ac:dyDescent="0.2">
      <c r="A22" s="119" t="str">
        <f>'Line Item Budget'!A29</f>
        <v>Subcontract 2 (define)</v>
      </c>
      <c r="B22" s="185">
        <f>'Line Item Budget'!C29</f>
        <v>0</v>
      </c>
      <c r="C22" s="143">
        <f>August!D50+August!E50</f>
        <v>0</v>
      </c>
      <c r="D22" s="143">
        <f>September!D50+September!E50</f>
        <v>0</v>
      </c>
      <c r="E22" s="143">
        <f>October!D50+October!E50</f>
        <v>0</v>
      </c>
      <c r="F22" s="143">
        <f>November!D50+November!E50</f>
        <v>0</v>
      </c>
      <c r="G22" s="144">
        <f>December!D50+December!E50</f>
        <v>0</v>
      </c>
      <c r="H22" s="144">
        <f>January!D50+January!E50</f>
        <v>0</v>
      </c>
      <c r="I22" s="144">
        <f>February!D50+February!E50</f>
        <v>0</v>
      </c>
      <c r="J22" s="144">
        <f>March!D50+March!E50</f>
        <v>0</v>
      </c>
      <c r="K22" s="144">
        <f>April!D50+April!E50</f>
        <v>0</v>
      </c>
      <c r="L22" s="144">
        <f>May!DD50+May!E50</f>
        <v>0</v>
      </c>
      <c r="M22" s="144">
        <f>June!D50+June!E50</f>
        <v>0</v>
      </c>
      <c r="N22" s="152">
        <f>July!D50+July!E50</f>
        <v>0</v>
      </c>
      <c r="O22" s="171">
        <f>SUM(C22:N22)</f>
        <v>0</v>
      </c>
      <c r="P22" s="183">
        <f>B22-O22</f>
        <v>0</v>
      </c>
      <c r="Q22" s="114" t="e">
        <f>O22/B22</f>
        <v>#DIV/0!</v>
      </c>
    </row>
    <row r="23" spans="1:17" x14ac:dyDescent="0.2">
      <c r="A23" s="119" t="str">
        <f>'Line Item Budget'!A30</f>
        <v>Subcontract 3 (define)</v>
      </c>
      <c r="B23" s="185">
        <f>'Line Item Budget'!C30</f>
        <v>0</v>
      </c>
      <c r="C23" s="143">
        <f>August!D51+August!E51</f>
        <v>0</v>
      </c>
      <c r="D23" s="143">
        <f>September!D51+September!E51</f>
        <v>0</v>
      </c>
      <c r="E23" s="143">
        <f>October!D51+October!E51</f>
        <v>0</v>
      </c>
      <c r="F23" s="143">
        <f>November!D51+November!E51</f>
        <v>0</v>
      </c>
      <c r="G23" s="144">
        <f>December!D51+December!E51</f>
        <v>0</v>
      </c>
      <c r="H23" s="144">
        <f>January!D51+January!E51</f>
        <v>0</v>
      </c>
      <c r="I23" s="144">
        <f>February!D51+February!E51</f>
        <v>0</v>
      </c>
      <c r="J23" s="144">
        <f>March!D51+March!E51</f>
        <v>0</v>
      </c>
      <c r="K23" s="144">
        <f>April!D51+April!E51</f>
        <v>0</v>
      </c>
      <c r="L23" s="144">
        <f>May!D51+May!E51</f>
        <v>0</v>
      </c>
      <c r="M23" s="144">
        <f>June!D51+June!E51</f>
        <v>0</v>
      </c>
      <c r="N23" s="152">
        <f>July!D51+July!E51</f>
        <v>0</v>
      </c>
      <c r="O23" s="171">
        <f>SUM(C23:N23)</f>
        <v>0</v>
      </c>
      <c r="P23" s="183">
        <f>B23-O23</f>
        <v>0</v>
      </c>
      <c r="Q23" s="114" t="e">
        <f>O23/B23</f>
        <v>#DIV/0!</v>
      </c>
    </row>
    <row r="24" spans="1:17" x14ac:dyDescent="0.2">
      <c r="A24" s="119" t="str">
        <f>'Line Item Budget'!A31</f>
        <v>Subcontract 4 (define)</v>
      </c>
      <c r="B24" s="185">
        <f>'Line Item Budget'!C31</f>
        <v>0</v>
      </c>
      <c r="C24" s="143">
        <f>August!D52+August!E52</f>
        <v>0</v>
      </c>
      <c r="D24" s="143">
        <f>September!D52+September!E52</f>
        <v>0</v>
      </c>
      <c r="E24" s="143">
        <f>October!D52+October!E52</f>
        <v>0</v>
      </c>
      <c r="F24" s="143">
        <f>November!D52+November!E52</f>
        <v>0</v>
      </c>
      <c r="G24" s="144">
        <f>December!D52+December!E52</f>
        <v>0</v>
      </c>
      <c r="H24" s="144">
        <f>January!D52+January!E52</f>
        <v>0</v>
      </c>
      <c r="I24" s="144">
        <f>February!D52+February!E52</f>
        <v>0</v>
      </c>
      <c r="J24" s="144">
        <f>March!D52+March!E52</f>
        <v>0</v>
      </c>
      <c r="K24" s="144">
        <f>April!D52+April!E52</f>
        <v>0</v>
      </c>
      <c r="L24" s="144">
        <f>May!DD52+May!E52</f>
        <v>0</v>
      </c>
      <c r="M24" s="144">
        <f>June!D52+June!E52</f>
        <v>0</v>
      </c>
      <c r="N24" s="152">
        <f>July!D52+July!E52</f>
        <v>0</v>
      </c>
      <c r="O24" s="171">
        <f>SUM(C24:N24)</f>
        <v>0</v>
      </c>
      <c r="P24" s="183">
        <f>B24-O24</f>
        <v>0</v>
      </c>
      <c r="Q24" s="114" t="e">
        <f>O24/B24</f>
        <v>#DIV/0!</v>
      </c>
    </row>
    <row r="25" spans="1:17" ht="15" x14ac:dyDescent="0.25">
      <c r="A25" s="162" t="s">
        <v>93</v>
      </c>
      <c r="B25" s="164">
        <f t="shared" ref="B25:P25" si="3">SUM(B9:B24)</f>
        <v>0</v>
      </c>
      <c r="C25" s="153">
        <f t="shared" si="3"/>
        <v>0</v>
      </c>
      <c r="D25" s="115">
        <f t="shared" si="3"/>
        <v>0</v>
      </c>
      <c r="E25" s="115">
        <f t="shared" si="3"/>
        <v>0</v>
      </c>
      <c r="F25" s="115">
        <f t="shared" si="3"/>
        <v>0</v>
      </c>
      <c r="G25" s="115">
        <f t="shared" si="3"/>
        <v>0</v>
      </c>
      <c r="H25" s="115">
        <f t="shared" si="3"/>
        <v>0</v>
      </c>
      <c r="I25" s="115">
        <f t="shared" si="3"/>
        <v>0</v>
      </c>
      <c r="J25" s="115">
        <f t="shared" si="3"/>
        <v>0</v>
      </c>
      <c r="K25" s="115">
        <f t="shared" si="3"/>
        <v>0</v>
      </c>
      <c r="L25" s="115">
        <f t="shared" si="3"/>
        <v>0</v>
      </c>
      <c r="M25" s="115">
        <f t="shared" si="3"/>
        <v>0</v>
      </c>
      <c r="N25" s="155">
        <f t="shared" si="3"/>
        <v>0</v>
      </c>
      <c r="O25" s="172">
        <f>SUM(O9:O24)</f>
        <v>0</v>
      </c>
      <c r="P25" s="172">
        <f t="shared" si="3"/>
        <v>0</v>
      </c>
      <c r="Q25" s="179" t="e">
        <f t="shared" si="2"/>
        <v>#DIV/0!</v>
      </c>
    </row>
    <row r="26" spans="1:17" ht="15" x14ac:dyDescent="0.25">
      <c r="A26" s="116" t="s">
        <v>14</v>
      </c>
      <c r="B26" s="186"/>
      <c r="C26" s="117"/>
      <c r="D26" s="117"/>
      <c r="E26" s="117"/>
      <c r="F26" s="117"/>
      <c r="G26" s="117"/>
      <c r="H26" s="117"/>
      <c r="I26" s="117"/>
      <c r="J26" s="117"/>
      <c r="K26" s="117"/>
      <c r="L26" s="117"/>
      <c r="M26" s="117"/>
      <c r="N26" s="156"/>
      <c r="O26" s="173"/>
      <c r="P26" s="173"/>
      <c r="Q26" s="118"/>
    </row>
    <row r="27" spans="1:17" x14ac:dyDescent="0.2">
      <c r="A27" s="119" t="str">
        <f>'Line Item Budget'!A34</f>
        <v>Rent</v>
      </c>
      <c r="B27" s="185">
        <f>'Line Item Budget'!C34</f>
        <v>0</v>
      </c>
      <c r="C27" s="143">
        <f>August!D57+August!E57</f>
        <v>0</v>
      </c>
      <c r="D27" s="143">
        <f>September!D57+September!E57</f>
        <v>0</v>
      </c>
      <c r="E27" s="143">
        <f>October!D57+October!E57</f>
        <v>0</v>
      </c>
      <c r="F27" s="143">
        <f>November!D57+November!E57</f>
        <v>0</v>
      </c>
      <c r="G27" s="144">
        <f>December!D57+December!E57</f>
        <v>0</v>
      </c>
      <c r="H27" s="144">
        <f>January!D57+January!E57</f>
        <v>0</v>
      </c>
      <c r="I27" s="144">
        <f>February!D57+February!E57</f>
        <v>0</v>
      </c>
      <c r="J27" s="144">
        <f>March!D57+March!E57</f>
        <v>0</v>
      </c>
      <c r="K27" s="144">
        <f>April!D57+April!E57</f>
        <v>0</v>
      </c>
      <c r="L27" s="144">
        <f>May!D57+May!E57</f>
        <v>0</v>
      </c>
      <c r="M27" s="144">
        <f>June!D57+June!E57</f>
        <v>0</v>
      </c>
      <c r="N27" s="152">
        <f>July!D57+July!E57</f>
        <v>0</v>
      </c>
      <c r="O27" s="171">
        <f t="shared" ref="O27:O36" si="4">SUM(C27:N27)</f>
        <v>0</v>
      </c>
      <c r="P27" s="183">
        <f t="shared" ref="P27:P36" si="5">B27-O27</f>
        <v>0</v>
      </c>
      <c r="Q27" s="114" t="e">
        <f t="shared" ref="Q27:Q36" si="6">O27/B27</f>
        <v>#DIV/0!</v>
      </c>
    </row>
    <row r="28" spans="1:17" x14ac:dyDescent="0.2">
      <c r="A28" s="119" t="s">
        <v>125</v>
      </c>
      <c r="B28" s="185">
        <f>'Line Item Budget'!C35</f>
        <v>0</v>
      </c>
      <c r="C28" s="143">
        <f>August!D58+August!E58</f>
        <v>0</v>
      </c>
      <c r="D28" s="143">
        <f>September!D58+September!E58</f>
        <v>0</v>
      </c>
      <c r="E28" s="143">
        <f>October!D58+October!E58</f>
        <v>0</v>
      </c>
      <c r="F28" s="143">
        <f>November!D58+November!E58</f>
        <v>0</v>
      </c>
      <c r="G28" s="144">
        <f>December!D58+December!E58</f>
        <v>0</v>
      </c>
      <c r="H28" s="144">
        <f>January!D58+January!E58</f>
        <v>0</v>
      </c>
      <c r="I28" s="144">
        <f>February!D58+February!E58</f>
        <v>0</v>
      </c>
      <c r="J28" s="144">
        <f>March!D58+March!E58</f>
        <v>0</v>
      </c>
      <c r="K28" s="144">
        <f>April!D58+April!E58</f>
        <v>0</v>
      </c>
      <c r="L28" s="144">
        <f>May!D58+May!E58</f>
        <v>0</v>
      </c>
      <c r="M28" s="144">
        <f>June!D58+June!E58</f>
        <v>0</v>
      </c>
      <c r="N28" s="152">
        <f>July!D58+July!E58</f>
        <v>0</v>
      </c>
      <c r="O28" s="171">
        <f t="shared" si="4"/>
        <v>0</v>
      </c>
      <c r="P28" s="183">
        <f t="shared" si="5"/>
        <v>0</v>
      </c>
      <c r="Q28" s="114" t="e">
        <f t="shared" si="6"/>
        <v>#DIV/0!</v>
      </c>
    </row>
    <row r="29" spans="1:17" x14ac:dyDescent="0.2">
      <c r="A29" s="119" t="str">
        <f>'Line Item Budget'!A36</f>
        <v>Utilities</v>
      </c>
      <c r="B29" s="185">
        <f>'Line Item Budget'!C36</f>
        <v>0</v>
      </c>
      <c r="C29" s="143">
        <f>August!D59+August!E59</f>
        <v>0</v>
      </c>
      <c r="D29" s="143">
        <f>September!D59+September!E59</f>
        <v>0</v>
      </c>
      <c r="E29" s="143">
        <f>October!D59+October!E59</f>
        <v>0</v>
      </c>
      <c r="F29" s="143">
        <f>November!D59+November!E59</f>
        <v>0</v>
      </c>
      <c r="G29" s="144">
        <f>December!D59+December!E59</f>
        <v>0</v>
      </c>
      <c r="H29" s="144">
        <f>January!D59+January!E59</f>
        <v>0</v>
      </c>
      <c r="I29" s="144">
        <f>February!D59+February!E59</f>
        <v>0</v>
      </c>
      <c r="J29" s="144">
        <f>March!D59+March!E59</f>
        <v>0</v>
      </c>
      <c r="K29" s="144">
        <f>April!D59+April!E59</f>
        <v>0</v>
      </c>
      <c r="L29" s="144">
        <f>May!D59+May!E59</f>
        <v>0</v>
      </c>
      <c r="M29" s="144">
        <f>June!D59+June!E59</f>
        <v>0</v>
      </c>
      <c r="N29" s="152">
        <f>July!D59+July!E59</f>
        <v>0</v>
      </c>
      <c r="O29" s="171">
        <f t="shared" si="4"/>
        <v>0</v>
      </c>
      <c r="P29" s="183">
        <f t="shared" si="5"/>
        <v>0</v>
      </c>
      <c r="Q29" s="114" t="e">
        <f t="shared" si="6"/>
        <v>#DIV/0!</v>
      </c>
    </row>
    <row r="30" spans="1:17" x14ac:dyDescent="0.2">
      <c r="A30" s="119" t="str">
        <f>'Line Item Budget'!A37</f>
        <v>Telephone / Internet</v>
      </c>
      <c r="B30" s="185">
        <f>'Line Item Budget'!C37</f>
        <v>0</v>
      </c>
      <c r="C30" s="143">
        <f>August!D60+August!E60</f>
        <v>0</v>
      </c>
      <c r="D30" s="143">
        <f>September!D60+September!E60</f>
        <v>0</v>
      </c>
      <c r="E30" s="143">
        <f>October!D60+October!E60</f>
        <v>0</v>
      </c>
      <c r="F30" s="143">
        <f>November!D60+November!E60</f>
        <v>0</v>
      </c>
      <c r="G30" s="144">
        <f>December!D60+December!E60</f>
        <v>0</v>
      </c>
      <c r="H30" s="144">
        <f>January!D60+January!E60</f>
        <v>0</v>
      </c>
      <c r="I30" s="144">
        <f>February!D60+February!E60</f>
        <v>0</v>
      </c>
      <c r="J30" s="144">
        <f>March!D60+March!E60</f>
        <v>0</v>
      </c>
      <c r="K30" s="144">
        <f>April!D60+April!E60</f>
        <v>0</v>
      </c>
      <c r="L30" s="144">
        <f>May!D60+May!E60</f>
        <v>0</v>
      </c>
      <c r="M30" s="144">
        <f>June!D60+June!E60</f>
        <v>0</v>
      </c>
      <c r="N30" s="152">
        <f>July!D60+July!E60</f>
        <v>0</v>
      </c>
      <c r="O30" s="171">
        <f t="shared" si="4"/>
        <v>0</v>
      </c>
      <c r="P30" s="183">
        <f t="shared" si="5"/>
        <v>0</v>
      </c>
      <c r="Q30" s="114" t="e">
        <f t="shared" si="6"/>
        <v>#DIV/0!</v>
      </c>
    </row>
    <row r="31" spans="1:17" x14ac:dyDescent="0.2">
      <c r="A31" s="119" t="str">
        <f>'Line Item Budget'!A38</f>
        <v>Security</v>
      </c>
      <c r="B31" s="185">
        <f>'Line Item Budget'!C38</f>
        <v>0</v>
      </c>
      <c r="C31" s="143">
        <f>August!D61+August!E61</f>
        <v>0</v>
      </c>
      <c r="D31" s="143">
        <f>September!D61+September!E61</f>
        <v>0</v>
      </c>
      <c r="E31" s="143">
        <f>October!D61+October!E61</f>
        <v>0</v>
      </c>
      <c r="F31" s="143">
        <f>November!D61+November!E61</f>
        <v>0</v>
      </c>
      <c r="G31" s="144">
        <f>December!D61+December!E61</f>
        <v>0</v>
      </c>
      <c r="H31" s="144">
        <f>January!D61+January!E61</f>
        <v>0</v>
      </c>
      <c r="I31" s="144">
        <f>February!D61+February!E61</f>
        <v>0</v>
      </c>
      <c r="J31" s="144">
        <f>March!D61+March!E61</f>
        <v>0</v>
      </c>
      <c r="K31" s="144">
        <f>April!D61+April!E61</f>
        <v>0</v>
      </c>
      <c r="L31" s="144">
        <f>May!D61+May!E61</f>
        <v>0</v>
      </c>
      <c r="M31" s="144">
        <f>June!D61+June!E61</f>
        <v>0</v>
      </c>
      <c r="N31" s="152">
        <f>July!D61+July!E61</f>
        <v>0</v>
      </c>
      <c r="O31" s="171">
        <f t="shared" si="4"/>
        <v>0</v>
      </c>
      <c r="P31" s="183">
        <f t="shared" si="5"/>
        <v>0</v>
      </c>
      <c r="Q31" s="114" t="e">
        <f t="shared" si="6"/>
        <v>#DIV/0!</v>
      </c>
    </row>
    <row r="32" spans="1:17" x14ac:dyDescent="0.2">
      <c r="A32" s="119" t="str">
        <f>'Line Item Budget'!A39</f>
        <v>Repair &amp; Maintenance</v>
      </c>
      <c r="B32" s="185">
        <f>'Line Item Budget'!C39</f>
        <v>0</v>
      </c>
      <c r="C32" s="143">
        <f>August!D62+August!E62</f>
        <v>0</v>
      </c>
      <c r="D32" s="143">
        <f>September!D62+September!E62</f>
        <v>0</v>
      </c>
      <c r="E32" s="143">
        <f>October!D62+October!E62</f>
        <v>0</v>
      </c>
      <c r="F32" s="143">
        <f>November!D62+November!E62</f>
        <v>0</v>
      </c>
      <c r="G32" s="144">
        <f>December!D62+December!E62</f>
        <v>0</v>
      </c>
      <c r="H32" s="144">
        <f>January!D62+January!E62</f>
        <v>0</v>
      </c>
      <c r="I32" s="144">
        <f>February!D62+February!E62</f>
        <v>0</v>
      </c>
      <c r="J32" s="144">
        <f>March!D62+March!E62</f>
        <v>0</v>
      </c>
      <c r="K32" s="144">
        <f>April!D62+April!E62</f>
        <v>0</v>
      </c>
      <c r="L32" s="144">
        <f>May!D62+May!E62</f>
        <v>0</v>
      </c>
      <c r="M32" s="144">
        <f>June!D62+June!E62</f>
        <v>0</v>
      </c>
      <c r="N32" s="152">
        <f>July!D62+July!E62</f>
        <v>0</v>
      </c>
      <c r="O32" s="171">
        <f t="shared" si="4"/>
        <v>0</v>
      </c>
      <c r="P32" s="183">
        <f t="shared" si="5"/>
        <v>0</v>
      </c>
      <c r="Q32" s="114" t="e">
        <f t="shared" si="6"/>
        <v>#DIV/0!</v>
      </c>
    </row>
    <row r="33" spans="1:17" x14ac:dyDescent="0.2">
      <c r="A33" s="119" t="str">
        <f>'Line Item Budget'!A40</f>
        <v>Other (define)</v>
      </c>
      <c r="B33" s="185">
        <f>'Line Item Budget'!C40</f>
        <v>0</v>
      </c>
      <c r="C33" s="143">
        <f>August!D63+August!E63</f>
        <v>0</v>
      </c>
      <c r="D33" s="143">
        <f>September!D63+September!E63</f>
        <v>0</v>
      </c>
      <c r="E33" s="143">
        <f>October!D63+October!E63</f>
        <v>0</v>
      </c>
      <c r="F33" s="143">
        <f>November!D63+November!E63</f>
        <v>0</v>
      </c>
      <c r="G33" s="144">
        <f>December!D63+December!E63</f>
        <v>0</v>
      </c>
      <c r="H33" s="144">
        <f>January!D63+January!E63</f>
        <v>0</v>
      </c>
      <c r="I33" s="144">
        <f>February!D63+February!E63</f>
        <v>0</v>
      </c>
      <c r="J33" s="144">
        <f>March!D63+March!E63</f>
        <v>0</v>
      </c>
      <c r="K33" s="144">
        <f>April!D63+April!E63</f>
        <v>0</v>
      </c>
      <c r="L33" s="144">
        <f>May!D63+May!E63</f>
        <v>0</v>
      </c>
      <c r="M33" s="144">
        <f>June!D63+June!E63</f>
        <v>0</v>
      </c>
      <c r="N33" s="152">
        <f>July!D63+July!E63</f>
        <v>0</v>
      </c>
      <c r="O33" s="171">
        <f t="shared" si="4"/>
        <v>0</v>
      </c>
      <c r="P33" s="183">
        <f t="shared" si="5"/>
        <v>0</v>
      </c>
      <c r="Q33" s="114" t="e">
        <f t="shared" si="6"/>
        <v>#DIV/0!</v>
      </c>
    </row>
    <row r="34" spans="1:17" x14ac:dyDescent="0.2">
      <c r="A34" s="119" t="str">
        <f>'Line Item Budget'!A41</f>
        <v>Other (define)</v>
      </c>
      <c r="B34" s="185">
        <f>'Line Item Budget'!C41</f>
        <v>0</v>
      </c>
      <c r="C34" s="143">
        <f>August!D64+August!E64</f>
        <v>0</v>
      </c>
      <c r="D34" s="143">
        <f>September!D64+September!E64</f>
        <v>0</v>
      </c>
      <c r="E34" s="143">
        <f>October!D64+October!E64</f>
        <v>0</v>
      </c>
      <c r="F34" s="143">
        <f>November!D64+November!E64</f>
        <v>0</v>
      </c>
      <c r="G34" s="144">
        <f>December!D64+December!E64</f>
        <v>0</v>
      </c>
      <c r="H34" s="144">
        <f>January!D64+January!E64</f>
        <v>0</v>
      </c>
      <c r="I34" s="144">
        <f>February!D64+February!E64</f>
        <v>0</v>
      </c>
      <c r="J34" s="144">
        <f>March!D64+March!E64</f>
        <v>0</v>
      </c>
      <c r="K34" s="144">
        <f>April!D64+April!E64</f>
        <v>0</v>
      </c>
      <c r="L34" s="144">
        <f>May!D64+May!E64</f>
        <v>0</v>
      </c>
      <c r="M34" s="144">
        <f>June!D64+June!E64</f>
        <v>0</v>
      </c>
      <c r="N34" s="152">
        <f>July!D64+July!E64</f>
        <v>0</v>
      </c>
      <c r="O34" s="171">
        <f t="shared" si="4"/>
        <v>0</v>
      </c>
      <c r="P34" s="183">
        <f t="shared" si="5"/>
        <v>0</v>
      </c>
      <c r="Q34" s="114" t="e">
        <f t="shared" si="6"/>
        <v>#DIV/0!</v>
      </c>
    </row>
    <row r="35" spans="1:17" x14ac:dyDescent="0.2">
      <c r="A35" s="119" t="str">
        <f>'Line Item Budget'!A42</f>
        <v>Other (define)</v>
      </c>
      <c r="B35" s="185">
        <f>'Line Item Budget'!C42</f>
        <v>0</v>
      </c>
      <c r="C35" s="143">
        <f>August!D65+August!E65</f>
        <v>0</v>
      </c>
      <c r="D35" s="143">
        <f>September!D65+September!E65</f>
        <v>0</v>
      </c>
      <c r="E35" s="143">
        <f>October!D65+October!E65</f>
        <v>0</v>
      </c>
      <c r="F35" s="143">
        <f>November!D65+November!E65</f>
        <v>0</v>
      </c>
      <c r="G35" s="144">
        <f>December!D65+December!E65</f>
        <v>0</v>
      </c>
      <c r="H35" s="144">
        <f>January!D65+January!E65</f>
        <v>0</v>
      </c>
      <c r="I35" s="144">
        <f>February!D65+February!E65</f>
        <v>0</v>
      </c>
      <c r="J35" s="144">
        <f>March!D65+March!E65</f>
        <v>0</v>
      </c>
      <c r="K35" s="144">
        <f>April!D65+April!E65</f>
        <v>0</v>
      </c>
      <c r="L35" s="144">
        <f>May!D65+May!E65</f>
        <v>0</v>
      </c>
      <c r="M35" s="144">
        <f>June!D65+June!E65</f>
        <v>0</v>
      </c>
      <c r="N35" s="152">
        <f>July!D65+July!E65</f>
        <v>0</v>
      </c>
      <c r="O35" s="171">
        <f t="shared" si="4"/>
        <v>0</v>
      </c>
      <c r="P35" s="183">
        <f t="shared" si="5"/>
        <v>0</v>
      </c>
      <c r="Q35" s="114" t="e">
        <f t="shared" si="6"/>
        <v>#DIV/0!</v>
      </c>
    </row>
    <row r="36" spans="1:17" x14ac:dyDescent="0.2">
      <c r="A36" s="119" t="str">
        <f>'Line Item Budget'!A43</f>
        <v>Other (define)</v>
      </c>
      <c r="B36" s="185">
        <f>'Line Item Budget'!C43</f>
        <v>0</v>
      </c>
      <c r="C36" s="143">
        <f>August!D66+August!E66</f>
        <v>0</v>
      </c>
      <c r="D36" s="143">
        <f>September!D66+September!E66</f>
        <v>0</v>
      </c>
      <c r="E36" s="143">
        <f>October!D66+October!E66</f>
        <v>0</v>
      </c>
      <c r="F36" s="143">
        <f>November!D66+November!E66</f>
        <v>0</v>
      </c>
      <c r="G36" s="144">
        <f>December!D66+December!E66</f>
        <v>0</v>
      </c>
      <c r="H36" s="144">
        <f>January!D66+January!E66</f>
        <v>0</v>
      </c>
      <c r="I36" s="144">
        <f>February!D66+February!E66</f>
        <v>0</v>
      </c>
      <c r="J36" s="144">
        <f>March!D66+March!E66</f>
        <v>0</v>
      </c>
      <c r="K36" s="144">
        <f>April!D66+April!E66</f>
        <v>0</v>
      </c>
      <c r="L36" s="144">
        <f>May!D66+May!E66</f>
        <v>0</v>
      </c>
      <c r="M36" s="144">
        <f>June!D66+June!E66</f>
        <v>0</v>
      </c>
      <c r="N36" s="152">
        <f>July!D66+July!E66</f>
        <v>0</v>
      </c>
      <c r="O36" s="171">
        <f t="shared" si="4"/>
        <v>0</v>
      </c>
      <c r="P36" s="183">
        <f t="shared" si="5"/>
        <v>0</v>
      </c>
      <c r="Q36" s="114" t="e">
        <f t="shared" si="6"/>
        <v>#DIV/0!</v>
      </c>
    </row>
    <row r="37" spans="1:17" x14ac:dyDescent="0.2">
      <c r="A37" s="119"/>
      <c r="B37" s="185"/>
      <c r="C37" s="143"/>
      <c r="D37" s="143"/>
      <c r="E37" s="143"/>
      <c r="F37" s="144"/>
      <c r="G37" s="144"/>
      <c r="H37" s="144"/>
      <c r="I37" s="144"/>
      <c r="J37" s="144"/>
      <c r="K37" s="144"/>
      <c r="L37" s="144"/>
      <c r="M37" s="144"/>
      <c r="N37" s="152"/>
      <c r="O37" s="171"/>
      <c r="P37" s="183"/>
      <c r="Q37" s="114"/>
    </row>
    <row r="38" spans="1:17" ht="15" x14ac:dyDescent="0.25">
      <c r="A38" s="116" t="s">
        <v>9</v>
      </c>
      <c r="B38" s="185"/>
      <c r="C38" s="143"/>
      <c r="D38" s="143"/>
      <c r="E38" s="143"/>
      <c r="F38" s="144"/>
      <c r="G38" s="144"/>
      <c r="H38" s="144"/>
      <c r="I38" s="144"/>
      <c r="J38" s="144"/>
      <c r="K38" s="144"/>
      <c r="L38" s="144"/>
      <c r="M38" s="144"/>
      <c r="N38" s="152"/>
      <c r="O38" s="171"/>
      <c r="P38" s="183"/>
      <c r="Q38" s="114"/>
    </row>
    <row r="39" spans="1:17" x14ac:dyDescent="0.2">
      <c r="A39" s="119" t="str">
        <f>'Line Item Budget'!A46</f>
        <v>Medical Supplies</v>
      </c>
      <c r="B39" s="185">
        <f>'Line Item Budget'!C46</f>
        <v>0</v>
      </c>
      <c r="C39" s="143">
        <f>August!D68+August!E68</f>
        <v>0</v>
      </c>
      <c r="D39" s="143">
        <f>September!D68+September!E68</f>
        <v>0</v>
      </c>
      <c r="E39" s="143">
        <f>October!D68+October!E68</f>
        <v>0</v>
      </c>
      <c r="F39" s="143">
        <f>November!D68+November!E68</f>
        <v>0</v>
      </c>
      <c r="G39" s="144">
        <f>December!D68+December!E68</f>
        <v>0</v>
      </c>
      <c r="H39" s="144">
        <f>January!D68+January!E68</f>
        <v>0</v>
      </c>
      <c r="I39" s="144">
        <f>February!D68+February!E68</f>
        <v>0</v>
      </c>
      <c r="J39" s="144">
        <f>March!D68+March!E68</f>
        <v>0</v>
      </c>
      <c r="K39" s="144">
        <f>April!D68+April!E68</f>
        <v>0</v>
      </c>
      <c r="L39" s="144">
        <f>May!D68+May!E68</f>
        <v>0</v>
      </c>
      <c r="M39" s="144">
        <f>June!D68+June!E68</f>
        <v>0</v>
      </c>
      <c r="N39" s="152">
        <f>July!D68+July!E68</f>
        <v>0</v>
      </c>
      <c r="O39" s="171">
        <f>SUM(C39:N39)</f>
        <v>0</v>
      </c>
      <c r="P39" s="183">
        <f t="shared" ref="P39:P46" si="7">B39-O39</f>
        <v>0</v>
      </c>
      <c r="Q39" s="114" t="e">
        <f t="shared" ref="Q39:Q46" si="8">O39/B39</f>
        <v>#DIV/0!</v>
      </c>
    </row>
    <row r="40" spans="1:17" x14ac:dyDescent="0.2">
      <c r="A40" s="119" t="str">
        <f>'Line Item Budget'!A47</f>
        <v>Office Supplies</v>
      </c>
      <c r="B40" s="185">
        <f>'Line Item Budget'!C47</f>
        <v>0</v>
      </c>
      <c r="C40" s="143">
        <f>August!D69+August!E69</f>
        <v>0</v>
      </c>
      <c r="D40" s="143">
        <f>September!D69+September!E69</f>
        <v>0</v>
      </c>
      <c r="E40" s="143">
        <f>October!D69+October!E69</f>
        <v>0</v>
      </c>
      <c r="F40" s="143">
        <f>November!D69+November!E69</f>
        <v>0</v>
      </c>
      <c r="G40" s="144">
        <f>December!D69+December!E69</f>
        <v>0</v>
      </c>
      <c r="H40" s="144">
        <f>January!D69+January!E69</f>
        <v>0</v>
      </c>
      <c r="I40" s="144">
        <f>February!D69+February!E69</f>
        <v>0</v>
      </c>
      <c r="J40" s="144">
        <f>March!D69+March!E69</f>
        <v>0</v>
      </c>
      <c r="K40" s="144">
        <f>April!D69+April!E69</f>
        <v>0</v>
      </c>
      <c r="L40" s="144">
        <f>May!D69+May!E69</f>
        <v>0</v>
      </c>
      <c r="M40" s="144">
        <f>June!D69+June!E69</f>
        <v>0</v>
      </c>
      <c r="N40" s="152">
        <f>July!D69+July!E69</f>
        <v>0</v>
      </c>
      <c r="O40" s="171">
        <f>SUM(C40:N40)</f>
        <v>0</v>
      </c>
      <c r="P40" s="183">
        <f t="shared" si="7"/>
        <v>0</v>
      </c>
      <c r="Q40" s="114" t="e">
        <f t="shared" si="8"/>
        <v>#DIV/0!</v>
      </c>
    </row>
    <row r="41" spans="1:17" x14ac:dyDescent="0.2">
      <c r="A41" s="119" t="str">
        <f>'Line Item Budget'!A48</f>
        <v>Patient Education Materials</v>
      </c>
      <c r="B41" s="185">
        <f>'Line Item Budget'!C48</f>
        <v>0</v>
      </c>
      <c r="C41" s="143">
        <f>August!D70+August!E70</f>
        <v>0</v>
      </c>
      <c r="D41" s="143">
        <f>September!D70+September!E70</f>
        <v>0</v>
      </c>
      <c r="E41" s="143">
        <f>October!D70+October!E70</f>
        <v>0</v>
      </c>
      <c r="F41" s="143">
        <f>November!D70+November!E70</f>
        <v>0</v>
      </c>
      <c r="G41" s="144">
        <f>December!D70+December!E70</f>
        <v>0</v>
      </c>
      <c r="H41" s="144">
        <f>January!D70+January!E70</f>
        <v>0</v>
      </c>
      <c r="I41" s="144">
        <f>February!D70+February!E70</f>
        <v>0</v>
      </c>
      <c r="J41" s="144">
        <f>March!D70+March!E70</f>
        <v>0</v>
      </c>
      <c r="K41" s="144">
        <f>April!D70+April!E70</f>
        <v>0</v>
      </c>
      <c r="L41" s="144">
        <f>May!D70+May!E70</f>
        <v>0</v>
      </c>
      <c r="M41" s="144">
        <f>June!D70+June!E70</f>
        <v>0</v>
      </c>
      <c r="N41" s="152">
        <f>July!D70+July!E70</f>
        <v>0</v>
      </c>
      <c r="O41" s="171">
        <f>SUM(C41:N41)</f>
        <v>0</v>
      </c>
      <c r="P41" s="183">
        <f t="shared" si="7"/>
        <v>0</v>
      </c>
      <c r="Q41" s="114" t="e">
        <f t="shared" si="8"/>
        <v>#DIV/0!</v>
      </c>
    </row>
    <row r="42" spans="1:17" x14ac:dyDescent="0.2">
      <c r="A42" s="119" t="str">
        <f>'Line Item Budget'!A49</f>
        <v>Postage and Delivery</v>
      </c>
      <c r="B42" s="185">
        <f>'Line Item Budget'!C49</f>
        <v>0</v>
      </c>
      <c r="C42" s="143">
        <f>August!D71+August!E71</f>
        <v>0</v>
      </c>
      <c r="D42" s="143">
        <f>September!D71+September!E71</f>
        <v>0</v>
      </c>
      <c r="E42" s="143">
        <f>October!D71+October!E71</f>
        <v>0</v>
      </c>
      <c r="F42" s="143">
        <f>November!D71+November!E71</f>
        <v>0</v>
      </c>
      <c r="G42" s="144">
        <f>December!D71+December!E71</f>
        <v>0</v>
      </c>
      <c r="H42" s="144">
        <f>January!D71+January!E71</f>
        <v>0</v>
      </c>
      <c r="I42" s="144">
        <f>February!D71+February!E71</f>
        <v>0</v>
      </c>
      <c r="J42" s="144">
        <f>March!D71+March!E71</f>
        <v>0</v>
      </c>
      <c r="K42" s="144">
        <f>April!D71+April!E71</f>
        <v>0</v>
      </c>
      <c r="L42" s="144">
        <f>May!D71+May!E71</f>
        <v>0</v>
      </c>
      <c r="M42" s="144">
        <f>June!D71+June!E71</f>
        <v>0</v>
      </c>
      <c r="N42" s="152">
        <f>July!D71+July!E71</f>
        <v>0</v>
      </c>
      <c r="O42" s="171">
        <f t="shared" ref="O42:O46" si="9">SUM(C42:N42)</f>
        <v>0</v>
      </c>
      <c r="P42" s="183">
        <f t="shared" si="7"/>
        <v>0</v>
      </c>
      <c r="Q42" s="114" t="e">
        <f t="shared" si="8"/>
        <v>#DIV/0!</v>
      </c>
    </row>
    <row r="43" spans="1:17" x14ac:dyDescent="0.2">
      <c r="A43" s="119" t="str">
        <f>'Line Item Budget'!A50</f>
        <v>Other (define)</v>
      </c>
      <c r="B43" s="185">
        <f>'Line Item Budget'!C50</f>
        <v>0</v>
      </c>
      <c r="C43" s="143">
        <f>August!D72+August!E72</f>
        <v>0</v>
      </c>
      <c r="D43" s="143">
        <f>September!D72+September!E72</f>
        <v>0</v>
      </c>
      <c r="E43" s="143">
        <f>October!D72+October!E72</f>
        <v>0</v>
      </c>
      <c r="F43" s="143">
        <f>November!D72+November!E72</f>
        <v>0</v>
      </c>
      <c r="G43" s="144">
        <f>December!D72+December!E72</f>
        <v>0</v>
      </c>
      <c r="H43" s="144">
        <f>January!D72+January!E72</f>
        <v>0</v>
      </c>
      <c r="I43" s="144">
        <f>February!D72+February!E72</f>
        <v>0</v>
      </c>
      <c r="J43" s="144">
        <f>March!D72+March!E72</f>
        <v>0</v>
      </c>
      <c r="K43" s="144">
        <f>April!D72+April!E72</f>
        <v>0</v>
      </c>
      <c r="L43" s="144">
        <f>May!D72+May!E72</f>
        <v>0</v>
      </c>
      <c r="M43" s="144">
        <f>June!D72+June!E72</f>
        <v>0</v>
      </c>
      <c r="N43" s="152">
        <f>July!D72+July!E72</f>
        <v>0</v>
      </c>
      <c r="O43" s="171">
        <f t="shared" si="9"/>
        <v>0</v>
      </c>
      <c r="P43" s="183">
        <f t="shared" si="7"/>
        <v>0</v>
      </c>
      <c r="Q43" s="114" t="e">
        <f t="shared" si="8"/>
        <v>#DIV/0!</v>
      </c>
    </row>
    <row r="44" spans="1:17" x14ac:dyDescent="0.2">
      <c r="A44" s="119" t="str">
        <f>'Line Item Budget'!A51</f>
        <v>Other (define)</v>
      </c>
      <c r="B44" s="185">
        <f>'Line Item Budget'!C51</f>
        <v>0</v>
      </c>
      <c r="C44" s="143">
        <f>August!D73+August!E73</f>
        <v>0</v>
      </c>
      <c r="D44" s="143">
        <f>September!D73+September!E73</f>
        <v>0</v>
      </c>
      <c r="E44" s="143">
        <f>October!D73+October!E73</f>
        <v>0</v>
      </c>
      <c r="F44" s="143">
        <f>November!D73+November!E73</f>
        <v>0</v>
      </c>
      <c r="G44" s="144">
        <f>December!D73+December!E73</f>
        <v>0</v>
      </c>
      <c r="H44" s="144">
        <f>January!D73+January!E73</f>
        <v>0</v>
      </c>
      <c r="I44" s="144">
        <f>February!D73+February!E73</f>
        <v>0</v>
      </c>
      <c r="J44" s="144">
        <f>March!D73+March!E73</f>
        <v>0</v>
      </c>
      <c r="K44" s="144">
        <f>April!D73+April!E73</f>
        <v>0</v>
      </c>
      <c r="L44" s="144">
        <f>May!D73+May!E73</f>
        <v>0</v>
      </c>
      <c r="M44" s="144">
        <f>June!D73+June!E73</f>
        <v>0</v>
      </c>
      <c r="N44" s="152">
        <f>July!D73+July!E73</f>
        <v>0</v>
      </c>
      <c r="O44" s="171">
        <f t="shared" si="9"/>
        <v>0</v>
      </c>
      <c r="P44" s="183">
        <f t="shared" si="7"/>
        <v>0</v>
      </c>
      <c r="Q44" s="114" t="e">
        <f t="shared" si="8"/>
        <v>#DIV/0!</v>
      </c>
    </row>
    <row r="45" spans="1:17" x14ac:dyDescent="0.2">
      <c r="A45" s="119" t="str">
        <f>'Line Item Budget'!A52</f>
        <v>Other (define)</v>
      </c>
      <c r="B45" s="185">
        <f>'Line Item Budget'!C52</f>
        <v>0</v>
      </c>
      <c r="C45" s="143">
        <f>August!D74+August!E74</f>
        <v>0</v>
      </c>
      <c r="D45" s="143">
        <f>September!D74+September!E74</f>
        <v>0</v>
      </c>
      <c r="E45" s="143">
        <f>October!D74+October!E74</f>
        <v>0</v>
      </c>
      <c r="F45" s="143">
        <f>November!D74+November!E74</f>
        <v>0</v>
      </c>
      <c r="G45" s="144">
        <f>December!D74+December!E74</f>
        <v>0</v>
      </c>
      <c r="H45" s="144">
        <f>January!D74+January!E74</f>
        <v>0</v>
      </c>
      <c r="I45" s="144">
        <f>February!D74+February!E74</f>
        <v>0</v>
      </c>
      <c r="J45" s="144">
        <f>March!D74+March!E74</f>
        <v>0</v>
      </c>
      <c r="K45" s="144">
        <f>April!D74+April!E74</f>
        <v>0</v>
      </c>
      <c r="L45" s="144">
        <f>May!D74+May!E74</f>
        <v>0</v>
      </c>
      <c r="M45" s="144">
        <f>June!D74+June!E74</f>
        <v>0</v>
      </c>
      <c r="N45" s="152">
        <f>July!D74+July!E74</f>
        <v>0</v>
      </c>
      <c r="O45" s="171">
        <f t="shared" si="9"/>
        <v>0</v>
      </c>
      <c r="P45" s="183">
        <f t="shared" si="7"/>
        <v>0</v>
      </c>
      <c r="Q45" s="114" t="e">
        <f t="shared" si="8"/>
        <v>#DIV/0!</v>
      </c>
    </row>
    <row r="46" spans="1:17" x14ac:dyDescent="0.2">
      <c r="A46" s="119" t="str">
        <f>'Line Item Budget'!A53</f>
        <v>Other (define)</v>
      </c>
      <c r="B46" s="185">
        <f>'Line Item Budget'!C53</f>
        <v>0</v>
      </c>
      <c r="C46" s="143">
        <f>August!D75+August!E75</f>
        <v>0</v>
      </c>
      <c r="D46" s="143">
        <f>September!D75+September!E75</f>
        <v>0</v>
      </c>
      <c r="E46" s="143">
        <f>October!D75+October!E75</f>
        <v>0</v>
      </c>
      <c r="F46" s="143">
        <f>November!D75+November!E75</f>
        <v>0</v>
      </c>
      <c r="G46" s="144">
        <f>December!D75+December!E75</f>
        <v>0</v>
      </c>
      <c r="H46" s="144">
        <f>January!D75+January!E75</f>
        <v>0</v>
      </c>
      <c r="I46" s="144">
        <f>February!D75+February!E75</f>
        <v>0</v>
      </c>
      <c r="J46" s="144">
        <f>March!D75+March!E75</f>
        <v>0</v>
      </c>
      <c r="K46" s="144">
        <f>April!D75+April!E75</f>
        <v>0</v>
      </c>
      <c r="L46" s="144">
        <f>May!D75+May!E75</f>
        <v>0</v>
      </c>
      <c r="M46" s="144">
        <f>June!D75+June!E75</f>
        <v>0</v>
      </c>
      <c r="N46" s="152">
        <f>July!D75+July!E75</f>
        <v>0</v>
      </c>
      <c r="O46" s="171">
        <f t="shared" si="9"/>
        <v>0</v>
      </c>
      <c r="P46" s="183">
        <f t="shared" si="7"/>
        <v>0</v>
      </c>
      <c r="Q46" s="114" t="e">
        <f t="shared" si="8"/>
        <v>#DIV/0!</v>
      </c>
    </row>
    <row r="47" spans="1:17" x14ac:dyDescent="0.2">
      <c r="A47" s="119"/>
      <c r="B47" s="185"/>
      <c r="C47" s="143"/>
      <c r="D47" s="143"/>
      <c r="E47" s="143"/>
      <c r="F47" s="143"/>
      <c r="G47" s="144"/>
      <c r="H47" s="144"/>
      <c r="I47" s="144"/>
      <c r="J47" s="144"/>
      <c r="K47" s="144"/>
      <c r="L47" s="144"/>
      <c r="M47" s="144"/>
      <c r="N47" s="152"/>
      <c r="O47" s="171"/>
      <c r="P47" s="183"/>
      <c r="Q47" s="114"/>
    </row>
    <row r="48" spans="1:17" ht="30" x14ac:dyDescent="0.25">
      <c r="A48" s="116" t="s">
        <v>8</v>
      </c>
      <c r="B48" s="185"/>
      <c r="C48" s="143"/>
      <c r="D48" s="143"/>
      <c r="E48" s="143"/>
      <c r="F48" s="144"/>
      <c r="G48" s="144"/>
      <c r="H48" s="144"/>
      <c r="I48" s="144"/>
      <c r="J48" s="144"/>
      <c r="K48" s="144"/>
      <c r="L48" s="144"/>
      <c r="M48" s="144"/>
      <c r="N48" s="152"/>
      <c r="O48" s="171"/>
      <c r="P48" s="183"/>
      <c r="Q48" s="114"/>
    </row>
    <row r="49" spans="1:17" x14ac:dyDescent="0.2">
      <c r="A49" s="119" t="str">
        <f>'Line Item Budget'!A56</f>
        <v>Travel</v>
      </c>
      <c r="B49" s="185">
        <f>'Line Item Budget'!C56</f>
        <v>0</v>
      </c>
      <c r="C49" s="143">
        <f>August!D77+August!E77</f>
        <v>0</v>
      </c>
      <c r="D49" s="143">
        <f>September!D77+September!E77</f>
        <v>0</v>
      </c>
      <c r="E49" s="143">
        <f>October!D77+October!E77</f>
        <v>0</v>
      </c>
      <c r="F49" s="143">
        <f>November!D77+November!E77</f>
        <v>0</v>
      </c>
      <c r="G49" s="144">
        <f>December!D77+December!E77</f>
        <v>0</v>
      </c>
      <c r="H49" s="144">
        <f>January!D77+January!E77</f>
        <v>0</v>
      </c>
      <c r="I49" s="144">
        <f>February!D77+February!E77</f>
        <v>0</v>
      </c>
      <c r="J49" s="144">
        <f>March!D77+March!E77</f>
        <v>0</v>
      </c>
      <c r="K49" s="144">
        <f>April!D77+April!E77</f>
        <v>0</v>
      </c>
      <c r="L49" s="144">
        <f>May!D77+May!E77</f>
        <v>0</v>
      </c>
      <c r="M49" s="144">
        <f>June!D77+June!E77</f>
        <v>0</v>
      </c>
      <c r="N49" s="152">
        <f>July!D77+July!E77</f>
        <v>0</v>
      </c>
      <c r="O49" s="171">
        <f>SUM(C49:N49)</f>
        <v>0</v>
      </c>
      <c r="P49" s="183">
        <f t="shared" ref="P49:P56" si="10">B49-O49</f>
        <v>0</v>
      </c>
      <c r="Q49" s="114" t="e">
        <f t="shared" ref="Q49:Q56" si="11">O49/B49</f>
        <v>#DIV/0!</v>
      </c>
    </row>
    <row r="50" spans="1:17" x14ac:dyDescent="0.2">
      <c r="A50" s="119" t="str">
        <f>'Line Item Budget'!A57</f>
        <v>Staff Development</v>
      </c>
      <c r="B50" s="185">
        <f>'Line Item Budget'!C57</f>
        <v>0</v>
      </c>
      <c r="C50" s="143">
        <f>August!D78+August!E78</f>
        <v>0</v>
      </c>
      <c r="D50" s="143">
        <f>September!D78+September!E78</f>
        <v>0</v>
      </c>
      <c r="E50" s="143">
        <f>October!D78+October!E78</f>
        <v>0</v>
      </c>
      <c r="F50" s="143">
        <f>November!D78+November!E78</f>
        <v>0</v>
      </c>
      <c r="G50" s="144">
        <f>December!D78+December!E78</f>
        <v>0</v>
      </c>
      <c r="H50" s="144">
        <f>January!D78+January!E78</f>
        <v>0</v>
      </c>
      <c r="I50" s="144">
        <f>February!D78+February!E78</f>
        <v>0</v>
      </c>
      <c r="J50" s="144">
        <f>March!D78+March!E78</f>
        <v>0</v>
      </c>
      <c r="K50" s="144">
        <f>April!D78+April!E78</f>
        <v>0</v>
      </c>
      <c r="L50" s="144">
        <f>May!D78+May!E78</f>
        <v>0</v>
      </c>
      <c r="M50" s="144">
        <f>June!D78+June!E78</f>
        <v>0</v>
      </c>
      <c r="N50" s="152">
        <f>July!D78+July!E78</f>
        <v>0</v>
      </c>
      <c r="O50" s="171">
        <f>SUM(C50:N50)</f>
        <v>0</v>
      </c>
      <c r="P50" s="183">
        <f t="shared" si="10"/>
        <v>0</v>
      </c>
      <c r="Q50" s="114" t="e">
        <f t="shared" si="11"/>
        <v>#DIV/0!</v>
      </c>
    </row>
    <row r="51" spans="1:17" x14ac:dyDescent="0.2">
      <c r="A51" s="119" t="str">
        <f>'Line Item Budget'!A58</f>
        <v>Marketing-Community Awareness</v>
      </c>
      <c r="B51" s="185">
        <f>'Line Item Budget'!C58</f>
        <v>0</v>
      </c>
      <c r="C51" s="143">
        <f>August!D79+August!E79</f>
        <v>0</v>
      </c>
      <c r="D51" s="143">
        <f>September!D79+September!E79</f>
        <v>0</v>
      </c>
      <c r="E51" s="143">
        <f>October!D79+October!E79</f>
        <v>0</v>
      </c>
      <c r="F51" s="143">
        <f>November!D79+November!E79</f>
        <v>0</v>
      </c>
      <c r="G51" s="144">
        <f>December!D79+December!E79</f>
        <v>0</v>
      </c>
      <c r="H51" s="144">
        <f>January!D79+January!E79</f>
        <v>0</v>
      </c>
      <c r="I51" s="144">
        <f>February!D79+February!E79</f>
        <v>0</v>
      </c>
      <c r="J51" s="144">
        <f>March!D79+March!E79</f>
        <v>0</v>
      </c>
      <c r="K51" s="144">
        <f>April!D79+April!E79</f>
        <v>0</v>
      </c>
      <c r="L51" s="144">
        <f>May!D79+May!E79</f>
        <v>0</v>
      </c>
      <c r="M51" s="144">
        <f>June!D79+June!E79</f>
        <v>0</v>
      </c>
      <c r="N51" s="152">
        <f>July!D79+July!E79</f>
        <v>0</v>
      </c>
      <c r="O51" s="171">
        <f>SUM(C51:N51)</f>
        <v>0</v>
      </c>
      <c r="P51" s="183">
        <f t="shared" si="10"/>
        <v>0</v>
      </c>
      <c r="Q51" s="114" t="e">
        <f t="shared" si="11"/>
        <v>#DIV/0!</v>
      </c>
    </row>
    <row r="52" spans="1:17" ht="28.5" x14ac:dyDescent="0.2">
      <c r="A52" s="119" t="str">
        <f>'Line Item Budget'!A59</f>
        <v>Professional Services (Legal, IT, Accounting, Payroll)</v>
      </c>
      <c r="B52" s="185">
        <f>'Line Item Budget'!C59</f>
        <v>0</v>
      </c>
      <c r="C52" s="143">
        <f>August!D80+August!E80</f>
        <v>0</v>
      </c>
      <c r="D52" s="143">
        <f>September!D80+September!E80</f>
        <v>0</v>
      </c>
      <c r="E52" s="143">
        <f>October!D80+October!E80</f>
        <v>0</v>
      </c>
      <c r="F52" s="143">
        <f>November!D80+November!E80</f>
        <v>0</v>
      </c>
      <c r="G52" s="144">
        <f>December!D80+December!E80</f>
        <v>0</v>
      </c>
      <c r="H52" s="144">
        <f>January!D80+January!E80</f>
        <v>0</v>
      </c>
      <c r="I52" s="144">
        <f>February!D80+February!E80</f>
        <v>0</v>
      </c>
      <c r="J52" s="144">
        <f>March!D80+March!E80</f>
        <v>0</v>
      </c>
      <c r="K52" s="144">
        <f>April!D80+April!E80</f>
        <v>0</v>
      </c>
      <c r="L52" s="144">
        <f>May!D80+May!E80</f>
        <v>0</v>
      </c>
      <c r="M52" s="144">
        <f>June!D80+June!E80</f>
        <v>0</v>
      </c>
      <c r="N52" s="152">
        <f>July!D80+July!E80</f>
        <v>0</v>
      </c>
      <c r="O52" s="171">
        <f>SUM(C52:N52)</f>
        <v>0</v>
      </c>
      <c r="P52" s="183">
        <f t="shared" si="10"/>
        <v>0</v>
      </c>
      <c r="Q52" s="114" t="e">
        <f t="shared" si="11"/>
        <v>#DIV/0!</v>
      </c>
    </row>
    <row r="53" spans="1:17" x14ac:dyDescent="0.2">
      <c r="A53" s="119" t="str">
        <f>'Line Item Budget'!A60</f>
        <v xml:space="preserve">Dues &amp; Subscriptions </v>
      </c>
      <c r="B53" s="185">
        <f>'Line Item Budget'!C60</f>
        <v>0</v>
      </c>
      <c r="C53" s="143">
        <f>August!D81+August!E81</f>
        <v>0</v>
      </c>
      <c r="D53" s="143">
        <f>September!D81+September!E81</f>
        <v>0</v>
      </c>
      <c r="E53" s="143">
        <f>October!D81+October!E81</f>
        <v>0</v>
      </c>
      <c r="F53" s="143">
        <f>November!D81+November!E81</f>
        <v>0</v>
      </c>
      <c r="G53" s="144">
        <f>December!D81+December!E81</f>
        <v>0</v>
      </c>
      <c r="H53" s="144">
        <f>January!D81+January!E81</f>
        <v>0</v>
      </c>
      <c r="I53" s="144">
        <f>February!D81+February!E81</f>
        <v>0</v>
      </c>
      <c r="J53" s="144">
        <f>March!D81+March!E81</f>
        <v>0</v>
      </c>
      <c r="K53" s="144">
        <f>April!D81+April!E81</f>
        <v>0</v>
      </c>
      <c r="L53" s="144">
        <f>May!D81+May!E81</f>
        <v>0</v>
      </c>
      <c r="M53" s="144">
        <f>June!D81+June!E81</f>
        <v>0</v>
      </c>
      <c r="N53" s="152">
        <f>July!D81+July!E81</f>
        <v>0</v>
      </c>
      <c r="O53" s="171">
        <f t="shared" ref="O53:O56" si="12">SUM(C53:N53)</f>
        <v>0</v>
      </c>
      <c r="P53" s="183">
        <f t="shared" si="10"/>
        <v>0</v>
      </c>
      <c r="Q53" s="114" t="e">
        <f t="shared" si="11"/>
        <v>#DIV/0!</v>
      </c>
    </row>
    <row r="54" spans="1:17" x14ac:dyDescent="0.2">
      <c r="A54" s="119" t="str">
        <f>'Line Item Budget'!A61</f>
        <v>TPC Licensing Fee</v>
      </c>
      <c r="B54" s="185">
        <f>'Line Item Budget'!C61</f>
        <v>3000</v>
      </c>
      <c r="C54" s="143">
        <f>August!D82+August!E82</f>
        <v>0</v>
      </c>
      <c r="D54" s="143">
        <f>September!D82+September!E82</f>
        <v>0</v>
      </c>
      <c r="E54" s="143">
        <f>October!D82+October!E82</f>
        <v>0</v>
      </c>
      <c r="F54" s="143">
        <f>November!D82+November!E82</f>
        <v>0</v>
      </c>
      <c r="G54" s="144">
        <f>December!D82+December!E82</f>
        <v>0</v>
      </c>
      <c r="H54" s="144">
        <f>January!D82+January!E82</f>
        <v>0</v>
      </c>
      <c r="I54" s="144">
        <f>February!D82+February!E82</f>
        <v>0</v>
      </c>
      <c r="J54" s="144">
        <f>March!D82+March!E82</f>
        <v>0</v>
      </c>
      <c r="K54" s="144">
        <f>April!D82+April!E82</f>
        <v>0</v>
      </c>
      <c r="L54" s="144">
        <f>May!D82+May!E82</f>
        <v>0</v>
      </c>
      <c r="M54" s="144">
        <f>June!D82+June!E82</f>
        <v>0</v>
      </c>
      <c r="N54" s="152">
        <f>July!D82+July!E82</f>
        <v>0</v>
      </c>
      <c r="O54" s="171">
        <f t="shared" si="12"/>
        <v>0</v>
      </c>
      <c r="P54" s="183">
        <f t="shared" si="10"/>
        <v>3000</v>
      </c>
      <c r="Q54" s="114">
        <f t="shared" si="11"/>
        <v>0</v>
      </c>
    </row>
    <row r="55" spans="1:17" x14ac:dyDescent="0.2">
      <c r="A55" s="119" t="str">
        <f>'Line Item Budget'!A62</f>
        <v>Other (define)</v>
      </c>
      <c r="B55" s="185">
        <f>'Line Item Budget'!C62</f>
        <v>0</v>
      </c>
      <c r="C55" s="143">
        <f>August!D83+August!E83</f>
        <v>0</v>
      </c>
      <c r="D55" s="143">
        <f>September!D83+September!E83</f>
        <v>0</v>
      </c>
      <c r="E55" s="143">
        <f>October!D83+October!E83</f>
        <v>0</v>
      </c>
      <c r="F55" s="143">
        <f>November!D83+November!E83</f>
        <v>0</v>
      </c>
      <c r="G55" s="144">
        <f>December!D83+December!E83</f>
        <v>0</v>
      </c>
      <c r="H55" s="144">
        <f>January!D83+January!E83</f>
        <v>0</v>
      </c>
      <c r="I55" s="144">
        <f>February!D83+February!E83</f>
        <v>0</v>
      </c>
      <c r="J55" s="144">
        <f>March!D83+March!E83</f>
        <v>0</v>
      </c>
      <c r="K55" s="144">
        <f>April!D83+April!E83</f>
        <v>0</v>
      </c>
      <c r="L55" s="144">
        <f>May!D83+May!E83</f>
        <v>0</v>
      </c>
      <c r="M55" s="144">
        <f>June!D83+June!E83</f>
        <v>0</v>
      </c>
      <c r="N55" s="152">
        <f>July!D83+July!E83</f>
        <v>0</v>
      </c>
      <c r="O55" s="171">
        <f t="shared" si="12"/>
        <v>0</v>
      </c>
      <c r="P55" s="183">
        <f t="shared" si="10"/>
        <v>0</v>
      </c>
      <c r="Q55" s="114" t="e">
        <f t="shared" si="11"/>
        <v>#DIV/0!</v>
      </c>
    </row>
    <row r="56" spans="1:17" x14ac:dyDescent="0.2">
      <c r="A56" s="119" t="str">
        <f>'Line Item Budget'!A63</f>
        <v>Other (define)</v>
      </c>
      <c r="B56" s="185">
        <f>'Line Item Budget'!C63</f>
        <v>0</v>
      </c>
      <c r="C56" s="143">
        <f>August!D84+August!E84</f>
        <v>0</v>
      </c>
      <c r="D56" s="143">
        <f>September!D84+September!E84</f>
        <v>0</v>
      </c>
      <c r="E56" s="143">
        <f>October!D84+October!E84</f>
        <v>0</v>
      </c>
      <c r="F56" s="143">
        <f>November!D84+November!E84</f>
        <v>0</v>
      </c>
      <c r="G56" s="144">
        <f>December!D84+December!E84</f>
        <v>0</v>
      </c>
      <c r="H56" s="144">
        <f>January!D84+January!E84</f>
        <v>0</v>
      </c>
      <c r="I56" s="144">
        <f>February!D84+February!E84</f>
        <v>0</v>
      </c>
      <c r="J56" s="144">
        <f>March!D84+March!E84</f>
        <v>0</v>
      </c>
      <c r="K56" s="144">
        <f>April!D84+April!E84</f>
        <v>0</v>
      </c>
      <c r="L56" s="144">
        <f>May!D84+May!E84</f>
        <v>0</v>
      </c>
      <c r="M56" s="144">
        <f>June!D84+June!E84</f>
        <v>0</v>
      </c>
      <c r="N56" s="152">
        <f>July!D84+July!E84</f>
        <v>0</v>
      </c>
      <c r="O56" s="171">
        <f t="shared" si="12"/>
        <v>0</v>
      </c>
      <c r="P56" s="183">
        <f t="shared" si="10"/>
        <v>0</v>
      </c>
      <c r="Q56" s="114" t="e">
        <f t="shared" si="11"/>
        <v>#DIV/0!</v>
      </c>
    </row>
    <row r="57" spans="1:17" x14ac:dyDescent="0.2">
      <c r="A57" s="211"/>
      <c r="B57" s="185" t="s">
        <v>4</v>
      </c>
      <c r="C57" s="143"/>
      <c r="D57" s="143"/>
      <c r="E57" s="143"/>
      <c r="F57" s="143"/>
      <c r="G57" s="144"/>
      <c r="H57" s="144"/>
      <c r="I57" s="144"/>
      <c r="J57" s="144"/>
      <c r="K57" s="144"/>
      <c r="L57" s="144"/>
      <c r="M57" s="144"/>
      <c r="N57" s="152"/>
      <c r="O57" s="171"/>
      <c r="P57" s="183"/>
      <c r="Q57" s="114"/>
    </row>
    <row r="58" spans="1:17" ht="15" x14ac:dyDescent="0.25">
      <c r="A58" s="165" t="s">
        <v>93</v>
      </c>
      <c r="B58" s="167">
        <f t="shared" ref="B58:P58" si="13">SUM(B27:B57)</f>
        <v>3000</v>
      </c>
      <c r="C58" s="154">
        <f>SUM(C27:C57)</f>
        <v>0</v>
      </c>
      <c r="D58" s="120">
        <f t="shared" si="13"/>
        <v>0</v>
      </c>
      <c r="E58" s="120">
        <f t="shared" si="13"/>
        <v>0</v>
      </c>
      <c r="F58" s="120">
        <f t="shared" si="13"/>
        <v>0</v>
      </c>
      <c r="G58" s="120">
        <f t="shared" si="13"/>
        <v>0</v>
      </c>
      <c r="H58" s="120">
        <f t="shared" si="13"/>
        <v>0</v>
      </c>
      <c r="I58" s="120">
        <f t="shared" si="13"/>
        <v>0</v>
      </c>
      <c r="J58" s="120">
        <f t="shared" si="13"/>
        <v>0</v>
      </c>
      <c r="K58" s="120">
        <f t="shared" si="13"/>
        <v>0</v>
      </c>
      <c r="L58" s="120">
        <f t="shared" si="13"/>
        <v>0</v>
      </c>
      <c r="M58" s="120">
        <f t="shared" si="13"/>
        <v>0</v>
      </c>
      <c r="N58" s="157">
        <f t="shared" si="13"/>
        <v>0</v>
      </c>
      <c r="O58" s="174">
        <f>SUM(O27:O57)</f>
        <v>0</v>
      </c>
      <c r="P58" s="174">
        <f t="shared" si="13"/>
        <v>3000</v>
      </c>
      <c r="Q58" s="180">
        <f>O58/B58</f>
        <v>0</v>
      </c>
    </row>
    <row r="59" spans="1:17" ht="15" x14ac:dyDescent="0.25">
      <c r="A59" s="121"/>
      <c r="B59" s="186"/>
      <c r="C59" s="122"/>
      <c r="D59" s="122"/>
      <c r="E59" s="122"/>
      <c r="F59" s="122"/>
      <c r="G59" s="122"/>
      <c r="H59" s="122"/>
      <c r="I59" s="122"/>
      <c r="J59" s="122"/>
      <c r="K59" s="122"/>
      <c r="L59" s="122"/>
      <c r="M59" s="122"/>
      <c r="N59" s="158"/>
      <c r="O59" s="175"/>
      <c r="P59" s="175"/>
      <c r="Q59" s="123"/>
    </row>
    <row r="60" spans="1:17" ht="15" x14ac:dyDescent="0.25">
      <c r="A60" s="111" t="s">
        <v>2</v>
      </c>
      <c r="B60" s="163"/>
      <c r="C60" s="124"/>
      <c r="D60" s="124"/>
      <c r="E60" s="124"/>
      <c r="F60" s="124"/>
      <c r="G60" s="124"/>
      <c r="H60" s="124"/>
      <c r="I60" s="124"/>
      <c r="J60" s="124"/>
      <c r="K60" s="124"/>
      <c r="L60" s="124"/>
      <c r="M60" s="124"/>
      <c r="N60" s="159"/>
      <c r="O60" s="176"/>
      <c r="P60" s="176"/>
      <c r="Q60" s="125"/>
    </row>
    <row r="61" spans="1:17" x14ac:dyDescent="0.2">
      <c r="A61" s="212" t="str">
        <f>'Line Item Budget'!A66</f>
        <v>Define -</v>
      </c>
      <c r="B61" s="185">
        <f>'Line Item Budget'!C66</f>
        <v>0</v>
      </c>
      <c r="C61" s="143">
        <f>August!D91+August!E91</f>
        <v>0</v>
      </c>
      <c r="D61" s="143">
        <f>September!D91+September!E91</f>
        <v>0</v>
      </c>
      <c r="E61" s="143">
        <f>October!D91+October!E91</f>
        <v>0</v>
      </c>
      <c r="F61" s="143">
        <f>November!D91+November!E91</f>
        <v>0</v>
      </c>
      <c r="G61" s="144">
        <f>December!D91+December!E91</f>
        <v>0</v>
      </c>
      <c r="H61" s="144">
        <f>January!D91+January!E91</f>
        <v>0</v>
      </c>
      <c r="I61" s="144">
        <f>February!D91+February!E91</f>
        <v>0</v>
      </c>
      <c r="J61" s="144">
        <f>March!D91+March!E91</f>
        <v>0</v>
      </c>
      <c r="K61" s="144">
        <f>April!D91+April!E91</f>
        <v>0</v>
      </c>
      <c r="L61" s="144">
        <f>May!D91+May!E91</f>
        <v>0</v>
      </c>
      <c r="M61" s="144">
        <f>June!D91+June!E91</f>
        <v>0</v>
      </c>
      <c r="N61" s="152">
        <f>July!D91+July!E91</f>
        <v>0</v>
      </c>
      <c r="O61" s="171">
        <f t="shared" ref="O61:O65" si="14">SUM(C61:N61)</f>
        <v>0</v>
      </c>
      <c r="P61" s="183">
        <f t="shared" ref="P61:P66" si="15">B61-O61</f>
        <v>0</v>
      </c>
      <c r="Q61" s="114" t="e">
        <f t="shared" ref="Q61:Q67" si="16">O61/B61</f>
        <v>#DIV/0!</v>
      </c>
    </row>
    <row r="62" spans="1:17" x14ac:dyDescent="0.2">
      <c r="A62" s="212" t="str">
        <f>'Line Item Budget'!A67</f>
        <v>Define -</v>
      </c>
      <c r="B62" s="185">
        <f>'Line Item Budget'!C67</f>
        <v>0</v>
      </c>
      <c r="C62" s="143">
        <f>August!D92+August!E92</f>
        <v>0</v>
      </c>
      <c r="D62" s="143">
        <f>September!D92+September!E92</f>
        <v>0</v>
      </c>
      <c r="E62" s="143">
        <f>October!D92+October!E92</f>
        <v>0</v>
      </c>
      <c r="F62" s="143">
        <f>November!D92+November!E92</f>
        <v>0</v>
      </c>
      <c r="G62" s="144">
        <f>December!D92+December!E92</f>
        <v>0</v>
      </c>
      <c r="H62" s="144">
        <f>January!D92+January!E92</f>
        <v>0</v>
      </c>
      <c r="I62" s="144">
        <f>February!D92+February!E92</f>
        <v>0</v>
      </c>
      <c r="J62" s="144">
        <f>March!D92+March!E92</f>
        <v>0</v>
      </c>
      <c r="K62" s="144">
        <f>April!D92+April!E92</f>
        <v>0</v>
      </c>
      <c r="L62" s="144">
        <f>May!D92+May!E92</f>
        <v>0</v>
      </c>
      <c r="M62" s="144">
        <f>June!D92+June!E92</f>
        <v>0</v>
      </c>
      <c r="N62" s="152">
        <f>July!D92+July!E92</f>
        <v>0</v>
      </c>
      <c r="O62" s="171">
        <f t="shared" si="14"/>
        <v>0</v>
      </c>
      <c r="P62" s="183">
        <f t="shared" si="15"/>
        <v>0</v>
      </c>
      <c r="Q62" s="114" t="e">
        <f t="shared" si="16"/>
        <v>#DIV/0!</v>
      </c>
    </row>
    <row r="63" spans="1:17" x14ac:dyDescent="0.2">
      <c r="A63" s="212" t="str">
        <f>'Line Item Budget'!A68</f>
        <v>Define -</v>
      </c>
      <c r="B63" s="185">
        <f>'Line Item Budget'!C68</f>
        <v>0</v>
      </c>
      <c r="C63" s="143">
        <f>August!D93+August!E93</f>
        <v>0</v>
      </c>
      <c r="D63" s="143">
        <f>September!D93+September!E93</f>
        <v>0</v>
      </c>
      <c r="E63" s="143">
        <f>October!D93+October!E93</f>
        <v>0</v>
      </c>
      <c r="F63" s="143">
        <f>November!D93+November!E93</f>
        <v>0</v>
      </c>
      <c r="G63" s="144">
        <f>December!D93+December!E93</f>
        <v>0</v>
      </c>
      <c r="H63" s="144">
        <f>January!D93+January!E93</f>
        <v>0</v>
      </c>
      <c r="I63" s="144">
        <f>February!D93+February!E93</f>
        <v>0</v>
      </c>
      <c r="J63" s="144">
        <f>March!D93+March!E93</f>
        <v>0</v>
      </c>
      <c r="K63" s="144">
        <f>April!D93+April!E93</f>
        <v>0</v>
      </c>
      <c r="L63" s="144">
        <f>May!D93+May!E93</f>
        <v>0</v>
      </c>
      <c r="M63" s="144">
        <f>June!D93+June!E93</f>
        <v>0</v>
      </c>
      <c r="N63" s="152">
        <f>July!D93+July!E93</f>
        <v>0</v>
      </c>
      <c r="O63" s="171">
        <f t="shared" si="14"/>
        <v>0</v>
      </c>
      <c r="P63" s="183">
        <f t="shared" si="15"/>
        <v>0</v>
      </c>
      <c r="Q63" s="114" t="e">
        <f t="shared" si="16"/>
        <v>#DIV/0!</v>
      </c>
    </row>
    <row r="64" spans="1:17" x14ac:dyDescent="0.2">
      <c r="A64" s="212" t="str">
        <f>'Line Item Budget'!A69</f>
        <v>Define -</v>
      </c>
      <c r="B64" s="185">
        <f>'Line Item Budget'!C69</f>
        <v>0</v>
      </c>
      <c r="C64" s="143">
        <f>August!D94+August!E94</f>
        <v>0</v>
      </c>
      <c r="D64" s="143">
        <f>September!D94+September!E94</f>
        <v>0</v>
      </c>
      <c r="E64" s="143">
        <f>October!D94+October!E94</f>
        <v>0</v>
      </c>
      <c r="F64" s="143">
        <f>November!D94+November!E94</f>
        <v>0</v>
      </c>
      <c r="G64" s="144">
        <f>December!D94+December!E94</f>
        <v>0</v>
      </c>
      <c r="H64" s="144">
        <f>January!D94+January!E94</f>
        <v>0</v>
      </c>
      <c r="I64" s="144">
        <f>February!D94+February!E94</f>
        <v>0</v>
      </c>
      <c r="J64" s="144">
        <f>March!D94+March!E94</f>
        <v>0</v>
      </c>
      <c r="K64" s="144">
        <f>April!D94+April!E94</f>
        <v>0</v>
      </c>
      <c r="L64" s="144">
        <f>May!D94+May!E94</f>
        <v>0</v>
      </c>
      <c r="M64" s="144">
        <f>June!D94+June!E94</f>
        <v>0</v>
      </c>
      <c r="N64" s="152">
        <f>July!D94+July!E94</f>
        <v>0</v>
      </c>
      <c r="O64" s="171">
        <f t="shared" si="14"/>
        <v>0</v>
      </c>
      <c r="P64" s="183">
        <f t="shared" si="15"/>
        <v>0</v>
      </c>
      <c r="Q64" s="114" t="e">
        <f t="shared" si="16"/>
        <v>#DIV/0!</v>
      </c>
    </row>
    <row r="65" spans="1:17" x14ac:dyDescent="0.2">
      <c r="A65" s="212" t="str">
        <f>'Line Item Budget'!A70</f>
        <v>Define -</v>
      </c>
      <c r="B65" s="185">
        <f>'Line Item Budget'!C70</f>
        <v>0</v>
      </c>
      <c r="C65" s="143">
        <f>August!D95+August!E95</f>
        <v>0</v>
      </c>
      <c r="D65" s="143">
        <f>September!D95+September!E95</f>
        <v>0</v>
      </c>
      <c r="E65" s="143">
        <f>October!D95+October!E95</f>
        <v>0</v>
      </c>
      <c r="F65" s="143">
        <f>November!D95+November!E95</f>
        <v>0</v>
      </c>
      <c r="G65" s="144">
        <f>December!D95+December!E95</f>
        <v>0</v>
      </c>
      <c r="H65" s="144">
        <f>January!D95+January!E95</f>
        <v>0</v>
      </c>
      <c r="I65" s="144">
        <f>February!D95+February!E95</f>
        <v>0</v>
      </c>
      <c r="J65" s="144">
        <f>March!D95+March!E95</f>
        <v>0</v>
      </c>
      <c r="K65" s="144">
        <f>April!D95+April!E95</f>
        <v>0</v>
      </c>
      <c r="L65" s="144">
        <f>May!D95+May!E95</f>
        <v>0</v>
      </c>
      <c r="M65" s="144">
        <f>June!D95+June!E95</f>
        <v>0</v>
      </c>
      <c r="N65" s="152">
        <f>July!D95+July!E95</f>
        <v>0</v>
      </c>
      <c r="O65" s="171">
        <f t="shared" si="14"/>
        <v>0</v>
      </c>
      <c r="P65" s="183">
        <f t="shared" si="15"/>
        <v>0</v>
      </c>
      <c r="Q65" s="114" t="e">
        <f t="shared" si="16"/>
        <v>#DIV/0!</v>
      </c>
    </row>
    <row r="66" spans="1:17" x14ac:dyDescent="0.2">
      <c r="A66" s="212" t="str">
        <f>'Line Item Budget'!A71</f>
        <v>Define -</v>
      </c>
      <c r="B66" s="185">
        <f>'Line Item Budget'!C71</f>
        <v>0</v>
      </c>
      <c r="C66" s="143">
        <f>August!D96+August!E96</f>
        <v>0</v>
      </c>
      <c r="D66" s="143">
        <f>September!D96+September!E96</f>
        <v>0</v>
      </c>
      <c r="E66" s="143">
        <f>October!D96+October!E96</f>
        <v>0</v>
      </c>
      <c r="F66" s="143">
        <f>November!D96+November!E96</f>
        <v>0</v>
      </c>
      <c r="G66" s="144">
        <f>December!D96+December!E96</f>
        <v>0</v>
      </c>
      <c r="H66" s="144">
        <f>January!D96+January!E96</f>
        <v>0</v>
      </c>
      <c r="I66" s="144">
        <f>February!D96+February!E96</f>
        <v>0</v>
      </c>
      <c r="J66" s="144">
        <f>March!D96+March!E96</f>
        <v>0</v>
      </c>
      <c r="K66" s="144">
        <f>April!D96+April!E96</f>
        <v>0</v>
      </c>
      <c r="L66" s="144">
        <f>May!D96+May!E96</f>
        <v>0</v>
      </c>
      <c r="M66" s="144">
        <f>June!D96+June!E96</f>
        <v>0</v>
      </c>
      <c r="N66" s="152">
        <f>July!D96+July!E96</f>
        <v>0</v>
      </c>
      <c r="O66" s="171">
        <f>SUM(C66:N66)</f>
        <v>0</v>
      </c>
      <c r="P66" s="183">
        <f t="shared" si="15"/>
        <v>0</v>
      </c>
      <c r="Q66" s="114" t="e">
        <f t="shared" si="16"/>
        <v>#DIV/0!</v>
      </c>
    </row>
    <row r="67" spans="1:17" ht="15" x14ac:dyDescent="0.25">
      <c r="A67" s="165" t="s">
        <v>93</v>
      </c>
      <c r="B67" s="168">
        <f t="shared" ref="B67:P67" si="17">SUM(B61:B66)</f>
        <v>0</v>
      </c>
      <c r="C67" s="154">
        <f t="shared" si="17"/>
        <v>0</v>
      </c>
      <c r="D67" s="120">
        <f>SUM(D61:D66)</f>
        <v>0</v>
      </c>
      <c r="E67" s="120">
        <f>SUM(E61:E66)</f>
        <v>0</v>
      </c>
      <c r="F67" s="120">
        <f t="shared" si="17"/>
        <v>0</v>
      </c>
      <c r="G67" s="120">
        <f t="shared" si="17"/>
        <v>0</v>
      </c>
      <c r="H67" s="120">
        <f t="shared" si="17"/>
        <v>0</v>
      </c>
      <c r="I67" s="120">
        <f t="shared" si="17"/>
        <v>0</v>
      </c>
      <c r="J67" s="120">
        <f t="shared" si="17"/>
        <v>0</v>
      </c>
      <c r="K67" s="120">
        <f t="shared" si="17"/>
        <v>0</v>
      </c>
      <c r="L67" s="120">
        <f t="shared" si="17"/>
        <v>0</v>
      </c>
      <c r="M67" s="120">
        <f t="shared" si="17"/>
        <v>0</v>
      </c>
      <c r="N67" s="157">
        <f t="shared" si="17"/>
        <v>0</v>
      </c>
      <c r="O67" s="174">
        <f>SUM(O61:O66)</f>
        <v>0</v>
      </c>
      <c r="P67" s="174">
        <f t="shared" si="17"/>
        <v>0</v>
      </c>
      <c r="Q67" s="180" t="e">
        <f t="shared" si="16"/>
        <v>#DIV/0!</v>
      </c>
    </row>
    <row r="68" spans="1:17" x14ac:dyDescent="0.2">
      <c r="A68" s="213"/>
      <c r="B68" s="187"/>
      <c r="C68" s="126"/>
      <c r="D68" s="126"/>
      <c r="E68" s="126"/>
      <c r="F68" s="126"/>
      <c r="G68" s="126"/>
      <c r="H68" s="126"/>
      <c r="I68" s="126"/>
      <c r="J68" s="126"/>
      <c r="K68" s="126"/>
      <c r="L68" s="126"/>
      <c r="M68" s="126"/>
      <c r="N68" s="160"/>
      <c r="O68" s="177"/>
      <c r="P68" s="177"/>
      <c r="Q68" s="127"/>
    </row>
    <row r="69" spans="1:17" ht="23.25" customHeight="1" thickBot="1" x14ac:dyDescent="0.3">
      <c r="A69" s="214" t="s">
        <v>0</v>
      </c>
      <c r="B69" s="169">
        <f>B25+B58+B67</f>
        <v>3000</v>
      </c>
      <c r="C69" s="166">
        <f>C25+C58+C67</f>
        <v>0</v>
      </c>
      <c r="D69" s="128">
        <f>D25+D58+D67</f>
        <v>0</v>
      </c>
      <c r="E69" s="128">
        <f>E25+E58+E67</f>
        <v>0</v>
      </c>
      <c r="F69" s="128">
        <f t="shared" ref="F69:O69" si="18">F25+F58+F67</f>
        <v>0</v>
      </c>
      <c r="G69" s="128">
        <f t="shared" si="18"/>
        <v>0</v>
      </c>
      <c r="H69" s="128">
        <f t="shared" si="18"/>
        <v>0</v>
      </c>
      <c r="I69" s="128">
        <f t="shared" si="18"/>
        <v>0</v>
      </c>
      <c r="J69" s="129">
        <f t="shared" si="18"/>
        <v>0</v>
      </c>
      <c r="K69" s="129">
        <f t="shared" si="18"/>
        <v>0</v>
      </c>
      <c r="L69" s="129">
        <f t="shared" si="18"/>
        <v>0</v>
      </c>
      <c r="M69" s="129">
        <f>M25+M58+M67</f>
        <v>0</v>
      </c>
      <c r="N69" s="161">
        <f t="shared" si="18"/>
        <v>0</v>
      </c>
      <c r="O69" s="178">
        <f t="shared" si="18"/>
        <v>0</v>
      </c>
      <c r="P69" s="178">
        <f>P25+P58+P67</f>
        <v>3000</v>
      </c>
      <c r="Q69" s="181">
        <f>O69/B69</f>
        <v>0</v>
      </c>
    </row>
    <row r="70" spans="1:17" s="19" customFormat="1" ht="33.75" customHeight="1" thickTop="1" x14ac:dyDescent="0.25">
      <c r="A70" s="460" t="s">
        <v>97</v>
      </c>
      <c r="B70" s="461"/>
      <c r="C70" s="460"/>
      <c r="D70" s="460"/>
      <c r="E70" s="460"/>
      <c r="F70" s="460"/>
      <c r="G70" s="460"/>
      <c r="H70" s="460"/>
      <c r="I70" s="462"/>
      <c r="J70" s="449" t="s">
        <v>107</v>
      </c>
      <c r="K70" s="450"/>
      <c r="L70" s="130" t="s">
        <v>101</v>
      </c>
      <c r="M70" s="130" t="s">
        <v>102</v>
      </c>
      <c r="N70" s="469" t="s">
        <v>103</v>
      </c>
      <c r="O70" s="469"/>
      <c r="P70" s="469"/>
      <c r="Q70" s="470"/>
    </row>
    <row r="71" spans="1:17" s="19" customFormat="1" ht="33.75" customHeight="1" x14ac:dyDescent="0.2">
      <c r="A71" s="461"/>
      <c r="B71" s="461"/>
      <c r="C71" s="461"/>
      <c r="D71" s="461"/>
      <c r="E71" s="461"/>
      <c r="F71" s="461"/>
      <c r="G71" s="461"/>
      <c r="H71" s="461"/>
      <c r="I71" s="463"/>
      <c r="J71" s="451"/>
      <c r="K71" s="452"/>
      <c r="L71" s="131"/>
      <c r="M71" s="131"/>
      <c r="N71" s="471"/>
      <c r="O71" s="471"/>
      <c r="P71" s="471"/>
      <c r="Q71" s="472"/>
    </row>
    <row r="72" spans="1:17" s="19" customFormat="1" ht="33.950000000000003" customHeight="1" x14ac:dyDescent="0.2">
      <c r="A72" s="132" t="s">
        <v>98</v>
      </c>
      <c r="B72" s="132"/>
      <c r="C72" s="132"/>
      <c r="D72" s="133"/>
      <c r="E72" s="133"/>
      <c r="F72" s="133"/>
      <c r="G72" s="133"/>
      <c r="H72" s="133"/>
      <c r="I72" s="77"/>
      <c r="J72" s="477"/>
      <c r="K72" s="478"/>
      <c r="L72" s="131"/>
      <c r="M72" s="131"/>
      <c r="N72" s="455"/>
      <c r="O72" s="455"/>
      <c r="P72" s="455"/>
      <c r="Q72" s="456"/>
    </row>
    <row r="73" spans="1:17" s="19" customFormat="1" ht="33.950000000000003" customHeight="1" x14ac:dyDescent="0.2">
      <c r="A73" s="132" t="s">
        <v>99</v>
      </c>
      <c r="B73" s="134"/>
      <c r="C73" s="134"/>
      <c r="D73" s="135"/>
      <c r="E73" s="135"/>
      <c r="F73" s="135"/>
      <c r="G73" s="135"/>
      <c r="H73" s="135"/>
      <c r="I73" s="77"/>
      <c r="J73" s="453"/>
      <c r="K73" s="454"/>
      <c r="L73" s="136"/>
      <c r="M73" s="136"/>
      <c r="N73" s="473"/>
      <c r="O73" s="473"/>
      <c r="P73" s="473"/>
      <c r="Q73" s="474"/>
    </row>
    <row r="74" spans="1:17" s="19" customFormat="1" ht="33.950000000000003" customHeight="1" thickBot="1" x14ac:dyDescent="0.25">
      <c r="A74" s="368" t="s">
        <v>100</v>
      </c>
      <c r="B74" s="137"/>
      <c r="C74" s="137"/>
      <c r="D74" s="135"/>
      <c r="E74" s="135"/>
      <c r="F74" s="135"/>
      <c r="G74" s="135" t="s">
        <v>106</v>
      </c>
      <c r="H74" s="135"/>
      <c r="I74" s="77"/>
      <c r="J74" s="467"/>
      <c r="K74" s="468"/>
      <c r="L74" s="138"/>
      <c r="M74" s="138"/>
      <c r="N74" s="475"/>
      <c r="O74" s="475"/>
      <c r="P74" s="475"/>
      <c r="Q74" s="476"/>
    </row>
    <row r="75" spans="1:17" s="19" customFormat="1" x14ac:dyDescent="0.2">
      <c r="I75" s="77"/>
    </row>
    <row r="76" spans="1:17" x14ac:dyDescent="0.2">
      <c r="J76" s="19"/>
      <c r="K76" s="19"/>
      <c r="L76" s="19"/>
      <c r="M76" s="19"/>
      <c r="N76" s="19"/>
      <c r="O76" s="19"/>
    </row>
  </sheetData>
  <sheetProtection algorithmName="SHA-512" hashValue="tUEORFX8/l4dyJeBmIexxZ414uktYCY1uwNCGSVFmHi9FI3dBjaZyzFvikLmDN0jtCt+0Fg2VESQGjCPZ9sbfg==" saltValue="qK3WAYdlcLw8K0Ly5HwMFg==" spinCount="100000" sheet="1" selectLockedCells="1"/>
  <mergeCells count="20">
    <mergeCell ref="J74:K74"/>
    <mergeCell ref="N70:Q70"/>
    <mergeCell ref="N71:Q71"/>
    <mergeCell ref="N73:Q73"/>
    <mergeCell ref="N74:Q74"/>
    <mergeCell ref="J72:K72"/>
    <mergeCell ref="A1:Q1"/>
    <mergeCell ref="A3:Q3"/>
    <mergeCell ref="J70:K70"/>
    <mergeCell ref="J71:K71"/>
    <mergeCell ref="J73:K73"/>
    <mergeCell ref="N72:Q72"/>
    <mergeCell ref="L4:M5"/>
    <mergeCell ref="N4:Q5"/>
    <mergeCell ref="A70:I71"/>
    <mergeCell ref="A2:Q2"/>
    <mergeCell ref="C4:F4"/>
    <mergeCell ref="H4:K4"/>
    <mergeCell ref="I5:K5"/>
    <mergeCell ref="G5:H5"/>
  </mergeCells>
  <conditionalFormatting sqref="P9:P67">
    <cfRule type="cellIs" dxfId="192" priority="1" operator="lessThan">
      <formula>0</formula>
    </cfRule>
  </conditionalFormatting>
  <dataValidations count="4">
    <dataValidation allowBlank="1" showInputMessage="1" showErrorMessage="1" promptTitle="Summary" prompt="This is for summary only.  Enter data using the appropriate month tab." sqref="E9:N69 D9:D38 D40 D46:D69 D42 D44" xr:uid="{00000000-0002-0000-0300-000000000000}"/>
    <dataValidation allowBlank="1" showInputMessage="1" showErrorMessage="1" promptTitle="Contact Name" prompt="Enter name of person responsible for completing Monthly Expense Report (MER)" sqref="H4:K4" xr:uid="{00000000-0002-0000-0300-000001000000}"/>
    <dataValidation allowBlank="1" showInputMessage="1" showErrorMessage="1" promptTitle="Contact Number and Email" prompt="Enter number and email of person responsible for completing Monthly Expense Report (MER)" sqref="I5:K5" xr:uid="{00000000-0002-0000-0300-000002000000}"/>
    <dataValidation allowBlank="1" showErrorMessage="1" promptTitle="Summary" prompt="This is for summary only.  Enter data using the appropriate month tab." sqref="D39 D41 D43 D45" xr:uid="{81C41C8A-765B-4A1E-B959-17391C346D70}"/>
  </dataValidations>
  <pageMargins left="0.7" right="0.7" top="0.75" bottom="0.75" header="0.3" footer="0.3"/>
  <pageSetup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 min="10" max="10" width="9.140625"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80</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31</v>
      </c>
      <c r="E13" s="191" t="s">
        <v>92</v>
      </c>
      <c r="F13" s="188" t="s">
        <v>21</v>
      </c>
      <c r="G13" s="53" t="s">
        <v>20</v>
      </c>
      <c r="H13" s="78" t="s">
        <v>19</v>
      </c>
    </row>
    <row r="14" spans="1:14" x14ac:dyDescent="0.25">
      <c r="A14" s="75"/>
      <c r="B14" s="305">
        <f>Personnel!B13</f>
        <v>0</v>
      </c>
      <c r="C14" s="46">
        <f>Personnel!B18</f>
        <v>0</v>
      </c>
      <c r="D14" s="57"/>
      <c r="E14" s="253"/>
      <c r="F14" s="189">
        <f t="shared" ref="F14:F23" si="0">D14+E14</f>
        <v>0</v>
      </c>
      <c r="G14" s="254">
        <f t="shared" ref="G14:G23" si="1">C14-F14</f>
        <v>0</v>
      </c>
      <c r="H14" s="79" t="e">
        <f t="shared" ref="H14:H23" si="2">F14/C14</f>
        <v>#DIV/0!</v>
      </c>
    </row>
    <row r="15" spans="1:14" x14ac:dyDescent="0.25">
      <c r="A15" s="75"/>
      <c r="B15" s="305">
        <f>Personnel!C13</f>
        <v>0</v>
      </c>
      <c r="C15" s="46">
        <f>Personnel!C18</f>
        <v>0</v>
      </c>
      <c r="D15" s="58"/>
      <c r="E15" s="253"/>
      <c r="F15" s="189">
        <f t="shared" si="0"/>
        <v>0</v>
      </c>
      <c r="G15" s="254">
        <f t="shared" si="1"/>
        <v>0</v>
      </c>
      <c r="H15" s="79" t="e">
        <f t="shared" si="2"/>
        <v>#DIV/0!</v>
      </c>
    </row>
    <row r="16" spans="1:14" x14ac:dyDescent="0.25">
      <c r="A16" s="75"/>
      <c r="B16" s="305">
        <f>Personnel!D13</f>
        <v>0</v>
      </c>
      <c r="C16" s="46">
        <f>Personnel!D18</f>
        <v>0</v>
      </c>
      <c r="D16" s="58"/>
      <c r="E16" s="253"/>
      <c r="F16" s="189">
        <f t="shared" si="0"/>
        <v>0</v>
      </c>
      <c r="G16" s="254">
        <f t="shared" si="1"/>
        <v>0</v>
      </c>
      <c r="H16" s="79" t="e">
        <f t="shared" si="2"/>
        <v>#DIV/0!</v>
      </c>
    </row>
    <row r="17" spans="1:8" x14ac:dyDescent="0.25">
      <c r="A17" s="75"/>
      <c r="B17" s="305">
        <f>Personnel!E13</f>
        <v>0</v>
      </c>
      <c r="C17" s="46">
        <f>Personnel!E18</f>
        <v>0</v>
      </c>
      <c r="D17" s="58"/>
      <c r="E17" s="253"/>
      <c r="F17" s="189">
        <f t="shared" si="0"/>
        <v>0</v>
      </c>
      <c r="G17" s="254">
        <f t="shared" si="1"/>
        <v>0</v>
      </c>
      <c r="H17" s="79" t="e">
        <f t="shared" si="2"/>
        <v>#DIV/0!</v>
      </c>
    </row>
    <row r="18" spans="1:8" x14ac:dyDescent="0.25">
      <c r="A18" s="75"/>
      <c r="B18" s="305">
        <f>Personnel!F13</f>
        <v>0</v>
      </c>
      <c r="C18" s="46">
        <f>Personnel!F18</f>
        <v>0</v>
      </c>
      <c r="D18" s="58"/>
      <c r="E18" s="253"/>
      <c r="F18" s="189">
        <f t="shared" si="0"/>
        <v>0</v>
      </c>
      <c r="G18" s="254">
        <f t="shared" si="1"/>
        <v>0</v>
      </c>
      <c r="H18" s="79" t="e">
        <f t="shared" si="2"/>
        <v>#DIV/0!</v>
      </c>
    </row>
    <row r="19" spans="1:8" x14ac:dyDescent="0.25">
      <c r="A19" s="75"/>
      <c r="B19" s="305">
        <f>Personnel!G13</f>
        <v>0</v>
      </c>
      <c r="C19" s="46">
        <f>Personnel!G18</f>
        <v>0</v>
      </c>
      <c r="D19" s="58"/>
      <c r="E19" s="253"/>
      <c r="F19" s="189">
        <f t="shared" si="0"/>
        <v>0</v>
      </c>
      <c r="G19" s="254">
        <f t="shared" si="1"/>
        <v>0</v>
      </c>
      <c r="H19" s="79" t="e">
        <f t="shared" si="2"/>
        <v>#DIV/0!</v>
      </c>
    </row>
    <row r="20" spans="1:8" x14ac:dyDescent="0.25">
      <c r="A20" s="75"/>
      <c r="B20" s="305">
        <f>Personnel!H13</f>
        <v>0</v>
      </c>
      <c r="C20" s="46">
        <f>Personnel!H18</f>
        <v>0</v>
      </c>
      <c r="D20" s="58"/>
      <c r="E20" s="253"/>
      <c r="F20" s="189">
        <f t="shared" si="0"/>
        <v>0</v>
      </c>
      <c r="G20" s="254">
        <f t="shared" si="1"/>
        <v>0</v>
      </c>
      <c r="H20" s="79" t="e">
        <f t="shared" si="2"/>
        <v>#DIV/0!</v>
      </c>
    </row>
    <row r="21" spans="1:8" x14ac:dyDescent="0.25">
      <c r="A21" s="75"/>
      <c r="B21" s="305">
        <f>Personnel!I13</f>
        <v>0</v>
      </c>
      <c r="C21" s="46">
        <f>Personnel!I18</f>
        <v>0</v>
      </c>
      <c r="D21" s="58"/>
      <c r="E21" s="253"/>
      <c r="F21" s="189">
        <f t="shared" si="0"/>
        <v>0</v>
      </c>
      <c r="G21" s="254">
        <f t="shared" si="1"/>
        <v>0</v>
      </c>
      <c r="H21" s="79" t="e">
        <f t="shared" si="2"/>
        <v>#DIV/0!</v>
      </c>
    </row>
    <row r="22" spans="1:8" x14ac:dyDescent="0.25">
      <c r="A22" s="75"/>
      <c r="B22" s="305">
        <f>Personnel!J13</f>
        <v>0</v>
      </c>
      <c r="C22" s="46">
        <f>Personnel!J18</f>
        <v>0</v>
      </c>
      <c r="D22" s="58"/>
      <c r="E22" s="253"/>
      <c r="F22" s="189">
        <f t="shared" si="0"/>
        <v>0</v>
      </c>
      <c r="G22" s="254">
        <f t="shared" si="1"/>
        <v>0</v>
      </c>
      <c r="H22" s="79" t="e">
        <f t="shared" si="2"/>
        <v>#DIV/0!</v>
      </c>
    </row>
    <row r="23" spans="1:8" x14ac:dyDescent="0.25">
      <c r="A23" s="75"/>
      <c r="B23" s="305">
        <f>Personnel!K13</f>
        <v>0</v>
      </c>
      <c r="C23" s="46">
        <f>Personnel!K18</f>
        <v>0</v>
      </c>
      <c r="D23" s="58"/>
      <c r="E23" s="253"/>
      <c r="F23" s="189">
        <f t="shared" si="0"/>
        <v>0</v>
      </c>
      <c r="G23" s="254">
        <f t="shared" si="1"/>
        <v>0</v>
      </c>
      <c r="H23" s="79" t="e">
        <f t="shared" si="2"/>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256" t="s">
        <v>31</v>
      </c>
      <c r="E27" s="257" t="s">
        <v>92</v>
      </c>
      <c r="F27" s="258" t="s">
        <v>21</v>
      </c>
      <c r="G27" s="259" t="s">
        <v>20</v>
      </c>
      <c r="H27" s="78" t="s">
        <v>19</v>
      </c>
    </row>
    <row r="28" spans="1:8" x14ac:dyDescent="0.25">
      <c r="A28" s="75"/>
      <c r="B28" s="305">
        <f>Personnel!B13</f>
        <v>0</v>
      </c>
      <c r="C28" s="7">
        <f>Personnel!B21</f>
        <v>0</v>
      </c>
      <c r="D28" s="260"/>
      <c r="E28" s="253"/>
      <c r="F28" s="261">
        <f t="shared" ref="F28:F37" si="3">D28+E28</f>
        <v>0</v>
      </c>
      <c r="G28" s="262">
        <f t="shared" ref="G28:G37" si="4">C28-F28</f>
        <v>0</v>
      </c>
      <c r="H28" s="79" t="e">
        <f t="shared" ref="H28:H37" si="5">F28/C28</f>
        <v>#DIV/0!</v>
      </c>
    </row>
    <row r="29" spans="1:8" x14ac:dyDescent="0.25">
      <c r="A29" s="75"/>
      <c r="B29" s="305">
        <f>Personnel!C13</f>
        <v>0</v>
      </c>
      <c r="C29" s="7">
        <f>Personnel!C21</f>
        <v>0</v>
      </c>
      <c r="D29" s="263"/>
      <c r="E29" s="253"/>
      <c r="F29" s="261">
        <f t="shared" si="3"/>
        <v>0</v>
      </c>
      <c r="G29" s="262">
        <f t="shared" si="4"/>
        <v>0</v>
      </c>
      <c r="H29" s="79" t="e">
        <f t="shared" si="5"/>
        <v>#DIV/0!</v>
      </c>
    </row>
    <row r="30" spans="1:8" x14ac:dyDescent="0.25">
      <c r="A30" s="75"/>
      <c r="B30" s="305">
        <f>Personnel!D13</f>
        <v>0</v>
      </c>
      <c r="C30" s="7">
        <f>Personnel!D21</f>
        <v>0</v>
      </c>
      <c r="D30" s="260"/>
      <c r="E30" s="253"/>
      <c r="F30" s="261">
        <f t="shared" si="3"/>
        <v>0</v>
      </c>
      <c r="G30" s="262">
        <f t="shared" si="4"/>
        <v>0</v>
      </c>
      <c r="H30" s="79" t="e">
        <f t="shared" si="5"/>
        <v>#DIV/0!</v>
      </c>
    </row>
    <row r="31" spans="1:8" x14ac:dyDescent="0.25">
      <c r="A31" s="75"/>
      <c r="B31" s="305">
        <f>Personnel!E13</f>
        <v>0</v>
      </c>
      <c r="C31" s="7">
        <f>Personnel!E21</f>
        <v>0</v>
      </c>
      <c r="D31" s="263"/>
      <c r="E31" s="253"/>
      <c r="F31" s="261">
        <f t="shared" si="3"/>
        <v>0</v>
      </c>
      <c r="G31" s="262">
        <f t="shared" si="4"/>
        <v>0</v>
      </c>
      <c r="H31" s="79" t="e">
        <f t="shared" si="5"/>
        <v>#DIV/0!</v>
      </c>
    </row>
    <row r="32" spans="1:8" x14ac:dyDescent="0.25">
      <c r="A32" s="75"/>
      <c r="B32" s="305">
        <f>Personnel!F13</f>
        <v>0</v>
      </c>
      <c r="C32" s="7">
        <f>Personnel!F21</f>
        <v>0</v>
      </c>
      <c r="D32" s="260"/>
      <c r="E32" s="253"/>
      <c r="F32" s="261">
        <f t="shared" si="3"/>
        <v>0</v>
      </c>
      <c r="G32" s="262">
        <f t="shared" si="4"/>
        <v>0</v>
      </c>
      <c r="H32" s="79" t="e">
        <f t="shared" si="5"/>
        <v>#DIV/0!</v>
      </c>
    </row>
    <row r="33" spans="1:8" x14ac:dyDescent="0.25">
      <c r="A33" s="75"/>
      <c r="B33" s="305">
        <f>Personnel!G13</f>
        <v>0</v>
      </c>
      <c r="C33" s="7">
        <f>Personnel!G21</f>
        <v>0</v>
      </c>
      <c r="D33" s="263"/>
      <c r="E33" s="253"/>
      <c r="F33" s="261">
        <f t="shared" si="3"/>
        <v>0</v>
      </c>
      <c r="G33" s="262">
        <f t="shared" si="4"/>
        <v>0</v>
      </c>
      <c r="H33" s="79" t="e">
        <f t="shared" si="5"/>
        <v>#DIV/0!</v>
      </c>
    </row>
    <row r="34" spans="1:8" x14ac:dyDescent="0.25">
      <c r="A34" s="75"/>
      <c r="B34" s="305">
        <f>Personnel!H13</f>
        <v>0</v>
      </c>
      <c r="C34" s="7">
        <f>Personnel!H21</f>
        <v>0</v>
      </c>
      <c r="D34" s="260"/>
      <c r="E34" s="253"/>
      <c r="F34" s="261">
        <f t="shared" si="3"/>
        <v>0</v>
      </c>
      <c r="G34" s="262">
        <f t="shared" si="4"/>
        <v>0</v>
      </c>
      <c r="H34" s="79" t="e">
        <f t="shared" si="5"/>
        <v>#DIV/0!</v>
      </c>
    </row>
    <row r="35" spans="1:8" x14ac:dyDescent="0.25">
      <c r="A35" s="75"/>
      <c r="B35" s="305">
        <f>Personnel!I13</f>
        <v>0</v>
      </c>
      <c r="C35" s="7">
        <f>Personnel!I21</f>
        <v>0</v>
      </c>
      <c r="D35" s="260"/>
      <c r="E35" s="253"/>
      <c r="F35" s="261">
        <f t="shared" si="3"/>
        <v>0</v>
      </c>
      <c r="G35" s="262">
        <f t="shared" si="4"/>
        <v>0</v>
      </c>
      <c r="H35" s="79" t="e">
        <f t="shared" si="5"/>
        <v>#DIV/0!</v>
      </c>
    </row>
    <row r="36" spans="1:8" x14ac:dyDescent="0.25">
      <c r="A36" s="75"/>
      <c r="B36" s="305">
        <f>Personnel!J13</f>
        <v>0</v>
      </c>
      <c r="C36" s="14">
        <f>Personnel!J21</f>
        <v>0</v>
      </c>
      <c r="D36" s="260"/>
      <c r="E36" s="253"/>
      <c r="F36" s="261">
        <f t="shared" si="3"/>
        <v>0</v>
      </c>
      <c r="G36" s="262">
        <f t="shared" si="4"/>
        <v>0</v>
      </c>
      <c r="H36" s="79" t="e">
        <f t="shared" si="5"/>
        <v>#DIV/0!</v>
      </c>
    </row>
    <row r="37" spans="1:8" x14ac:dyDescent="0.25">
      <c r="A37" s="75"/>
      <c r="B37" s="305">
        <f>Personnel!K13</f>
        <v>0</v>
      </c>
      <c r="C37" s="7">
        <f>Personnel!K21</f>
        <v>0</v>
      </c>
      <c r="D37" s="263"/>
      <c r="E37" s="253"/>
      <c r="F37" s="261">
        <f t="shared" si="3"/>
        <v>0</v>
      </c>
      <c r="G37" s="262">
        <f t="shared" si="4"/>
        <v>0</v>
      </c>
      <c r="H37" s="79" t="e">
        <f t="shared" si="5"/>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256" t="s">
        <v>31</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 t="shared" ref="F42:F47" si="6">D42+E42</f>
        <v>0</v>
      </c>
      <c r="G42" s="36">
        <f t="shared" ref="G42:G47" si="7">C42-F42</f>
        <v>0</v>
      </c>
      <c r="H42" s="302" t="e">
        <f t="shared" ref="H42:H47" si="8">F42/C42</f>
        <v>#DIV/0!</v>
      </c>
    </row>
    <row r="43" spans="1:8" s="35" customFormat="1" ht="14.25" x14ac:dyDescent="0.2">
      <c r="A43" s="83"/>
      <c r="B43" s="304" t="str">
        <f>'Line Item Budget'!A22</f>
        <v>Contractor 2 (define)</v>
      </c>
      <c r="C43" s="8">
        <f>'Line Item Budget'!C22</f>
        <v>0</v>
      </c>
      <c r="D43" s="59"/>
      <c r="E43" s="272"/>
      <c r="F43" s="193">
        <f t="shared" si="6"/>
        <v>0</v>
      </c>
      <c r="G43" s="36">
        <f t="shared" si="7"/>
        <v>0</v>
      </c>
      <c r="H43" s="302" t="e">
        <f t="shared" si="8"/>
        <v>#DIV/0!</v>
      </c>
    </row>
    <row r="44" spans="1:8" s="35" customFormat="1" ht="14.25" x14ac:dyDescent="0.2">
      <c r="A44" s="83"/>
      <c r="B44" s="304" t="str">
        <f>'Line Item Budget'!A23</f>
        <v>Contractor 3 (define)</v>
      </c>
      <c r="C44" s="8">
        <f>'Line Item Budget'!C23</f>
        <v>0</v>
      </c>
      <c r="D44" s="59"/>
      <c r="E44" s="272"/>
      <c r="F44" s="193">
        <f t="shared" si="6"/>
        <v>0</v>
      </c>
      <c r="G44" s="36">
        <f t="shared" si="7"/>
        <v>0</v>
      </c>
      <c r="H44" s="302" t="e">
        <f t="shared" si="8"/>
        <v>#DIV/0!</v>
      </c>
    </row>
    <row r="45" spans="1:8" s="35" customFormat="1" ht="14.25" x14ac:dyDescent="0.2">
      <c r="A45" s="83"/>
      <c r="B45" s="304" t="str">
        <f>'Line Item Budget'!A24</f>
        <v>Contractor 4 (define)</v>
      </c>
      <c r="C45" s="8">
        <f>'Line Item Budget'!C24</f>
        <v>0</v>
      </c>
      <c r="D45" s="59"/>
      <c r="E45" s="272"/>
      <c r="F45" s="193">
        <f t="shared" si="6"/>
        <v>0</v>
      </c>
      <c r="G45" s="36">
        <f t="shared" si="7"/>
        <v>0</v>
      </c>
      <c r="H45" s="302" t="e">
        <f t="shared" si="8"/>
        <v>#DIV/0!</v>
      </c>
    </row>
    <row r="46" spans="1:8" s="35" customFormat="1" ht="14.25" x14ac:dyDescent="0.2">
      <c r="A46" s="83"/>
      <c r="B46" s="304" t="str">
        <f>'Line Item Budget'!A25</f>
        <v>Contractor 5 (define)</v>
      </c>
      <c r="C46" s="8">
        <f>'Line Item Budget'!C25</f>
        <v>0</v>
      </c>
      <c r="D46" s="59"/>
      <c r="E46" s="272"/>
      <c r="F46" s="193">
        <f t="shared" si="6"/>
        <v>0</v>
      </c>
      <c r="G46" s="36">
        <f t="shared" si="7"/>
        <v>0</v>
      </c>
      <c r="H46" s="302" t="e">
        <f t="shared" si="8"/>
        <v>#DIV/0!</v>
      </c>
    </row>
    <row r="47" spans="1:8" s="35" customFormat="1" ht="14.25" x14ac:dyDescent="0.2">
      <c r="A47" s="83"/>
      <c r="B47" s="304" t="str">
        <f>'Line Item Budget'!A26</f>
        <v>Contractor 6 (define)</v>
      </c>
      <c r="C47" s="8">
        <f>'Line Item Budget'!C26</f>
        <v>0</v>
      </c>
      <c r="D47" s="59"/>
      <c r="E47" s="272"/>
      <c r="F47" s="193">
        <f t="shared" si="6"/>
        <v>0</v>
      </c>
      <c r="G47" s="36">
        <f t="shared" si="7"/>
        <v>0</v>
      </c>
      <c r="H47" s="302" t="e">
        <f t="shared" si="8"/>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256" t="s">
        <v>31</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 t="shared" ref="F57:F66" si="9">D57+E57</f>
        <v>0</v>
      </c>
      <c r="G57" s="36">
        <f t="shared" ref="G57:G66" si="10">C57-F57</f>
        <v>0</v>
      </c>
      <c r="H57" s="302" t="e">
        <f t="shared" ref="H57:H66" si="11">F57/C57</f>
        <v>#DIV/0!</v>
      </c>
    </row>
    <row r="58" spans="1:9" s="35" customFormat="1" ht="14.25" x14ac:dyDescent="0.2">
      <c r="A58" s="83"/>
      <c r="B58" s="315" t="str">
        <f>'Line Item Budget'!A35</f>
        <v>Rented Equipment</v>
      </c>
      <c r="C58" s="8">
        <f>'Line Item Budget'!C35</f>
        <v>0</v>
      </c>
      <c r="D58" s="59"/>
      <c r="E58" s="272"/>
      <c r="F58" s="193">
        <f t="shared" si="9"/>
        <v>0</v>
      </c>
      <c r="G58" s="36">
        <f t="shared" si="10"/>
        <v>0</v>
      </c>
      <c r="H58" s="302" t="e">
        <f t="shared" si="11"/>
        <v>#DIV/0!</v>
      </c>
    </row>
    <row r="59" spans="1:9" s="35" customFormat="1" ht="14.25" x14ac:dyDescent="0.2">
      <c r="A59" s="83"/>
      <c r="B59" s="304" t="str">
        <f>'Line Item Budget'!A36</f>
        <v>Utilities</v>
      </c>
      <c r="C59" s="8">
        <f>'Line Item Budget'!C36</f>
        <v>0</v>
      </c>
      <c r="D59" s="59"/>
      <c r="E59" s="272"/>
      <c r="F59" s="193">
        <f t="shared" si="9"/>
        <v>0</v>
      </c>
      <c r="G59" s="36">
        <f t="shared" si="10"/>
        <v>0</v>
      </c>
      <c r="H59" s="302" t="e">
        <f t="shared" si="11"/>
        <v>#DIV/0!</v>
      </c>
    </row>
    <row r="60" spans="1:9" s="35" customFormat="1" ht="14.25" x14ac:dyDescent="0.2">
      <c r="A60" s="83"/>
      <c r="B60" s="304" t="str">
        <f>'Line Item Budget'!A37</f>
        <v>Telephone / Internet</v>
      </c>
      <c r="C60" s="8">
        <f>'Line Item Budget'!C37</f>
        <v>0</v>
      </c>
      <c r="D60" s="59"/>
      <c r="E60" s="272"/>
      <c r="F60" s="193">
        <f t="shared" si="9"/>
        <v>0</v>
      </c>
      <c r="G60" s="36">
        <f t="shared" si="10"/>
        <v>0</v>
      </c>
      <c r="H60" s="302" t="e">
        <f t="shared" si="11"/>
        <v>#DIV/0!</v>
      </c>
    </row>
    <row r="61" spans="1:9" s="35" customFormat="1" ht="14.25" x14ac:dyDescent="0.2">
      <c r="A61" s="83"/>
      <c r="B61" s="304" t="str">
        <f>'Line Item Budget'!A38</f>
        <v>Security</v>
      </c>
      <c r="C61" s="8">
        <f>'Line Item Budget'!C38</f>
        <v>0</v>
      </c>
      <c r="D61" s="59"/>
      <c r="E61" s="272"/>
      <c r="F61" s="193">
        <f t="shared" si="9"/>
        <v>0</v>
      </c>
      <c r="G61" s="36">
        <f t="shared" si="10"/>
        <v>0</v>
      </c>
      <c r="H61" s="302" t="e">
        <f t="shared" si="11"/>
        <v>#DIV/0!</v>
      </c>
    </row>
    <row r="62" spans="1:9" s="35" customFormat="1" ht="14.25" x14ac:dyDescent="0.2">
      <c r="A62" s="83"/>
      <c r="B62" s="304" t="str">
        <f>'Line Item Budget'!A39</f>
        <v>Repair &amp; Maintenance</v>
      </c>
      <c r="C62" s="8">
        <f>'Line Item Budget'!C39</f>
        <v>0</v>
      </c>
      <c r="D62" s="59"/>
      <c r="E62" s="272"/>
      <c r="F62" s="193">
        <f t="shared" si="9"/>
        <v>0</v>
      </c>
      <c r="G62" s="36">
        <f t="shared" si="10"/>
        <v>0</v>
      </c>
      <c r="H62" s="302" t="e">
        <f t="shared" si="11"/>
        <v>#DIV/0!</v>
      </c>
    </row>
    <row r="63" spans="1:9" s="35" customFormat="1" ht="14.25" x14ac:dyDescent="0.2">
      <c r="A63" s="83"/>
      <c r="B63" s="304" t="str">
        <f>'Line Item Budget'!A40</f>
        <v>Other (define)</v>
      </c>
      <c r="C63" s="8">
        <f>'Line Item Budget'!C40</f>
        <v>0</v>
      </c>
      <c r="D63" s="59"/>
      <c r="E63" s="272"/>
      <c r="F63" s="193">
        <f t="shared" si="9"/>
        <v>0</v>
      </c>
      <c r="G63" s="36">
        <f t="shared" si="10"/>
        <v>0</v>
      </c>
      <c r="H63" s="302" t="e">
        <f t="shared" si="11"/>
        <v>#DIV/0!</v>
      </c>
    </row>
    <row r="64" spans="1:9" s="35" customFormat="1" ht="14.25" x14ac:dyDescent="0.2">
      <c r="A64" s="83"/>
      <c r="B64" s="304" t="str">
        <f>'Line Item Budget'!A41</f>
        <v>Other (define)</v>
      </c>
      <c r="C64" s="8">
        <f>'Line Item Budget'!C41</f>
        <v>0</v>
      </c>
      <c r="D64" s="59"/>
      <c r="E64" s="272"/>
      <c r="F64" s="193">
        <f t="shared" si="9"/>
        <v>0</v>
      </c>
      <c r="G64" s="36">
        <f t="shared" si="10"/>
        <v>0</v>
      </c>
      <c r="H64" s="302" t="e">
        <f t="shared" si="11"/>
        <v>#DIV/0!</v>
      </c>
    </row>
    <row r="65" spans="1:8" s="35" customFormat="1" ht="14.25" x14ac:dyDescent="0.2">
      <c r="A65" s="83"/>
      <c r="B65" s="304" t="str">
        <f>'Line Item Budget'!A42</f>
        <v>Other (define)</v>
      </c>
      <c r="C65" s="8">
        <f>'Line Item Budget'!C42</f>
        <v>0</v>
      </c>
      <c r="D65" s="59"/>
      <c r="E65" s="272"/>
      <c r="F65" s="193">
        <f t="shared" si="9"/>
        <v>0</v>
      </c>
      <c r="G65" s="36">
        <f t="shared" si="10"/>
        <v>0</v>
      </c>
      <c r="H65" s="302" t="e">
        <f t="shared" si="11"/>
        <v>#DIV/0!</v>
      </c>
    </row>
    <row r="66" spans="1:8" s="35" customFormat="1" thickBot="1" x14ac:dyDescent="0.25">
      <c r="A66" s="83"/>
      <c r="B66" s="308" t="str">
        <f>'Line Item Budget'!A43</f>
        <v>Other (define)</v>
      </c>
      <c r="C66" s="8">
        <f>'Line Item Budget'!C43</f>
        <v>0</v>
      </c>
      <c r="D66" s="60"/>
      <c r="E66" s="277"/>
      <c r="F66" s="193">
        <f t="shared" si="9"/>
        <v>0</v>
      </c>
      <c r="G66" s="36">
        <f t="shared" si="10"/>
        <v>0</v>
      </c>
      <c r="H66" s="87" t="e">
        <f t="shared" si="11"/>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 t="shared" ref="F68:F75" si="12">D68+E68</f>
        <v>0</v>
      </c>
      <c r="G68" s="299">
        <f t="shared" ref="G68:G75" si="13">C68-F68</f>
        <v>0</v>
      </c>
      <c r="H68" s="89" t="e">
        <f t="shared" ref="H68:H75" si="14">F68/C68</f>
        <v>#DIV/0!</v>
      </c>
    </row>
    <row r="69" spans="1:8" s="35" customFormat="1" ht="14.25" x14ac:dyDescent="0.2">
      <c r="A69" s="83"/>
      <c r="B69" s="304" t="str">
        <f>'Line Item Budget'!A47</f>
        <v>Office Supplies</v>
      </c>
      <c r="C69" s="296">
        <f>'Line Item Budget'!C47</f>
        <v>0</v>
      </c>
      <c r="D69" s="59"/>
      <c r="E69" s="272"/>
      <c r="F69" s="303">
        <f t="shared" si="12"/>
        <v>0</v>
      </c>
      <c r="G69" s="299">
        <f t="shared" si="13"/>
        <v>0</v>
      </c>
      <c r="H69" s="302" t="e">
        <f t="shared" si="14"/>
        <v>#DIV/0!</v>
      </c>
    </row>
    <row r="70" spans="1:8" s="35" customFormat="1" ht="14.25" x14ac:dyDescent="0.2">
      <c r="A70" s="83"/>
      <c r="B70" s="304" t="str">
        <f>'Line Item Budget'!A48</f>
        <v>Patient Education Materials</v>
      </c>
      <c r="C70" s="296">
        <f>'Line Item Budget'!C48</f>
        <v>0</v>
      </c>
      <c r="D70" s="59"/>
      <c r="E70" s="272"/>
      <c r="F70" s="303">
        <f t="shared" si="12"/>
        <v>0</v>
      </c>
      <c r="G70" s="299">
        <f t="shared" si="13"/>
        <v>0</v>
      </c>
      <c r="H70" s="302" t="e">
        <f t="shared" si="14"/>
        <v>#DIV/0!</v>
      </c>
    </row>
    <row r="71" spans="1:8" s="35" customFormat="1" ht="14.25" x14ac:dyDescent="0.2">
      <c r="A71" s="83"/>
      <c r="B71" s="304" t="str">
        <f>'Line Item Budget'!A49</f>
        <v>Postage and Delivery</v>
      </c>
      <c r="C71" s="296">
        <f>'Line Item Budget'!C49</f>
        <v>0</v>
      </c>
      <c r="D71" s="59"/>
      <c r="E71" s="272"/>
      <c r="F71" s="303">
        <f t="shared" si="12"/>
        <v>0</v>
      </c>
      <c r="G71" s="299">
        <f t="shared" si="13"/>
        <v>0</v>
      </c>
      <c r="H71" s="302" t="e">
        <f t="shared" si="14"/>
        <v>#DIV/0!</v>
      </c>
    </row>
    <row r="72" spans="1:8" s="35" customFormat="1" ht="14.25" x14ac:dyDescent="0.2">
      <c r="A72" s="83"/>
      <c r="B72" s="308" t="str">
        <f>'Line Item Budget'!A50</f>
        <v>Other (define)</v>
      </c>
      <c r="C72" s="296">
        <f>'Line Item Budget'!C50</f>
        <v>0</v>
      </c>
      <c r="D72" s="60"/>
      <c r="E72" s="277"/>
      <c r="F72" s="303">
        <f t="shared" si="12"/>
        <v>0</v>
      </c>
      <c r="G72" s="299">
        <f t="shared" si="13"/>
        <v>0</v>
      </c>
      <c r="H72" s="87" t="e">
        <f t="shared" si="14"/>
        <v>#DIV/0!</v>
      </c>
    </row>
    <row r="73" spans="1:8" s="35" customFormat="1" ht="14.25" x14ac:dyDescent="0.2">
      <c r="A73" s="83"/>
      <c r="B73" s="308" t="str">
        <f>'Line Item Budget'!A51</f>
        <v>Other (define)</v>
      </c>
      <c r="C73" s="296">
        <f>'Line Item Budget'!C51</f>
        <v>0</v>
      </c>
      <c r="D73" s="60"/>
      <c r="E73" s="277"/>
      <c r="F73" s="303">
        <f t="shared" si="12"/>
        <v>0</v>
      </c>
      <c r="G73" s="299">
        <f t="shared" si="13"/>
        <v>0</v>
      </c>
      <c r="H73" s="87" t="e">
        <f t="shared" si="14"/>
        <v>#DIV/0!</v>
      </c>
    </row>
    <row r="74" spans="1:8" s="35" customFormat="1" ht="14.25" x14ac:dyDescent="0.2">
      <c r="A74" s="83"/>
      <c r="B74" s="308" t="str">
        <f>'Line Item Budget'!A52</f>
        <v>Other (define)</v>
      </c>
      <c r="C74" s="296">
        <f>'Line Item Budget'!C52</f>
        <v>0</v>
      </c>
      <c r="D74" s="60"/>
      <c r="E74" s="277"/>
      <c r="F74" s="303">
        <f t="shared" si="12"/>
        <v>0</v>
      </c>
      <c r="G74" s="299">
        <f t="shared" si="13"/>
        <v>0</v>
      </c>
      <c r="H74" s="87" t="e">
        <f t="shared" si="14"/>
        <v>#DIV/0!</v>
      </c>
    </row>
    <row r="75" spans="1:8" s="35" customFormat="1" thickBot="1" x14ac:dyDescent="0.25">
      <c r="A75" s="83"/>
      <c r="B75" s="308" t="str">
        <f>'Line Item Budget'!A53</f>
        <v>Other (define)</v>
      </c>
      <c r="C75" s="296">
        <f>'Line Item Budget'!C53</f>
        <v>0</v>
      </c>
      <c r="D75" s="60"/>
      <c r="E75" s="277"/>
      <c r="F75" s="303">
        <f t="shared" si="12"/>
        <v>0</v>
      </c>
      <c r="G75" s="299">
        <f t="shared" si="13"/>
        <v>0</v>
      </c>
      <c r="H75" s="87" t="e">
        <f t="shared" si="14"/>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 t="shared" ref="F77:F84" si="15">D77+E77</f>
        <v>0</v>
      </c>
      <c r="G77" s="299">
        <f t="shared" ref="G77:G84" si="16">C77-F77</f>
        <v>0</v>
      </c>
      <c r="H77" s="89" t="e">
        <f t="shared" ref="H77:H84" si="17">F77/C77</f>
        <v>#DIV/0!</v>
      </c>
    </row>
    <row r="78" spans="1:8" s="35" customFormat="1" ht="14.25" x14ac:dyDescent="0.2">
      <c r="A78" s="83"/>
      <c r="B78" s="304" t="str">
        <f>'Line Item Budget'!A57</f>
        <v>Staff Development</v>
      </c>
      <c r="C78" s="296">
        <f>'Line Item Budget'!C57</f>
        <v>0</v>
      </c>
      <c r="D78" s="59"/>
      <c r="E78" s="272"/>
      <c r="F78" s="303">
        <f t="shared" si="15"/>
        <v>0</v>
      </c>
      <c r="G78" s="299">
        <f t="shared" si="16"/>
        <v>0</v>
      </c>
      <c r="H78" s="302" t="e">
        <f t="shared" si="17"/>
        <v>#DIV/0!</v>
      </c>
    </row>
    <row r="79" spans="1:8" s="35" customFormat="1" ht="14.25" x14ac:dyDescent="0.2">
      <c r="A79" s="83"/>
      <c r="B79" s="304" t="str">
        <f>'Line Item Budget'!A58</f>
        <v>Marketing-Community Awareness</v>
      </c>
      <c r="C79" s="296">
        <f>'Line Item Budget'!C58</f>
        <v>0</v>
      </c>
      <c r="D79" s="59"/>
      <c r="E79" s="272"/>
      <c r="F79" s="303">
        <f t="shared" si="15"/>
        <v>0</v>
      </c>
      <c r="G79" s="299">
        <f t="shared" si="16"/>
        <v>0</v>
      </c>
      <c r="H79" s="302" t="e">
        <f t="shared" si="17"/>
        <v>#DIV/0!</v>
      </c>
    </row>
    <row r="80" spans="1:8" s="35" customFormat="1" ht="28.5" x14ac:dyDescent="0.2">
      <c r="A80" s="83"/>
      <c r="B80" s="304" t="str">
        <f>'Line Item Budget'!A59</f>
        <v>Professional Services (Legal, IT, Accounting, Payroll)</v>
      </c>
      <c r="C80" s="296">
        <f>'Line Item Budget'!C59</f>
        <v>0</v>
      </c>
      <c r="D80" s="59"/>
      <c r="E80" s="272"/>
      <c r="F80" s="303">
        <f t="shared" si="15"/>
        <v>0</v>
      </c>
      <c r="G80" s="299">
        <f t="shared" si="16"/>
        <v>0</v>
      </c>
      <c r="H80" s="302" t="e">
        <f t="shared" si="17"/>
        <v>#DIV/0!</v>
      </c>
    </row>
    <row r="81" spans="1:9" s="35" customFormat="1" ht="14.25" x14ac:dyDescent="0.2">
      <c r="A81" s="83"/>
      <c r="B81" s="304" t="str">
        <f>'Line Item Budget'!A60</f>
        <v xml:space="preserve">Dues &amp; Subscriptions </v>
      </c>
      <c r="C81" s="296">
        <f>'Line Item Budget'!C60</f>
        <v>0</v>
      </c>
      <c r="D81" s="59"/>
      <c r="E81" s="272"/>
      <c r="F81" s="303">
        <f t="shared" si="15"/>
        <v>0</v>
      </c>
      <c r="G81" s="299">
        <f t="shared" si="16"/>
        <v>0</v>
      </c>
      <c r="H81" s="302" t="e">
        <f t="shared" si="17"/>
        <v>#DIV/0!</v>
      </c>
    </row>
    <row r="82" spans="1:9" s="35" customFormat="1" ht="14.25" x14ac:dyDescent="0.2">
      <c r="A82" s="83"/>
      <c r="B82" s="304" t="str">
        <f>'Line Item Budget'!A61</f>
        <v>TPC Licensing Fee</v>
      </c>
      <c r="C82" s="296">
        <f>'Line Item Budget'!C61</f>
        <v>3000</v>
      </c>
      <c r="D82" s="59"/>
      <c r="E82" s="272"/>
      <c r="F82" s="303">
        <f t="shared" si="15"/>
        <v>0</v>
      </c>
      <c r="G82" s="299">
        <f t="shared" si="16"/>
        <v>3000</v>
      </c>
      <c r="H82" s="302">
        <f t="shared" si="17"/>
        <v>0</v>
      </c>
    </row>
    <row r="83" spans="1:9" s="35" customFormat="1" ht="14.25" x14ac:dyDescent="0.2">
      <c r="A83" s="83"/>
      <c r="B83" s="304" t="str">
        <f>'Line Item Budget'!A62</f>
        <v>Other (define)</v>
      </c>
      <c r="C83" s="296">
        <f>'Line Item Budget'!C62</f>
        <v>0</v>
      </c>
      <c r="D83" s="59"/>
      <c r="E83" s="272"/>
      <c r="F83" s="303">
        <f t="shared" si="15"/>
        <v>0</v>
      </c>
      <c r="G83" s="299">
        <f t="shared" si="16"/>
        <v>0</v>
      </c>
      <c r="H83" s="302" t="e">
        <f t="shared" si="17"/>
        <v>#DIV/0!</v>
      </c>
    </row>
    <row r="84" spans="1:9" s="35" customFormat="1" ht="14.25" x14ac:dyDescent="0.2">
      <c r="A84" s="83"/>
      <c r="B84" s="304" t="str">
        <f>'Line Item Budget'!A63</f>
        <v>Other (define)</v>
      </c>
      <c r="C84" s="296">
        <f>'Line Item Budget'!C63</f>
        <v>0</v>
      </c>
      <c r="D84" s="59"/>
      <c r="E84" s="272"/>
      <c r="F84" s="303">
        <f t="shared" si="15"/>
        <v>0</v>
      </c>
      <c r="G84" s="299">
        <f t="shared" si="16"/>
        <v>0</v>
      </c>
      <c r="H84" s="302" t="e">
        <f t="shared" si="17"/>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31</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 t="shared" ref="F91:F96" si="18">D91+E91</f>
        <v>0</v>
      </c>
      <c r="G91" s="36">
        <f t="shared" ref="G91:G96" si="19">C91-F91</f>
        <v>0</v>
      </c>
      <c r="H91" s="95" t="e">
        <f t="shared" ref="H91:H96" si="20">F91/C91</f>
        <v>#DIV/0!</v>
      </c>
    </row>
    <row r="92" spans="1:9" s="35" customFormat="1" ht="14.25" x14ac:dyDescent="0.2">
      <c r="A92" s="83"/>
      <c r="B92" s="307" t="str">
        <f>'Line Item Budget'!A67</f>
        <v>Define -</v>
      </c>
      <c r="C92" s="8">
        <f>'Line Item Budget'!C67</f>
        <v>0</v>
      </c>
      <c r="D92" s="59"/>
      <c r="E92" s="272"/>
      <c r="F92" s="193">
        <f t="shared" si="18"/>
        <v>0</v>
      </c>
      <c r="G92" s="36">
        <f t="shared" si="19"/>
        <v>0</v>
      </c>
      <c r="H92" s="95" t="e">
        <f t="shared" si="20"/>
        <v>#DIV/0!</v>
      </c>
    </row>
    <row r="93" spans="1:9" s="35" customFormat="1" ht="14.25" x14ac:dyDescent="0.2">
      <c r="A93" s="83"/>
      <c r="B93" s="307" t="str">
        <f>'Line Item Budget'!A68</f>
        <v>Define -</v>
      </c>
      <c r="C93" s="8">
        <f>'Line Item Budget'!C68</f>
        <v>0</v>
      </c>
      <c r="D93" s="59"/>
      <c r="E93" s="272"/>
      <c r="F93" s="193">
        <f t="shared" si="18"/>
        <v>0</v>
      </c>
      <c r="G93" s="36">
        <f t="shared" si="19"/>
        <v>0</v>
      </c>
      <c r="H93" s="95" t="e">
        <f t="shared" si="20"/>
        <v>#DIV/0!</v>
      </c>
    </row>
    <row r="94" spans="1:9" s="35" customFormat="1" ht="14.25" x14ac:dyDescent="0.2">
      <c r="A94" s="83"/>
      <c r="B94" s="307" t="str">
        <f>'Line Item Budget'!A69</f>
        <v>Define -</v>
      </c>
      <c r="C94" s="8">
        <f>'Line Item Budget'!C69</f>
        <v>0</v>
      </c>
      <c r="D94" s="59"/>
      <c r="E94" s="272"/>
      <c r="F94" s="193">
        <f t="shared" si="18"/>
        <v>0</v>
      </c>
      <c r="G94" s="36">
        <f t="shared" si="19"/>
        <v>0</v>
      </c>
      <c r="H94" s="95" t="e">
        <f t="shared" si="20"/>
        <v>#DIV/0!</v>
      </c>
    </row>
    <row r="95" spans="1:9" s="35" customFormat="1" ht="14.25" x14ac:dyDescent="0.2">
      <c r="A95" s="83"/>
      <c r="B95" s="307" t="str">
        <f>'Line Item Budget'!A70</f>
        <v>Define -</v>
      </c>
      <c r="C95" s="8">
        <f>'Line Item Budget'!C70</f>
        <v>0</v>
      </c>
      <c r="D95" s="59"/>
      <c r="E95" s="272"/>
      <c r="F95" s="193">
        <f t="shared" si="18"/>
        <v>0</v>
      </c>
      <c r="G95" s="36">
        <f t="shared" si="19"/>
        <v>0</v>
      </c>
      <c r="H95" s="95" t="e">
        <f t="shared" si="20"/>
        <v>#DIV/0!</v>
      </c>
    </row>
    <row r="96" spans="1:9" s="35" customFormat="1" ht="14.25" x14ac:dyDescent="0.2">
      <c r="A96" s="83"/>
      <c r="B96" s="307" t="str">
        <f>'Line Item Budget'!A71</f>
        <v>Define -</v>
      </c>
      <c r="C96" s="8">
        <f>'Line Item Budget'!C71</f>
        <v>0</v>
      </c>
      <c r="D96" s="59"/>
      <c r="E96" s="272"/>
      <c r="F96" s="193">
        <f t="shared" si="18"/>
        <v>0</v>
      </c>
      <c r="G96" s="36">
        <f t="shared" si="19"/>
        <v>0</v>
      </c>
      <c r="H96" s="95" t="e">
        <f t="shared" si="20"/>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H1"/>
    <mergeCell ref="A2:H2"/>
    <mergeCell ref="A3:H3"/>
    <mergeCell ref="A90:B90"/>
    <mergeCell ref="E8:H11"/>
    <mergeCell ref="A89:H89"/>
    <mergeCell ref="A41:B41"/>
    <mergeCell ref="A27:B27"/>
    <mergeCell ref="A13:B13"/>
    <mergeCell ref="A56:B56"/>
    <mergeCell ref="A6:H6"/>
    <mergeCell ref="C4:D4"/>
    <mergeCell ref="E4:H4"/>
  </mergeCells>
  <conditionalFormatting sqref="C11">
    <cfRule type="cellIs" dxfId="191" priority="21" operator="greaterThan">
      <formula>1</formula>
    </cfRule>
  </conditionalFormatting>
  <conditionalFormatting sqref="G14:G26">
    <cfRule type="cellIs" dxfId="190" priority="9" operator="lessThan">
      <formula>0</formula>
    </cfRule>
  </conditionalFormatting>
  <conditionalFormatting sqref="G28:G38">
    <cfRule type="cellIs" dxfId="189" priority="7" operator="lessThan">
      <formula>0</formula>
    </cfRule>
  </conditionalFormatting>
  <conditionalFormatting sqref="G35:G37">
    <cfRule type="cellIs" dxfId="188" priority="36" operator="greaterThan">
      <formula>$C$28</formula>
    </cfRule>
  </conditionalFormatting>
  <conditionalFormatting sqref="G42:G52">
    <cfRule type="cellIs" dxfId="187" priority="1" operator="lessThan">
      <formula>0</formula>
    </cfRule>
  </conditionalFormatting>
  <conditionalFormatting sqref="G54">
    <cfRule type="cellIs" dxfId="186" priority="48" operator="lessThan">
      <formula>0</formula>
    </cfRule>
  </conditionalFormatting>
  <conditionalFormatting sqref="G57:G66">
    <cfRule type="cellIs" dxfId="185" priority="29" operator="lessThan">
      <formula>0</formula>
    </cfRule>
  </conditionalFormatting>
  <conditionalFormatting sqref="G68:G75">
    <cfRule type="cellIs" dxfId="184" priority="28" operator="lessThan">
      <formula>0</formula>
    </cfRule>
  </conditionalFormatting>
  <conditionalFormatting sqref="G77:G84">
    <cfRule type="cellIs" dxfId="183" priority="53" operator="lessThan">
      <formula>0</formula>
    </cfRule>
  </conditionalFormatting>
  <conditionalFormatting sqref="G91:G96">
    <cfRule type="cellIs" dxfId="182" priority="17" operator="lessThan">
      <formula>0</formula>
    </cfRule>
  </conditionalFormatting>
  <conditionalFormatting sqref="H14:H23 H77:H84">
    <cfRule type="cellIs" dxfId="181" priority="46" operator="greaterThan">
      <formula>1</formula>
    </cfRule>
  </conditionalFormatting>
  <conditionalFormatting sqref="H28:H37">
    <cfRule type="cellIs" dxfId="180" priority="20" operator="greaterThan">
      <formula>1</formula>
    </cfRule>
  </conditionalFormatting>
  <conditionalFormatting sqref="H42:H52">
    <cfRule type="cellIs" dxfId="179" priority="2" operator="greaterThan">
      <formula>1</formula>
    </cfRule>
  </conditionalFormatting>
  <conditionalFormatting sqref="H57:H66">
    <cfRule type="cellIs" dxfId="178" priority="39" operator="greaterThan">
      <formula>1</formula>
    </cfRule>
  </conditionalFormatting>
  <conditionalFormatting sqref="H68:H75">
    <cfRule type="cellIs" dxfId="177" priority="37" operator="greaterThan">
      <formula>1</formula>
    </cfRule>
  </conditionalFormatting>
  <conditionalFormatting sqref="H91:H96">
    <cfRule type="cellIs" dxfId="176" priority="18"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6" xr:uid="{00000000-0002-0000-0400-000000000000}"/>
  </dataValidations>
  <pageMargins left="0.7" right="0.7" top="0.5" bottom="0.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81</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30</v>
      </c>
      <c r="E13" s="191" t="s">
        <v>92</v>
      </c>
      <c r="F13" s="188" t="s">
        <v>21</v>
      </c>
      <c r="G13" s="53" t="s">
        <v>20</v>
      </c>
      <c r="H13" s="78" t="s">
        <v>19</v>
      </c>
    </row>
    <row r="14" spans="1:14" x14ac:dyDescent="0.25">
      <c r="A14" s="75"/>
      <c r="B14" s="305">
        <f>Personnel!B13</f>
        <v>0</v>
      </c>
      <c r="C14" s="46">
        <f>Personnel!B18</f>
        <v>0</v>
      </c>
      <c r="D14" s="57"/>
      <c r="E14" s="253"/>
      <c r="F14" s="189">
        <f>August!F14+(D14+E14)</f>
        <v>0</v>
      </c>
      <c r="G14" s="254">
        <f t="shared" ref="G14:G23" si="0">C14-F14</f>
        <v>0</v>
      </c>
      <c r="H14" s="79" t="e">
        <f t="shared" ref="H14:H23" si="1">F14/C14</f>
        <v>#DIV/0!</v>
      </c>
    </row>
    <row r="15" spans="1:14" x14ac:dyDescent="0.25">
      <c r="A15" s="75"/>
      <c r="B15" s="305">
        <f>Personnel!C13</f>
        <v>0</v>
      </c>
      <c r="C15" s="46">
        <f>Personnel!C18</f>
        <v>0</v>
      </c>
      <c r="D15" s="58"/>
      <c r="E15" s="253"/>
      <c r="F15" s="189">
        <f>August!F15+(D15+E15)</f>
        <v>0</v>
      </c>
      <c r="G15" s="254">
        <f t="shared" si="0"/>
        <v>0</v>
      </c>
      <c r="H15" s="79" t="e">
        <f t="shared" si="1"/>
        <v>#DIV/0!</v>
      </c>
    </row>
    <row r="16" spans="1:14" x14ac:dyDescent="0.25">
      <c r="A16" s="75"/>
      <c r="B16" s="305">
        <f>Personnel!D13</f>
        <v>0</v>
      </c>
      <c r="C16" s="46">
        <f>Personnel!D20</f>
        <v>0</v>
      </c>
      <c r="D16" s="58"/>
      <c r="E16" s="253"/>
      <c r="F16" s="189">
        <f>August!F16+(D16+E16)</f>
        <v>0</v>
      </c>
      <c r="G16" s="254">
        <f t="shared" si="0"/>
        <v>0</v>
      </c>
      <c r="H16" s="79" t="e">
        <f t="shared" si="1"/>
        <v>#DIV/0!</v>
      </c>
    </row>
    <row r="17" spans="1:8" x14ac:dyDescent="0.25">
      <c r="A17" s="75"/>
      <c r="B17" s="305">
        <f>Personnel!E13</f>
        <v>0</v>
      </c>
      <c r="C17" s="46">
        <f>Personnel!E20</f>
        <v>0</v>
      </c>
      <c r="D17" s="58"/>
      <c r="E17" s="253"/>
      <c r="F17" s="189">
        <f>August!F17+(D17+E17)</f>
        <v>0</v>
      </c>
      <c r="G17" s="254">
        <f t="shared" si="0"/>
        <v>0</v>
      </c>
      <c r="H17" s="79" t="e">
        <f t="shared" si="1"/>
        <v>#DIV/0!</v>
      </c>
    </row>
    <row r="18" spans="1:8" x14ac:dyDescent="0.25">
      <c r="A18" s="75"/>
      <c r="B18" s="305">
        <f>Personnel!F13</f>
        <v>0</v>
      </c>
      <c r="C18" s="46">
        <f>Personnel!F22</f>
        <v>0</v>
      </c>
      <c r="D18" s="58"/>
      <c r="E18" s="253"/>
      <c r="F18" s="189">
        <f>August!F18+(D18+E18)</f>
        <v>0</v>
      </c>
      <c r="G18" s="254">
        <f t="shared" si="0"/>
        <v>0</v>
      </c>
      <c r="H18" s="79" t="e">
        <f t="shared" si="1"/>
        <v>#DIV/0!</v>
      </c>
    </row>
    <row r="19" spans="1:8" x14ac:dyDescent="0.25">
      <c r="A19" s="75"/>
      <c r="B19" s="305">
        <f>Personnel!G13</f>
        <v>0</v>
      </c>
      <c r="C19" s="46">
        <f>Personnel!G22</f>
        <v>0</v>
      </c>
      <c r="D19" s="58"/>
      <c r="E19" s="253"/>
      <c r="F19" s="189">
        <f>August!F19+(D19+E19)</f>
        <v>0</v>
      </c>
      <c r="G19" s="254">
        <f t="shared" si="0"/>
        <v>0</v>
      </c>
      <c r="H19" s="79" t="e">
        <f t="shared" si="1"/>
        <v>#DIV/0!</v>
      </c>
    </row>
    <row r="20" spans="1:8" x14ac:dyDescent="0.25">
      <c r="A20" s="75"/>
      <c r="B20" s="305">
        <f>Personnel!H13</f>
        <v>0</v>
      </c>
      <c r="C20" s="46">
        <f>Personnel!H24</f>
        <v>0</v>
      </c>
      <c r="D20" s="58"/>
      <c r="E20" s="253"/>
      <c r="F20" s="189">
        <f>August!F20+(D20+E20)</f>
        <v>0</v>
      </c>
      <c r="G20" s="254">
        <f t="shared" si="0"/>
        <v>0</v>
      </c>
      <c r="H20" s="79" t="e">
        <f t="shared" si="1"/>
        <v>#DIV/0!</v>
      </c>
    </row>
    <row r="21" spans="1:8" x14ac:dyDescent="0.25">
      <c r="A21" s="75"/>
      <c r="B21" s="305">
        <f>Personnel!I13</f>
        <v>0</v>
      </c>
      <c r="C21" s="46">
        <f>Personnel!I24</f>
        <v>0</v>
      </c>
      <c r="D21" s="58"/>
      <c r="E21" s="253"/>
      <c r="F21" s="189">
        <f>August!F21+(D21+E21)</f>
        <v>0</v>
      </c>
      <c r="G21" s="254">
        <f t="shared" si="0"/>
        <v>0</v>
      </c>
      <c r="H21" s="79" t="e">
        <f t="shared" si="1"/>
        <v>#DIV/0!</v>
      </c>
    </row>
    <row r="22" spans="1:8" x14ac:dyDescent="0.25">
      <c r="A22" s="75"/>
      <c r="B22" s="305">
        <f>Personnel!J13</f>
        <v>0</v>
      </c>
      <c r="C22" s="46">
        <f>Personnel!J26</f>
        <v>0</v>
      </c>
      <c r="D22" s="58"/>
      <c r="E22" s="253"/>
      <c r="F22" s="189">
        <f>August!F22+(D22+E22)</f>
        <v>0</v>
      </c>
      <c r="G22" s="254">
        <f t="shared" si="0"/>
        <v>0</v>
      </c>
      <c r="H22" s="79" t="e">
        <f t="shared" si="1"/>
        <v>#DIV/0!</v>
      </c>
    </row>
    <row r="23" spans="1:8" x14ac:dyDescent="0.25">
      <c r="A23" s="75"/>
      <c r="B23" s="305">
        <f>Personnel!K13</f>
        <v>0</v>
      </c>
      <c r="C23" s="46">
        <f>Personnel!K26</f>
        <v>0</v>
      </c>
      <c r="D23" s="58"/>
      <c r="E23" s="253"/>
      <c r="F23" s="189">
        <f>August!F23+(D23+E23)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30</v>
      </c>
      <c r="E27" s="257" t="s">
        <v>92</v>
      </c>
      <c r="F27" s="258" t="s">
        <v>21</v>
      </c>
      <c r="G27" s="259" t="s">
        <v>20</v>
      </c>
      <c r="H27" s="78" t="s">
        <v>19</v>
      </c>
    </row>
    <row r="28" spans="1:8" x14ac:dyDescent="0.25">
      <c r="A28" s="75"/>
      <c r="B28" s="305">
        <f>Personnel!B13</f>
        <v>0</v>
      </c>
      <c r="C28" s="7">
        <f>Personnel!B21</f>
        <v>0</v>
      </c>
      <c r="D28" s="260"/>
      <c r="E28" s="253"/>
      <c r="F28" s="261">
        <f>August!F28+(D28+E28)</f>
        <v>0</v>
      </c>
      <c r="G28" s="262">
        <f t="shared" ref="G28:G37" si="2">C28-F28</f>
        <v>0</v>
      </c>
      <c r="H28" s="79" t="e">
        <f t="shared" ref="H28:H37" si="3">F28/C28</f>
        <v>#DIV/0!</v>
      </c>
    </row>
    <row r="29" spans="1:8" x14ac:dyDescent="0.25">
      <c r="A29" s="75"/>
      <c r="B29" s="305">
        <f>Personnel!C13</f>
        <v>0</v>
      </c>
      <c r="C29" s="7">
        <f>Personnel!C21</f>
        <v>0</v>
      </c>
      <c r="D29" s="263"/>
      <c r="E29" s="253"/>
      <c r="F29" s="261">
        <f>August!F29+(D29+E29)</f>
        <v>0</v>
      </c>
      <c r="G29" s="262">
        <f t="shared" si="2"/>
        <v>0</v>
      </c>
      <c r="H29" s="79" t="e">
        <f t="shared" si="3"/>
        <v>#DIV/0!</v>
      </c>
    </row>
    <row r="30" spans="1:8" x14ac:dyDescent="0.25">
      <c r="A30" s="75"/>
      <c r="B30" s="305">
        <f>Personnel!D13</f>
        <v>0</v>
      </c>
      <c r="C30" s="7">
        <f>Personnel!D21</f>
        <v>0</v>
      </c>
      <c r="D30" s="260"/>
      <c r="E30" s="253"/>
      <c r="F30" s="261">
        <f>August!F30+(D30+E30)</f>
        <v>0</v>
      </c>
      <c r="G30" s="262">
        <f t="shared" si="2"/>
        <v>0</v>
      </c>
      <c r="H30" s="79" t="e">
        <f t="shared" si="3"/>
        <v>#DIV/0!</v>
      </c>
    </row>
    <row r="31" spans="1:8" x14ac:dyDescent="0.25">
      <c r="A31" s="75"/>
      <c r="B31" s="305">
        <f>Personnel!E13</f>
        <v>0</v>
      </c>
      <c r="C31" s="7">
        <f>Personnel!E21</f>
        <v>0</v>
      </c>
      <c r="D31" s="263"/>
      <c r="E31" s="253"/>
      <c r="F31" s="261">
        <f>August!F31+(D31+E31)</f>
        <v>0</v>
      </c>
      <c r="G31" s="262">
        <f t="shared" si="2"/>
        <v>0</v>
      </c>
      <c r="H31" s="79" t="e">
        <f t="shared" si="3"/>
        <v>#DIV/0!</v>
      </c>
    </row>
    <row r="32" spans="1:8" x14ac:dyDescent="0.25">
      <c r="A32" s="75"/>
      <c r="B32" s="305">
        <f>Personnel!F13</f>
        <v>0</v>
      </c>
      <c r="C32" s="7">
        <f>Personnel!F21</f>
        <v>0</v>
      </c>
      <c r="D32" s="260"/>
      <c r="E32" s="253"/>
      <c r="F32" s="261">
        <f>August!F32+(D32+E32)</f>
        <v>0</v>
      </c>
      <c r="G32" s="262">
        <f t="shared" si="2"/>
        <v>0</v>
      </c>
      <c r="H32" s="79" t="e">
        <f t="shared" si="3"/>
        <v>#DIV/0!</v>
      </c>
    </row>
    <row r="33" spans="1:8" x14ac:dyDescent="0.25">
      <c r="A33" s="75"/>
      <c r="B33" s="305">
        <f>Personnel!G13</f>
        <v>0</v>
      </c>
      <c r="C33" s="7">
        <f>Personnel!G21</f>
        <v>0</v>
      </c>
      <c r="D33" s="263"/>
      <c r="E33" s="253"/>
      <c r="F33" s="261">
        <f>August!F33+(D33+E33)</f>
        <v>0</v>
      </c>
      <c r="G33" s="262">
        <f t="shared" si="2"/>
        <v>0</v>
      </c>
      <c r="H33" s="79" t="e">
        <f t="shared" si="3"/>
        <v>#DIV/0!</v>
      </c>
    </row>
    <row r="34" spans="1:8" x14ac:dyDescent="0.25">
      <c r="A34" s="75"/>
      <c r="B34" s="305">
        <f>Personnel!H13</f>
        <v>0</v>
      </c>
      <c r="C34" s="7">
        <f>Personnel!H21</f>
        <v>0</v>
      </c>
      <c r="D34" s="260"/>
      <c r="E34" s="253"/>
      <c r="F34" s="261">
        <f>August!F34+(D34+E34)</f>
        <v>0</v>
      </c>
      <c r="G34" s="262">
        <f t="shared" si="2"/>
        <v>0</v>
      </c>
      <c r="H34" s="79" t="e">
        <f t="shared" si="3"/>
        <v>#DIV/0!</v>
      </c>
    </row>
    <row r="35" spans="1:8" x14ac:dyDescent="0.25">
      <c r="A35" s="75"/>
      <c r="B35" s="305">
        <f>Personnel!I13</f>
        <v>0</v>
      </c>
      <c r="C35" s="7">
        <f>Personnel!I21</f>
        <v>0</v>
      </c>
      <c r="D35" s="260"/>
      <c r="E35" s="253"/>
      <c r="F35" s="261">
        <f>August!F35+(D35+E35)</f>
        <v>0</v>
      </c>
      <c r="G35" s="262">
        <f t="shared" si="2"/>
        <v>0</v>
      </c>
      <c r="H35" s="79" t="e">
        <f t="shared" si="3"/>
        <v>#DIV/0!</v>
      </c>
    </row>
    <row r="36" spans="1:8" x14ac:dyDescent="0.25">
      <c r="A36" s="75"/>
      <c r="B36" s="305">
        <f>Personnel!J13</f>
        <v>0</v>
      </c>
      <c r="C36" s="14">
        <f>Personnel!J21</f>
        <v>0</v>
      </c>
      <c r="D36" s="260"/>
      <c r="E36" s="253"/>
      <c r="F36" s="261">
        <f>August!F36+(D36+E36)</f>
        <v>0</v>
      </c>
      <c r="G36" s="262">
        <f t="shared" si="2"/>
        <v>0</v>
      </c>
      <c r="H36" s="79" t="e">
        <f t="shared" si="3"/>
        <v>#DIV/0!</v>
      </c>
    </row>
    <row r="37" spans="1:8" x14ac:dyDescent="0.25">
      <c r="A37" s="75"/>
      <c r="B37" s="305">
        <f>Personnel!K13</f>
        <v>0</v>
      </c>
      <c r="C37" s="7">
        <f>Personnel!K21</f>
        <v>0</v>
      </c>
      <c r="D37" s="263"/>
      <c r="E37" s="253"/>
      <c r="F37" s="261">
        <f>August!F37+(D37+E37)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30</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August!F42+(D42+E42)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August!F43+(D43+E43)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August!F44+(D44+E44)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August!F45+(D45+E45)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August!F46+(D46+E46)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August!F47+(D47+E47)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August!F49+(D49+E49)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August!F50+(D50+E50)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August!F51+(D51+E51)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August!F52+(D52+E52)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30</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August!F57+(D57+E57)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August!F58+(D58+E58)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August!F59+(D59+E59)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August!F60+(D60+E60)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August!F61+(D61+E61)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August!F62+(D62+E62)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August!F63+(D63+E63)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August!F64+(D64+E64)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August!F65+(D65+E65)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August!F66+(D66+E66)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August!F68+(D68+E68)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August!F69+(D69+E69)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August!F70+(D70+E70)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August!F71+(D71+E71)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August!F72+(D72+E72)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August!F73+(D73+E73)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August!F74+(D74+E74)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August!F75+(D75+E75)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August!F77+(D77+E77)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August!F78+(D78+E78)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August!F79+(D79+E79)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August!F80+(D80+E80)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August!F81+(D81+E81)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August!F82+(D82+E82)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August!F83+(D83+E83)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August!F84+(D84+E84)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30</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August!F91+(D91+E91)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August!F92+(D92+E92)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August!F93+(D93+E93)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August!F94+(D94+E94)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August!F95+(D95+E95)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August!F96+(D96+E96)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H1"/>
    <mergeCell ref="A2:H2"/>
    <mergeCell ref="A3:H3"/>
    <mergeCell ref="A6:H6"/>
    <mergeCell ref="E8:H11"/>
    <mergeCell ref="C4:D4"/>
    <mergeCell ref="E4:H4"/>
    <mergeCell ref="A89:H89"/>
    <mergeCell ref="A90:B90"/>
    <mergeCell ref="A13:B13"/>
    <mergeCell ref="A27:B27"/>
    <mergeCell ref="A41:B41"/>
    <mergeCell ref="A56:B56"/>
  </mergeCells>
  <conditionalFormatting sqref="C11">
    <cfRule type="cellIs" dxfId="175" priority="19" operator="greaterThan">
      <formula>1</formula>
    </cfRule>
  </conditionalFormatting>
  <conditionalFormatting sqref="G14:G26">
    <cfRule type="cellIs" dxfId="174" priority="9" operator="lessThan">
      <formula>0</formula>
    </cfRule>
  </conditionalFormatting>
  <conditionalFormatting sqref="G28:G38">
    <cfRule type="cellIs" dxfId="173" priority="7" operator="lessThan">
      <formula>0</formula>
    </cfRule>
  </conditionalFormatting>
  <conditionalFormatting sqref="G35:G37">
    <cfRule type="cellIs" dxfId="172" priority="31" operator="greaterThan">
      <formula>$C$28</formula>
    </cfRule>
  </conditionalFormatting>
  <conditionalFormatting sqref="G42:G52">
    <cfRule type="cellIs" dxfId="171" priority="1" operator="lessThan">
      <formula>0</formula>
    </cfRule>
  </conditionalFormatting>
  <conditionalFormatting sqref="G54">
    <cfRule type="cellIs" dxfId="170" priority="42" operator="lessThan">
      <formula>0</formula>
    </cfRule>
  </conditionalFormatting>
  <conditionalFormatting sqref="G57:G66">
    <cfRule type="cellIs" dxfId="169" priority="26" operator="lessThan">
      <formula>0</formula>
    </cfRule>
  </conditionalFormatting>
  <conditionalFormatting sqref="G68:G75">
    <cfRule type="cellIs" dxfId="168" priority="25" operator="lessThan">
      <formula>0</formula>
    </cfRule>
  </conditionalFormatting>
  <conditionalFormatting sqref="G77:G84">
    <cfRule type="cellIs" dxfId="167" priority="45" operator="lessThan">
      <formula>0</formula>
    </cfRule>
  </conditionalFormatting>
  <conditionalFormatting sqref="G91:G96">
    <cfRule type="cellIs" dxfId="166" priority="15" operator="lessThan">
      <formula>0</formula>
    </cfRule>
  </conditionalFormatting>
  <conditionalFormatting sqref="H14:H23 H77:H84">
    <cfRule type="cellIs" dxfId="165" priority="40" operator="greaterThan">
      <formula>1</formula>
    </cfRule>
  </conditionalFormatting>
  <conditionalFormatting sqref="H28:H37">
    <cfRule type="cellIs" dxfId="164" priority="18" operator="greaterThan">
      <formula>1</formula>
    </cfRule>
  </conditionalFormatting>
  <conditionalFormatting sqref="H42:H52">
    <cfRule type="cellIs" dxfId="163" priority="2" operator="greaterThan">
      <formula>1</formula>
    </cfRule>
  </conditionalFormatting>
  <conditionalFormatting sqref="H57:H66">
    <cfRule type="cellIs" dxfId="162" priority="34" operator="greaterThan">
      <formula>1</formula>
    </cfRule>
  </conditionalFormatting>
  <conditionalFormatting sqref="H68:H75">
    <cfRule type="cellIs" dxfId="161" priority="32" operator="greaterThan">
      <formula>1</formula>
    </cfRule>
  </conditionalFormatting>
  <conditionalFormatting sqref="H91:H96">
    <cfRule type="cellIs" dxfId="160"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6" xr:uid="{00000000-0002-0000-0500-000000000000}"/>
  </dataValidations>
  <pageMargins left="0.7" right="0.7" top="0.75" bottom="0.75" header="0.3" footer="0.3"/>
  <pageSetup scale="4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82</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29</v>
      </c>
      <c r="E13" s="191" t="s">
        <v>92</v>
      </c>
      <c r="F13" s="188" t="s">
        <v>21</v>
      </c>
      <c r="G13" s="53" t="s">
        <v>20</v>
      </c>
      <c r="H13" s="78" t="s">
        <v>19</v>
      </c>
    </row>
    <row r="14" spans="1:14" x14ac:dyDescent="0.25">
      <c r="A14" s="75"/>
      <c r="B14" s="305">
        <f>Personnel!B13</f>
        <v>0</v>
      </c>
      <c r="C14" s="46">
        <f>Personnel!B18</f>
        <v>0</v>
      </c>
      <c r="D14" s="57"/>
      <c r="E14" s="253"/>
      <c r="F14" s="189">
        <f>September!F14+(D14+E14)</f>
        <v>0</v>
      </c>
      <c r="G14" s="254">
        <f t="shared" ref="G14:G23" si="0">C14-F14</f>
        <v>0</v>
      </c>
      <c r="H14" s="79" t="e">
        <f t="shared" ref="H14:H23" si="1">F14/C14</f>
        <v>#DIV/0!</v>
      </c>
    </row>
    <row r="15" spans="1:14" x14ac:dyDescent="0.25">
      <c r="A15" s="75"/>
      <c r="B15" s="305">
        <f>Personnel!C13</f>
        <v>0</v>
      </c>
      <c r="C15" s="46">
        <f>Personnel!C18</f>
        <v>0</v>
      </c>
      <c r="D15" s="58"/>
      <c r="E15" s="253"/>
      <c r="F15" s="189">
        <f>September!F15+(D15+E15)</f>
        <v>0</v>
      </c>
      <c r="G15" s="254">
        <f t="shared" si="0"/>
        <v>0</v>
      </c>
      <c r="H15" s="79" t="e">
        <f t="shared" si="1"/>
        <v>#DIV/0!</v>
      </c>
    </row>
    <row r="16" spans="1:14" x14ac:dyDescent="0.25">
      <c r="A16" s="75"/>
      <c r="B16" s="305">
        <f>Personnel!D13</f>
        <v>0</v>
      </c>
      <c r="C16" s="46">
        <f>Personnel!D20</f>
        <v>0</v>
      </c>
      <c r="D16" s="58"/>
      <c r="E16" s="253"/>
      <c r="F16" s="189">
        <f>September!F16+(D16+E16)</f>
        <v>0</v>
      </c>
      <c r="G16" s="254">
        <f t="shared" si="0"/>
        <v>0</v>
      </c>
      <c r="H16" s="79" t="e">
        <f t="shared" si="1"/>
        <v>#DIV/0!</v>
      </c>
    </row>
    <row r="17" spans="1:8" x14ac:dyDescent="0.25">
      <c r="A17" s="75"/>
      <c r="B17" s="305">
        <f>Personnel!E13</f>
        <v>0</v>
      </c>
      <c r="C17" s="46">
        <f>Personnel!E20</f>
        <v>0</v>
      </c>
      <c r="D17" s="58"/>
      <c r="E17" s="253"/>
      <c r="F17" s="189">
        <f>September!F17+(D17+E17)</f>
        <v>0</v>
      </c>
      <c r="G17" s="254">
        <f t="shared" si="0"/>
        <v>0</v>
      </c>
      <c r="H17" s="79" t="e">
        <f t="shared" si="1"/>
        <v>#DIV/0!</v>
      </c>
    </row>
    <row r="18" spans="1:8" x14ac:dyDescent="0.25">
      <c r="A18" s="75"/>
      <c r="B18" s="305">
        <f>Personnel!F13</f>
        <v>0</v>
      </c>
      <c r="C18" s="46">
        <f>Personnel!F22</f>
        <v>0</v>
      </c>
      <c r="D18" s="58"/>
      <c r="E18" s="253"/>
      <c r="F18" s="189">
        <f>September!F18+(D18+E18)</f>
        <v>0</v>
      </c>
      <c r="G18" s="254">
        <f t="shared" si="0"/>
        <v>0</v>
      </c>
      <c r="H18" s="79" t="e">
        <f t="shared" si="1"/>
        <v>#DIV/0!</v>
      </c>
    </row>
    <row r="19" spans="1:8" x14ac:dyDescent="0.25">
      <c r="A19" s="75"/>
      <c r="B19" s="305">
        <f>Personnel!G13</f>
        <v>0</v>
      </c>
      <c r="C19" s="46">
        <f>Personnel!G22</f>
        <v>0</v>
      </c>
      <c r="D19" s="58"/>
      <c r="E19" s="253"/>
      <c r="F19" s="189">
        <f>September!F19+(D19+E19)</f>
        <v>0</v>
      </c>
      <c r="G19" s="254">
        <f t="shared" si="0"/>
        <v>0</v>
      </c>
      <c r="H19" s="79" t="e">
        <f t="shared" si="1"/>
        <v>#DIV/0!</v>
      </c>
    </row>
    <row r="20" spans="1:8" x14ac:dyDescent="0.25">
      <c r="A20" s="75"/>
      <c r="B20" s="305">
        <f>Personnel!H13</f>
        <v>0</v>
      </c>
      <c r="C20" s="46">
        <f>Personnel!H24</f>
        <v>0</v>
      </c>
      <c r="D20" s="58"/>
      <c r="E20" s="253"/>
      <c r="F20" s="189">
        <f>September!F20+(D20+E20)</f>
        <v>0</v>
      </c>
      <c r="G20" s="254">
        <f t="shared" si="0"/>
        <v>0</v>
      </c>
      <c r="H20" s="79" t="e">
        <f t="shared" si="1"/>
        <v>#DIV/0!</v>
      </c>
    </row>
    <row r="21" spans="1:8" x14ac:dyDescent="0.25">
      <c r="A21" s="75"/>
      <c r="B21" s="305">
        <f>Personnel!I13</f>
        <v>0</v>
      </c>
      <c r="C21" s="46">
        <f>Personnel!I24</f>
        <v>0</v>
      </c>
      <c r="D21" s="58"/>
      <c r="E21" s="253"/>
      <c r="F21" s="189">
        <f>September!F21+(D21+E21)</f>
        <v>0</v>
      </c>
      <c r="G21" s="254">
        <f t="shared" si="0"/>
        <v>0</v>
      </c>
      <c r="H21" s="79" t="e">
        <f t="shared" si="1"/>
        <v>#DIV/0!</v>
      </c>
    </row>
    <row r="22" spans="1:8" x14ac:dyDescent="0.25">
      <c r="A22" s="75"/>
      <c r="B22" s="305">
        <f>Personnel!J13</f>
        <v>0</v>
      </c>
      <c r="C22" s="46">
        <f>Personnel!J26</f>
        <v>0</v>
      </c>
      <c r="D22" s="58"/>
      <c r="E22" s="253"/>
      <c r="F22" s="189">
        <f>September!F22+(D22+E22)</f>
        <v>0</v>
      </c>
      <c r="G22" s="254">
        <f t="shared" si="0"/>
        <v>0</v>
      </c>
      <c r="H22" s="79" t="e">
        <f t="shared" si="1"/>
        <v>#DIV/0!</v>
      </c>
    </row>
    <row r="23" spans="1:8" x14ac:dyDescent="0.25">
      <c r="A23" s="75"/>
      <c r="B23" s="305">
        <f>Personnel!K13</f>
        <v>0</v>
      </c>
      <c r="C23" s="46">
        <f>Personnel!K26</f>
        <v>0</v>
      </c>
      <c r="D23" s="58"/>
      <c r="E23" s="253"/>
      <c r="F23" s="189">
        <f>September!F23+(D23+E23)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29</v>
      </c>
      <c r="E27" s="257" t="s">
        <v>92</v>
      </c>
      <c r="F27" s="258" t="s">
        <v>21</v>
      </c>
      <c r="G27" s="259" t="s">
        <v>20</v>
      </c>
      <c r="H27" s="78" t="s">
        <v>19</v>
      </c>
    </row>
    <row r="28" spans="1:8" x14ac:dyDescent="0.25">
      <c r="A28" s="75"/>
      <c r="B28" s="305">
        <f>Personnel!B13</f>
        <v>0</v>
      </c>
      <c r="C28" s="7">
        <f>Personnel!B21</f>
        <v>0</v>
      </c>
      <c r="D28" s="260"/>
      <c r="E28" s="253"/>
      <c r="F28" s="261">
        <f>September!F28+(D28+E28)</f>
        <v>0</v>
      </c>
      <c r="G28" s="262">
        <f t="shared" ref="G28:G37" si="2">C28-F28</f>
        <v>0</v>
      </c>
      <c r="H28" s="79" t="e">
        <f t="shared" ref="H28:H37" si="3">F28/C28</f>
        <v>#DIV/0!</v>
      </c>
    </row>
    <row r="29" spans="1:8" x14ac:dyDescent="0.25">
      <c r="A29" s="75"/>
      <c r="B29" s="305">
        <f>Personnel!C13</f>
        <v>0</v>
      </c>
      <c r="C29" s="7">
        <f>Personnel!C21</f>
        <v>0</v>
      </c>
      <c r="D29" s="263"/>
      <c r="E29" s="253"/>
      <c r="F29" s="261">
        <f>September!F29+(D29+E29)</f>
        <v>0</v>
      </c>
      <c r="G29" s="262">
        <f t="shared" si="2"/>
        <v>0</v>
      </c>
      <c r="H29" s="79" t="e">
        <f t="shared" si="3"/>
        <v>#DIV/0!</v>
      </c>
    </row>
    <row r="30" spans="1:8" x14ac:dyDescent="0.25">
      <c r="A30" s="75"/>
      <c r="B30" s="305">
        <f>Personnel!D13</f>
        <v>0</v>
      </c>
      <c r="C30" s="7">
        <f>Personnel!D21</f>
        <v>0</v>
      </c>
      <c r="D30" s="260"/>
      <c r="E30" s="253"/>
      <c r="F30" s="261">
        <f>September!F30+(D30+E30)</f>
        <v>0</v>
      </c>
      <c r="G30" s="262">
        <f t="shared" si="2"/>
        <v>0</v>
      </c>
      <c r="H30" s="79" t="e">
        <f t="shared" si="3"/>
        <v>#DIV/0!</v>
      </c>
    </row>
    <row r="31" spans="1:8" x14ac:dyDescent="0.25">
      <c r="A31" s="75"/>
      <c r="B31" s="305">
        <f>Personnel!E13</f>
        <v>0</v>
      </c>
      <c r="C31" s="7">
        <f>Personnel!E21</f>
        <v>0</v>
      </c>
      <c r="D31" s="263"/>
      <c r="E31" s="253"/>
      <c r="F31" s="261">
        <f>September!F31+(D31+E31)</f>
        <v>0</v>
      </c>
      <c r="G31" s="262">
        <f t="shared" si="2"/>
        <v>0</v>
      </c>
      <c r="H31" s="79" t="e">
        <f t="shared" si="3"/>
        <v>#DIV/0!</v>
      </c>
    </row>
    <row r="32" spans="1:8" x14ac:dyDescent="0.25">
      <c r="A32" s="75"/>
      <c r="B32" s="305">
        <f>Personnel!F13</f>
        <v>0</v>
      </c>
      <c r="C32" s="7">
        <f>Personnel!F21</f>
        <v>0</v>
      </c>
      <c r="D32" s="260"/>
      <c r="E32" s="253"/>
      <c r="F32" s="261">
        <f>September!F32+(D32+E32)</f>
        <v>0</v>
      </c>
      <c r="G32" s="262">
        <f t="shared" si="2"/>
        <v>0</v>
      </c>
      <c r="H32" s="79" t="e">
        <f t="shared" si="3"/>
        <v>#DIV/0!</v>
      </c>
    </row>
    <row r="33" spans="1:8" x14ac:dyDescent="0.25">
      <c r="A33" s="75"/>
      <c r="B33" s="305">
        <f>Personnel!G13</f>
        <v>0</v>
      </c>
      <c r="C33" s="7">
        <f>Personnel!G21</f>
        <v>0</v>
      </c>
      <c r="D33" s="263"/>
      <c r="E33" s="253"/>
      <c r="F33" s="261">
        <f>September!F33+(D33+E33)</f>
        <v>0</v>
      </c>
      <c r="G33" s="262">
        <f t="shared" si="2"/>
        <v>0</v>
      </c>
      <c r="H33" s="79" t="e">
        <f t="shared" si="3"/>
        <v>#DIV/0!</v>
      </c>
    </row>
    <row r="34" spans="1:8" x14ac:dyDescent="0.25">
      <c r="A34" s="75"/>
      <c r="B34" s="305">
        <f>Personnel!H13</f>
        <v>0</v>
      </c>
      <c r="C34" s="7">
        <f>Personnel!H21</f>
        <v>0</v>
      </c>
      <c r="D34" s="260"/>
      <c r="E34" s="253"/>
      <c r="F34" s="261">
        <f>September!F34+(D34+E34)</f>
        <v>0</v>
      </c>
      <c r="G34" s="262">
        <f t="shared" si="2"/>
        <v>0</v>
      </c>
      <c r="H34" s="79" t="e">
        <f t="shared" si="3"/>
        <v>#DIV/0!</v>
      </c>
    </row>
    <row r="35" spans="1:8" x14ac:dyDescent="0.25">
      <c r="A35" s="75"/>
      <c r="B35" s="305">
        <f>Personnel!I13</f>
        <v>0</v>
      </c>
      <c r="C35" s="7">
        <f>Personnel!I21</f>
        <v>0</v>
      </c>
      <c r="D35" s="260"/>
      <c r="E35" s="253"/>
      <c r="F35" s="261">
        <f>September!F35+(D35+E35)</f>
        <v>0</v>
      </c>
      <c r="G35" s="262">
        <f t="shared" si="2"/>
        <v>0</v>
      </c>
      <c r="H35" s="79" t="e">
        <f t="shared" si="3"/>
        <v>#DIV/0!</v>
      </c>
    </row>
    <row r="36" spans="1:8" x14ac:dyDescent="0.25">
      <c r="A36" s="75"/>
      <c r="B36" s="305">
        <f>Personnel!J13</f>
        <v>0</v>
      </c>
      <c r="C36" s="14">
        <f>Personnel!J21</f>
        <v>0</v>
      </c>
      <c r="D36" s="260"/>
      <c r="E36" s="253"/>
      <c r="F36" s="261">
        <f>September!F36+(D36+E36)</f>
        <v>0</v>
      </c>
      <c r="G36" s="262">
        <f t="shared" si="2"/>
        <v>0</v>
      </c>
      <c r="H36" s="79" t="e">
        <f t="shared" si="3"/>
        <v>#DIV/0!</v>
      </c>
    </row>
    <row r="37" spans="1:8" x14ac:dyDescent="0.25">
      <c r="A37" s="75"/>
      <c r="B37" s="305">
        <f>Personnel!K13</f>
        <v>0</v>
      </c>
      <c r="C37" s="7">
        <f>Personnel!K21</f>
        <v>0</v>
      </c>
      <c r="D37" s="263"/>
      <c r="E37" s="253"/>
      <c r="F37" s="261">
        <f>September!F37+(D37+E37)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29</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September!F42+(D42+E42)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September!F43+(D43+E43)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September!F44+(D44+E44)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September!F45+(D45+E45)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September!F46+(D46+E46)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September!F47+(D47+E47)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September!F49+(D49+E49)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September!F50+(D50+E50)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September!F51+(D51+E51)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September!F52+(D52+E52)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29</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September!F57+(D57+E57)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September!F58+(D58+E58)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September!F59+(D59+E59)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September!F60+(D60+E60)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September!F61+(D61+E61)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September!F62+(D62+E62)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September!F63+(D63+E63)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September!F64+(D64+E64)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September!F65+(D65+E65)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September!F66+(D66+E66)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September!F68+(D68+E68)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September!F69+(D69+E69)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September!F70+(D70+E70)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September!F71+(D71+E71)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September!F72+(D72+E72)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September!F73+(D73+E73)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September!F74+(D74+E74)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September!F75+(D75+E75)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September!F77+(D77+E77)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September!F78+(D78+E78)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September!F79+(D79+E79)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September!F80+(D80+E80)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September!F81+(D81+E81)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September!F82+(D82+E82)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September!F83+(D83+E83)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September!F84+(D84+E84)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29</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September!F91+(D91+E91)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September!F92+(D92+E92)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September!F93+(D93+E93)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September!F94+(D94+E94)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September!F95+(D95+E95)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September!F96+(D96+E96)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H1"/>
    <mergeCell ref="A2:H2"/>
    <mergeCell ref="A3:H3"/>
    <mergeCell ref="A6:H6"/>
    <mergeCell ref="E8:H11"/>
    <mergeCell ref="C4:D4"/>
    <mergeCell ref="E4:H4"/>
    <mergeCell ref="A89:H89"/>
    <mergeCell ref="A90:B90"/>
    <mergeCell ref="A13:B13"/>
    <mergeCell ref="A27:B27"/>
    <mergeCell ref="A41:B41"/>
    <mergeCell ref="A56:B56"/>
  </mergeCells>
  <conditionalFormatting sqref="C11">
    <cfRule type="cellIs" dxfId="159" priority="19" operator="greaterThan">
      <formula>1</formula>
    </cfRule>
  </conditionalFormatting>
  <conditionalFormatting sqref="G14:G26">
    <cfRule type="cellIs" dxfId="158" priority="9" operator="lessThan">
      <formula>0</formula>
    </cfRule>
  </conditionalFormatting>
  <conditionalFormatting sqref="G28:G38">
    <cfRule type="cellIs" dxfId="157" priority="7" operator="lessThan">
      <formula>0</formula>
    </cfRule>
  </conditionalFormatting>
  <conditionalFormatting sqref="G35:G37">
    <cfRule type="cellIs" dxfId="156" priority="31" operator="greaterThan">
      <formula>$C$28</formula>
    </cfRule>
  </conditionalFormatting>
  <conditionalFormatting sqref="G42:G52">
    <cfRule type="cellIs" dxfId="155" priority="1" operator="lessThan">
      <formula>0</formula>
    </cfRule>
  </conditionalFormatting>
  <conditionalFormatting sqref="G54">
    <cfRule type="cellIs" dxfId="154" priority="42" operator="lessThan">
      <formula>0</formula>
    </cfRule>
  </conditionalFormatting>
  <conditionalFormatting sqref="G57:G66">
    <cfRule type="cellIs" dxfId="153" priority="26" operator="lessThan">
      <formula>0</formula>
    </cfRule>
  </conditionalFormatting>
  <conditionalFormatting sqref="G68:G75">
    <cfRule type="cellIs" dxfId="152" priority="25" operator="lessThan">
      <formula>0</formula>
    </cfRule>
  </conditionalFormatting>
  <conditionalFormatting sqref="G77:G84">
    <cfRule type="cellIs" dxfId="151" priority="45" operator="lessThan">
      <formula>0</formula>
    </cfRule>
  </conditionalFormatting>
  <conditionalFormatting sqref="G91:G96">
    <cfRule type="cellIs" dxfId="150" priority="15" operator="lessThan">
      <formula>0</formula>
    </cfRule>
  </conditionalFormatting>
  <conditionalFormatting sqref="H14:H23 H77:H84">
    <cfRule type="cellIs" dxfId="149" priority="40" operator="greaterThan">
      <formula>1</formula>
    </cfRule>
  </conditionalFormatting>
  <conditionalFormatting sqref="H28:H37">
    <cfRule type="cellIs" dxfId="148" priority="18" operator="greaterThan">
      <formula>1</formula>
    </cfRule>
  </conditionalFormatting>
  <conditionalFormatting sqref="H42:H52">
    <cfRule type="cellIs" dxfId="147" priority="2" operator="greaterThan">
      <formula>1</formula>
    </cfRule>
  </conditionalFormatting>
  <conditionalFormatting sqref="H57:H66">
    <cfRule type="cellIs" dxfId="146" priority="34" operator="greaterThan">
      <formula>1</formula>
    </cfRule>
  </conditionalFormatting>
  <conditionalFormatting sqref="H68:H75">
    <cfRule type="cellIs" dxfId="145" priority="32" operator="greaterThan">
      <formula>1</formula>
    </cfRule>
  </conditionalFormatting>
  <conditionalFormatting sqref="H91:H96">
    <cfRule type="cellIs" dxfId="144"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6" xr:uid="{00000000-0002-0000-0600-000000000000}"/>
  </dataValidations>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83</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28</v>
      </c>
      <c r="E13" s="191" t="s">
        <v>92</v>
      </c>
      <c r="F13" s="188" t="s">
        <v>21</v>
      </c>
      <c r="G13" s="53" t="s">
        <v>20</v>
      </c>
      <c r="H13" s="78" t="s">
        <v>19</v>
      </c>
    </row>
    <row r="14" spans="1:14" x14ac:dyDescent="0.25">
      <c r="A14" s="75"/>
      <c r="B14" s="305">
        <f>Personnel!B13</f>
        <v>0</v>
      </c>
      <c r="C14" s="46">
        <f>Personnel!B18</f>
        <v>0</v>
      </c>
      <c r="D14" s="57"/>
      <c r="E14" s="253"/>
      <c r="F14" s="189">
        <f>October!F14+(D14+E14)</f>
        <v>0</v>
      </c>
      <c r="G14" s="254">
        <f t="shared" ref="G14:G23" si="0">C14-F14</f>
        <v>0</v>
      </c>
      <c r="H14" s="79" t="e">
        <f t="shared" ref="H14:H23" si="1">F14/C14</f>
        <v>#DIV/0!</v>
      </c>
    </row>
    <row r="15" spans="1:14" x14ac:dyDescent="0.25">
      <c r="A15" s="75"/>
      <c r="B15" s="305">
        <f>Personnel!C13</f>
        <v>0</v>
      </c>
      <c r="C15" s="46">
        <f>Personnel!C18</f>
        <v>0</v>
      </c>
      <c r="D15" s="58"/>
      <c r="E15" s="253"/>
      <c r="F15" s="189">
        <f>October!F15+(D15+E15)</f>
        <v>0</v>
      </c>
      <c r="G15" s="254">
        <f t="shared" si="0"/>
        <v>0</v>
      </c>
      <c r="H15" s="79" t="e">
        <f t="shared" si="1"/>
        <v>#DIV/0!</v>
      </c>
    </row>
    <row r="16" spans="1:14" x14ac:dyDescent="0.25">
      <c r="A16" s="75"/>
      <c r="B16" s="305">
        <f>Personnel!D13</f>
        <v>0</v>
      </c>
      <c r="C16" s="46">
        <f>Personnel!D20</f>
        <v>0</v>
      </c>
      <c r="D16" s="58"/>
      <c r="E16" s="253"/>
      <c r="F16" s="189">
        <f>October!F16+(D16+E16)</f>
        <v>0</v>
      </c>
      <c r="G16" s="254">
        <f t="shared" si="0"/>
        <v>0</v>
      </c>
      <c r="H16" s="79" t="e">
        <f t="shared" si="1"/>
        <v>#DIV/0!</v>
      </c>
    </row>
    <row r="17" spans="1:8" x14ac:dyDescent="0.25">
      <c r="A17" s="75"/>
      <c r="B17" s="305">
        <f>Personnel!E13</f>
        <v>0</v>
      </c>
      <c r="C17" s="46">
        <f>Personnel!E20</f>
        <v>0</v>
      </c>
      <c r="D17" s="58"/>
      <c r="E17" s="253"/>
      <c r="F17" s="189">
        <f>October!F17+(D17+E17)</f>
        <v>0</v>
      </c>
      <c r="G17" s="254">
        <f t="shared" si="0"/>
        <v>0</v>
      </c>
      <c r="H17" s="79" t="e">
        <f t="shared" si="1"/>
        <v>#DIV/0!</v>
      </c>
    </row>
    <row r="18" spans="1:8" x14ac:dyDescent="0.25">
      <c r="A18" s="75"/>
      <c r="B18" s="305">
        <f>Personnel!F13</f>
        <v>0</v>
      </c>
      <c r="C18" s="46">
        <f>Personnel!F22</f>
        <v>0</v>
      </c>
      <c r="D18" s="58"/>
      <c r="E18" s="253"/>
      <c r="F18" s="189">
        <f>October!F18+(D18+E18)</f>
        <v>0</v>
      </c>
      <c r="G18" s="254">
        <f t="shared" si="0"/>
        <v>0</v>
      </c>
      <c r="H18" s="79" t="e">
        <f t="shared" si="1"/>
        <v>#DIV/0!</v>
      </c>
    </row>
    <row r="19" spans="1:8" x14ac:dyDescent="0.25">
      <c r="A19" s="75"/>
      <c r="B19" s="305">
        <f>Personnel!G13</f>
        <v>0</v>
      </c>
      <c r="C19" s="46">
        <f>Personnel!G22</f>
        <v>0</v>
      </c>
      <c r="D19" s="58"/>
      <c r="E19" s="253"/>
      <c r="F19" s="189">
        <f>October!F19+(D19+E19)</f>
        <v>0</v>
      </c>
      <c r="G19" s="254">
        <f t="shared" si="0"/>
        <v>0</v>
      </c>
      <c r="H19" s="79" t="e">
        <f t="shared" si="1"/>
        <v>#DIV/0!</v>
      </c>
    </row>
    <row r="20" spans="1:8" x14ac:dyDescent="0.25">
      <c r="A20" s="75"/>
      <c r="B20" s="305">
        <f>Personnel!H13</f>
        <v>0</v>
      </c>
      <c r="C20" s="46">
        <f>Personnel!H24</f>
        <v>0</v>
      </c>
      <c r="D20" s="58"/>
      <c r="E20" s="253"/>
      <c r="F20" s="189">
        <f>October!F20+(D20+E20)</f>
        <v>0</v>
      </c>
      <c r="G20" s="254">
        <f t="shared" si="0"/>
        <v>0</v>
      </c>
      <c r="H20" s="79" t="e">
        <f t="shared" si="1"/>
        <v>#DIV/0!</v>
      </c>
    </row>
    <row r="21" spans="1:8" x14ac:dyDescent="0.25">
      <c r="A21" s="75"/>
      <c r="B21" s="305">
        <f>Personnel!I13</f>
        <v>0</v>
      </c>
      <c r="C21" s="46">
        <f>Personnel!I24</f>
        <v>0</v>
      </c>
      <c r="D21" s="58"/>
      <c r="E21" s="253"/>
      <c r="F21" s="189">
        <f>October!F21+(D21+E21)</f>
        <v>0</v>
      </c>
      <c r="G21" s="254">
        <f t="shared" si="0"/>
        <v>0</v>
      </c>
      <c r="H21" s="79" t="e">
        <f t="shared" si="1"/>
        <v>#DIV/0!</v>
      </c>
    </row>
    <row r="22" spans="1:8" x14ac:dyDescent="0.25">
      <c r="A22" s="75"/>
      <c r="B22" s="305">
        <f>Personnel!J13</f>
        <v>0</v>
      </c>
      <c r="C22" s="46">
        <f>Personnel!J26</f>
        <v>0</v>
      </c>
      <c r="D22" s="58"/>
      <c r="E22" s="253"/>
      <c r="F22" s="189">
        <f>October!F22+(D22+E22)</f>
        <v>0</v>
      </c>
      <c r="G22" s="254">
        <f t="shared" si="0"/>
        <v>0</v>
      </c>
      <c r="H22" s="79" t="e">
        <f t="shared" si="1"/>
        <v>#DIV/0!</v>
      </c>
    </row>
    <row r="23" spans="1:8" x14ac:dyDescent="0.25">
      <c r="A23" s="75"/>
      <c r="B23" s="305">
        <f>Personnel!K13</f>
        <v>0</v>
      </c>
      <c r="C23" s="46">
        <f>Personnel!K26</f>
        <v>0</v>
      </c>
      <c r="D23" s="58"/>
      <c r="E23" s="253"/>
      <c r="F23" s="189">
        <f>October!F23+(D23+E23)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28</v>
      </c>
      <c r="E27" s="257" t="s">
        <v>92</v>
      </c>
      <c r="F27" s="258" t="s">
        <v>21</v>
      </c>
      <c r="G27" s="259" t="s">
        <v>20</v>
      </c>
      <c r="H27" s="78" t="s">
        <v>19</v>
      </c>
    </row>
    <row r="28" spans="1:8" x14ac:dyDescent="0.25">
      <c r="A28" s="75"/>
      <c r="B28" s="305">
        <f>Personnel!B13</f>
        <v>0</v>
      </c>
      <c r="C28" s="7">
        <f>Personnel!B21</f>
        <v>0</v>
      </c>
      <c r="D28" s="260"/>
      <c r="E28" s="253"/>
      <c r="F28" s="261">
        <f>October!F28+(D28+E28)</f>
        <v>0</v>
      </c>
      <c r="G28" s="262">
        <f t="shared" ref="G28:G37" si="2">C28-F28</f>
        <v>0</v>
      </c>
      <c r="H28" s="79" t="e">
        <f t="shared" ref="H28:H37" si="3">F28/C28</f>
        <v>#DIV/0!</v>
      </c>
    </row>
    <row r="29" spans="1:8" x14ac:dyDescent="0.25">
      <c r="A29" s="75"/>
      <c r="B29" s="305">
        <f>Personnel!C13</f>
        <v>0</v>
      </c>
      <c r="C29" s="7">
        <f>Personnel!C21</f>
        <v>0</v>
      </c>
      <c r="D29" s="263"/>
      <c r="E29" s="253"/>
      <c r="F29" s="261">
        <f>October!F29+(D29+E29)</f>
        <v>0</v>
      </c>
      <c r="G29" s="262">
        <f t="shared" si="2"/>
        <v>0</v>
      </c>
      <c r="H29" s="79" t="e">
        <f t="shared" si="3"/>
        <v>#DIV/0!</v>
      </c>
    </row>
    <row r="30" spans="1:8" x14ac:dyDescent="0.25">
      <c r="A30" s="75"/>
      <c r="B30" s="305">
        <f>Personnel!D13</f>
        <v>0</v>
      </c>
      <c r="C30" s="7">
        <f>Personnel!D21</f>
        <v>0</v>
      </c>
      <c r="D30" s="260"/>
      <c r="E30" s="253"/>
      <c r="F30" s="261">
        <f>October!F30+(D30+E30)</f>
        <v>0</v>
      </c>
      <c r="G30" s="262">
        <f t="shared" si="2"/>
        <v>0</v>
      </c>
      <c r="H30" s="79" t="e">
        <f t="shared" si="3"/>
        <v>#DIV/0!</v>
      </c>
    </row>
    <row r="31" spans="1:8" x14ac:dyDescent="0.25">
      <c r="A31" s="75"/>
      <c r="B31" s="305">
        <f>Personnel!E13</f>
        <v>0</v>
      </c>
      <c r="C31" s="7">
        <f>Personnel!E21</f>
        <v>0</v>
      </c>
      <c r="D31" s="263"/>
      <c r="E31" s="253"/>
      <c r="F31" s="261">
        <f>October!F31+(D31+E31)</f>
        <v>0</v>
      </c>
      <c r="G31" s="262">
        <f t="shared" si="2"/>
        <v>0</v>
      </c>
      <c r="H31" s="79" t="e">
        <f t="shared" si="3"/>
        <v>#DIV/0!</v>
      </c>
    </row>
    <row r="32" spans="1:8" x14ac:dyDescent="0.25">
      <c r="A32" s="75"/>
      <c r="B32" s="305">
        <f>Personnel!F13</f>
        <v>0</v>
      </c>
      <c r="C32" s="7">
        <f>Personnel!F21</f>
        <v>0</v>
      </c>
      <c r="D32" s="260"/>
      <c r="E32" s="253"/>
      <c r="F32" s="261">
        <f>October!F32+(D32+E32)</f>
        <v>0</v>
      </c>
      <c r="G32" s="262">
        <f t="shared" si="2"/>
        <v>0</v>
      </c>
      <c r="H32" s="79" t="e">
        <f t="shared" si="3"/>
        <v>#DIV/0!</v>
      </c>
    </row>
    <row r="33" spans="1:8" x14ac:dyDescent="0.25">
      <c r="A33" s="75"/>
      <c r="B33" s="305">
        <f>Personnel!G13</f>
        <v>0</v>
      </c>
      <c r="C33" s="7">
        <f>Personnel!G21</f>
        <v>0</v>
      </c>
      <c r="D33" s="263"/>
      <c r="E33" s="253"/>
      <c r="F33" s="261">
        <f>October!F33+(D33+E33)</f>
        <v>0</v>
      </c>
      <c r="G33" s="262">
        <f t="shared" si="2"/>
        <v>0</v>
      </c>
      <c r="H33" s="79" t="e">
        <f t="shared" si="3"/>
        <v>#DIV/0!</v>
      </c>
    </row>
    <row r="34" spans="1:8" x14ac:dyDescent="0.25">
      <c r="A34" s="75"/>
      <c r="B34" s="305">
        <f>Personnel!H13</f>
        <v>0</v>
      </c>
      <c r="C34" s="7">
        <f>Personnel!H21</f>
        <v>0</v>
      </c>
      <c r="D34" s="260"/>
      <c r="E34" s="253"/>
      <c r="F34" s="261">
        <f>October!F34+(D34+E34)</f>
        <v>0</v>
      </c>
      <c r="G34" s="262">
        <f t="shared" si="2"/>
        <v>0</v>
      </c>
      <c r="H34" s="79" t="e">
        <f t="shared" si="3"/>
        <v>#DIV/0!</v>
      </c>
    </row>
    <row r="35" spans="1:8" x14ac:dyDescent="0.25">
      <c r="A35" s="75"/>
      <c r="B35" s="305">
        <f>Personnel!I13</f>
        <v>0</v>
      </c>
      <c r="C35" s="7">
        <f>Personnel!I21</f>
        <v>0</v>
      </c>
      <c r="D35" s="260"/>
      <c r="E35" s="253"/>
      <c r="F35" s="261">
        <f>October!F35+(D35+E35)</f>
        <v>0</v>
      </c>
      <c r="G35" s="262">
        <f t="shared" si="2"/>
        <v>0</v>
      </c>
      <c r="H35" s="79" t="e">
        <f t="shared" si="3"/>
        <v>#DIV/0!</v>
      </c>
    </row>
    <row r="36" spans="1:8" x14ac:dyDescent="0.25">
      <c r="A36" s="75"/>
      <c r="B36" s="305">
        <f>Personnel!J13</f>
        <v>0</v>
      </c>
      <c r="C36" s="14">
        <f>Personnel!J21</f>
        <v>0</v>
      </c>
      <c r="D36" s="260"/>
      <c r="E36" s="253"/>
      <c r="F36" s="261">
        <f>October!F36+(D36+E36)</f>
        <v>0</v>
      </c>
      <c r="G36" s="262">
        <f t="shared" si="2"/>
        <v>0</v>
      </c>
      <c r="H36" s="79" t="e">
        <f t="shared" si="3"/>
        <v>#DIV/0!</v>
      </c>
    </row>
    <row r="37" spans="1:8" x14ac:dyDescent="0.25">
      <c r="A37" s="75"/>
      <c r="B37" s="305">
        <f>Personnel!K13</f>
        <v>0</v>
      </c>
      <c r="C37" s="7">
        <f>Personnel!K21</f>
        <v>0</v>
      </c>
      <c r="D37" s="263"/>
      <c r="E37" s="253"/>
      <c r="F37" s="261">
        <f>October!F37+(D37+E37)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28</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October!F42+(D42+E42)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October!F43+(D43+E43)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October!F44+(D44+E44)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October!F45+(D45+E45)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October!F46+(D46+E46)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October!F47+(D47+E47)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October!F49+(D49+E49)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October!F50+(D50+E50)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October!F51+(D51+E51)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October!F52+(D52+E52)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28</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October!F57+(D57+E57)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October!F58+(D58+E58)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October!F59+(D59+E59)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October!F60+(D60+E60)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October!F61+(D61+E61)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October!F62+(D62+E62)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October!F63+(D63+E63)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October!F64+(D64+E64)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October!F65+(D65+E65)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October!F66+(D66+E66)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October!F68+(D68+E68)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October!F69+(D69+E69)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October!F70+(D70+E70)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October!F71+(D71+E71)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October!F72+(D72+E72)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October!F73+(D73+E73)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October!F74+(D74+E74)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October!F75+(D75+E75)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October!F77+(D77+E77)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October!F78+(D78+E78)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October!F79+(D79+E79)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October!F80+(D80+E80)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October!F81+(D81+E81)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October!F82+(D82+E82)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October!F83+(D83+E83)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October!F84+(D84+E84)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28</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October!F91+(D91+E91)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October!F92+(D92+E92)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October!F93+(D93+E93)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October!F94+(D94+E94)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October!F95+(D95+E95)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October!F96+(D96+E96)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H1"/>
    <mergeCell ref="A2:H2"/>
    <mergeCell ref="A3:H3"/>
    <mergeCell ref="A6:H6"/>
    <mergeCell ref="E8:H11"/>
    <mergeCell ref="C4:D4"/>
    <mergeCell ref="E4:H4"/>
    <mergeCell ref="A89:H89"/>
    <mergeCell ref="A90:B90"/>
    <mergeCell ref="A13:B13"/>
    <mergeCell ref="A27:B27"/>
    <mergeCell ref="A41:B41"/>
    <mergeCell ref="A56:B56"/>
  </mergeCells>
  <conditionalFormatting sqref="C11">
    <cfRule type="cellIs" dxfId="143" priority="19" operator="greaterThan">
      <formula>1</formula>
    </cfRule>
  </conditionalFormatting>
  <conditionalFormatting sqref="G14:G26">
    <cfRule type="cellIs" dxfId="142" priority="9" operator="lessThan">
      <formula>0</formula>
    </cfRule>
  </conditionalFormatting>
  <conditionalFormatting sqref="G28:G38">
    <cfRule type="cellIs" dxfId="141" priority="7" operator="lessThan">
      <formula>0</formula>
    </cfRule>
  </conditionalFormatting>
  <conditionalFormatting sqref="G35:G37">
    <cfRule type="cellIs" dxfId="140" priority="31" operator="greaterThan">
      <formula>$C$28</formula>
    </cfRule>
  </conditionalFormatting>
  <conditionalFormatting sqref="G42:G52">
    <cfRule type="cellIs" dxfId="139" priority="1" operator="lessThan">
      <formula>0</formula>
    </cfRule>
  </conditionalFormatting>
  <conditionalFormatting sqref="G54">
    <cfRule type="cellIs" dxfId="138" priority="42" operator="lessThan">
      <formula>0</formula>
    </cfRule>
  </conditionalFormatting>
  <conditionalFormatting sqref="G57:G66">
    <cfRule type="cellIs" dxfId="137" priority="26" operator="lessThan">
      <formula>0</formula>
    </cfRule>
  </conditionalFormatting>
  <conditionalFormatting sqref="G68:G75">
    <cfRule type="cellIs" dxfId="136" priority="25" operator="lessThan">
      <formula>0</formula>
    </cfRule>
  </conditionalFormatting>
  <conditionalFormatting sqref="G77:G84">
    <cfRule type="cellIs" dxfId="135" priority="45" operator="lessThan">
      <formula>0</formula>
    </cfRule>
  </conditionalFormatting>
  <conditionalFormatting sqref="G91:G96">
    <cfRule type="cellIs" dxfId="134" priority="15" operator="lessThan">
      <formula>0</formula>
    </cfRule>
  </conditionalFormatting>
  <conditionalFormatting sqref="H14:H23 H77:H84">
    <cfRule type="cellIs" dxfId="133" priority="40" operator="greaterThan">
      <formula>1</formula>
    </cfRule>
  </conditionalFormatting>
  <conditionalFormatting sqref="H28:H37">
    <cfRule type="cellIs" dxfId="132" priority="18" operator="greaterThan">
      <formula>1</formula>
    </cfRule>
  </conditionalFormatting>
  <conditionalFormatting sqref="H42:H52">
    <cfRule type="cellIs" dxfId="131" priority="2" operator="greaterThan">
      <formula>1</formula>
    </cfRule>
  </conditionalFormatting>
  <conditionalFormatting sqref="H57:H66">
    <cfRule type="cellIs" dxfId="130" priority="34" operator="greaterThan">
      <formula>1</formula>
    </cfRule>
  </conditionalFormatting>
  <conditionalFormatting sqref="H68:H75">
    <cfRule type="cellIs" dxfId="129" priority="32" operator="greaterThan">
      <formula>1</formula>
    </cfRule>
  </conditionalFormatting>
  <conditionalFormatting sqref="H91:H96">
    <cfRule type="cellIs" dxfId="128"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6" xr:uid="{00000000-0002-0000-0700-000000000000}"/>
  </dataValidations>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00"/>
  <sheetViews>
    <sheetView showGridLines="0" zoomScale="90" zoomScaleNormal="90" workbookViewId="0">
      <selection activeCell="E5" sqref="E5"/>
    </sheetView>
  </sheetViews>
  <sheetFormatPr defaultColWidth="9.140625" defaultRowHeight="15" x14ac:dyDescent="0.25"/>
  <cols>
    <col min="1" max="1" width="14.5703125" customWidth="1"/>
    <col min="2" max="2" width="39.28515625" style="320" customWidth="1"/>
    <col min="3" max="3" width="17" style="41" customWidth="1"/>
    <col min="4" max="4" width="13.28515625" style="42" customWidth="1"/>
    <col min="5" max="6" width="14.28515625" customWidth="1"/>
    <col min="7" max="7" width="15.42578125" bestFit="1" customWidth="1"/>
    <col min="8" max="8" width="11.7109375" bestFit="1" customWidth="1"/>
    <col min="9" max="9" width="13.5703125" bestFit="1" customWidth="1"/>
  </cols>
  <sheetData>
    <row r="1" spans="1:14" ht="18.75" x14ac:dyDescent="0.3">
      <c r="A1" s="479" t="s">
        <v>108</v>
      </c>
      <c r="B1" s="480"/>
      <c r="C1" s="480"/>
      <c r="D1" s="480"/>
      <c r="E1" s="480"/>
      <c r="F1" s="480"/>
      <c r="G1" s="480"/>
      <c r="H1" s="481"/>
    </row>
    <row r="2" spans="1:14" ht="18.75" x14ac:dyDescent="0.3">
      <c r="A2" s="482" t="str">
        <f>Personnel!A2</f>
        <v>SFY 2026 &amp; 2027 Yr 1 Medication Assistance Program 08/01/2025 - 07/31/2026</v>
      </c>
      <c r="B2" s="483"/>
      <c r="C2" s="483"/>
      <c r="D2" s="483"/>
      <c r="E2" s="483"/>
      <c r="F2" s="483"/>
      <c r="G2" s="483"/>
      <c r="H2" s="484"/>
    </row>
    <row r="3" spans="1:14" ht="18.75" x14ac:dyDescent="0.3">
      <c r="A3" s="482" t="s">
        <v>218</v>
      </c>
      <c r="B3" s="483"/>
      <c r="C3" s="483"/>
      <c r="D3" s="483"/>
      <c r="E3" s="483"/>
      <c r="F3" s="483"/>
      <c r="G3" s="483"/>
      <c r="H3" s="484"/>
    </row>
    <row r="4" spans="1:14" ht="18.75" x14ac:dyDescent="0.3">
      <c r="A4" s="101" t="str">
        <f>Summary!A4</f>
        <v xml:space="preserve">Contract #: </v>
      </c>
      <c r="B4" s="292">
        <f>Summary!B4</f>
        <v>0</v>
      </c>
      <c r="C4" s="508" t="s">
        <v>219</v>
      </c>
      <c r="D4" s="508"/>
      <c r="E4" s="509">
        <f>Personnel!I5</f>
        <v>0</v>
      </c>
      <c r="F4" s="510"/>
      <c r="G4" s="510"/>
      <c r="H4" s="511"/>
    </row>
    <row r="5" spans="1:14" ht="18.75" x14ac:dyDescent="0.3">
      <c r="A5" s="101" t="str">
        <f>Summary!A5</f>
        <v xml:space="preserve">Contractor:   </v>
      </c>
      <c r="B5" s="367">
        <f>Summary!B5</f>
        <v>0</v>
      </c>
      <c r="H5" s="74"/>
    </row>
    <row r="6" spans="1:14" ht="37.5" customHeight="1" x14ac:dyDescent="0.25">
      <c r="A6" s="505" t="s">
        <v>78</v>
      </c>
      <c r="B6" s="506"/>
      <c r="C6" s="506"/>
      <c r="D6" s="506"/>
      <c r="E6" s="506"/>
      <c r="F6" s="506"/>
      <c r="G6" s="506"/>
      <c r="H6" s="507"/>
      <c r="I6" s="43"/>
      <c r="J6" s="43"/>
      <c r="K6" s="43"/>
      <c r="L6" s="43"/>
      <c r="M6" s="43"/>
    </row>
    <row r="7" spans="1:14" ht="19.5" x14ac:dyDescent="0.4">
      <c r="A7" s="75"/>
      <c r="B7" s="309" t="s">
        <v>59</v>
      </c>
      <c r="C7" s="67">
        <f>'Line Item Budget'!C73</f>
        <v>3000</v>
      </c>
      <c r="E7" t="s">
        <v>76</v>
      </c>
      <c r="G7" s="44"/>
      <c r="H7" s="76"/>
      <c r="I7" s="44"/>
      <c r="J7" s="44"/>
      <c r="K7" s="45"/>
      <c r="L7" s="45"/>
      <c r="M7" s="45"/>
      <c r="N7" s="45"/>
    </row>
    <row r="8" spans="1:14" ht="19.5" x14ac:dyDescent="0.4">
      <c r="A8" s="75"/>
      <c r="B8" s="309" t="s">
        <v>84</v>
      </c>
      <c r="C8" s="68">
        <f>D25+D39+D54+D86+D98</f>
        <v>0</v>
      </c>
      <c r="E8" s="487"/>
      <c r="F8" s="488"/>
      <c r="G8" s="488"/>
      <c r="H8" s="489"/>
      <c r="I8" s="44"/>
      <c r="J8" s="44"/>
      <c r="K8" s="45"/>
      <c r="L8" s="45"/>
      <c r="M8" s="45"/>
      <c r="N8" s="45"/>
    </row>
    <row r="9" spans="1:14" ht="19.5" x14ac:dyDescent="0.4">
      <c r="A9" s="75"/>
      <c r="B9" s="309" t="s">
        <v>77</v>
      </c>
      <c r="C9" s="68">
        <f>F25+F39+F54+F86+F98</f>
        <v>0</v>
      </c>
      <c r="E9" s="490"/>
      <c r="F9" s="491"/>
      <c r="G9" s="491"/>
      <c r="H9" s="492"/>
    </row>
    <row r="10" spans="1:14" ht="19.5" x14ac:dyDescent="0.4">
      <c r="A10" s="75"/>
      <c r="B10" s="309" t="s">
        <v>20</v>
      </c>
      <c r="C10" s="68">
        <f>(G25+G39+G54+G86+G98)</f>
        <v>3000</v>
      </c>
      <c r="E10" s="490"/>
      <c r="F10" s="491"/>
      <c r="G10" s="491"/>
      <c r="H10" s="492"/>
    </row>
    <row r="11" spans="1:14" ht="19.5" x14ac:dyDescent="0.4">
      <c r="A11" s="75"/>
      <c r="B11" s="309" t="s">
        <v>19</v>
      </c>
      <c r="C11" s="69">
        <f>C9/C7</f>
        <v>0</v>
      </c>
      <c r="E11" s="493"/>
      <c r="F11" s="494"/>
      <c r="G11" s="494"/>
      <c r="H11" s="495"/>
    </row>
    <row r="12" spans="1:14" x14ac:dyDescent="0.25">
      <c r="A12" s="75"/>
      <c r="B12" s="310"/>
      <c r="C12" s="77"/>
      <c r="D12" s="77"/>
      <c r="H12" s="74"/>
    </row>
    <row r="13" spans="1:14" ht="30" x14ac:dyDescent="0.25">
      <c r="A13" s="501" t="s">
        <v>38</v>
      </c>
      <c r="B13" s="502"/>
      <c r="C13" s="52" t="s">
        <v>33</v>
      </c>
      <c r="D13" s="52" t="s">
        <v>27</v>
      </c>
      <c r="E13" s="191" t="s">
        <v>92</v>
      </c>
      <c r="F13" s="188" t="s">
        <v>21</v>
      </c>
      <c r="G13" s="53" t="s">
        <v>20</v>
      </c>
      <c r="H13" s="78" t="s">
        <v>19</v>
      </c>
    </row>
    <row r="14" spans="1:14" x14ac:dyDescent="0.25">
      <c r="A14" s="75"/>
      <c r="B14" s="305">
        <f>Personnel!B13</f>
        <v>0</v>
      </c>
      <c r="C14" s="46">
        <f>Personnel!B18</f>
        <v>0</v>
      </c>
      <c r="D14" s="57"/>
      <c r="E14" s="253"/>
      <c r="F14" s="189">
        <f>November!F14+(D14+E14)</f>
        <v>0</v>
      </c>
      <c r="G14" s="254">
        <f t="shared" ref="G14:G23" si="0">C14-F14</f>
        <v>0</v>
      </c>
      <c r="H14" s="79" t="e">
        <f t="shared" ref="H14:H23" si="1">F14/C14</f>
        <v>#DIV/0!</v>
      </c>
    </row>
    <row r="15" spans="1:14" x14ac:dyDescent="0.25">
      <c r="A15" s="75"/>
      <c r="B15" s="305">
        <f>Personnel!C13</f>
        <v>0</v>
      </c>
      <c r="C15" s="46">
        <f>Personnel!C18</f>
        <v>0</v>
      </c>
      <c r="D15" s="58"/>
      <c r="E15" s="253"/>
      <c r="F15" s="189">
        <f>November!F15+(D15+E15)</f>
        <v>0</v>
      </c>
      <c r="G15" s="254">
        <f t="shared" si="0"/>
        <v>0</v>
      </c>
      <c r="H15" s="79" t="e">
        <f t="shared" si="1"/>
        <v>#DIV/0!</v>
      </c>
    </row>
    <row r="16" spans="1:14" x14ac:dyDescent="0.25">
      <c r="A16" s="75"/>
      <c r="B16" s="305">
        <f>Personnel!D13</f>
        <v>0</v>
      </c>
      <c r="C16" s="46">
        <f>Personnel!D20</f>
        <v>0</v>
      </c>
      <c r="D16" s="58"/>
      <c r="E16" s="253"/>
      <c r="F16" s="189">
        <f>November!F16+(D16+E16)</f>
        <v>0</v>
      </c>
      <c r="G16" s="254">
        <f t="shared" si="0"/>
        <v>0</v>
      </c>
      <c r="H16" s="79" t="e">
        <f t="shared" si="1"/>
        <v>#DIV/0!</v>
      </c>
    </row>
    <row r="17" spans="1:8" x14ac:dyDescent="0.25">
      <c r="A17" s="75"/>
      <c r="B17" s="305">
        <f>Personnel!E13</f>
        <v>0</v>
      </c>
      <c r="C17" s="46">
        <f>Personnel!E20</f>
        <v>0</v>
      </c>
      <c r="D17" s="58"/>
      <c r="E17" s="253"/>
      <c r="F17" s="189">
        <f>November!F17+(D17+E17)</f>
        <v>0</v>
      </c>
      <c r="G17" s="254">
        <f t="shared" si="0"/>
        <v>0</v>
      </c>
      <c r="H17" s="79" t="e">
        <f t="shared" si="1"/>
        <v>#DIV/0!</v>
      </c>
    </row>
    <row r="18" spans="1:8" x14ac:dyDescent="0.25">
      <c r="A18" s="75"/>
      <c r="B18" s="305">
        <f>Personnel!F13</f>
        <v>0</v>
      </c>
      <c r="C18" s="46">
        <f>Personnel!F22</f>
        <v>0</v>
      </c>
      <c r="D18" s="58"/>
      <c r="E18" s="253"/>
      <c r="F18" s="189">
        <f>November!F18+(D18+E18)</f>
        <v>0</v>
      </c>
      <c r="G18" s="254">
        <f t="shared" si="0"/>
        <v>0</v>
      </c>
      <c r="H18" s="79" t="e">
        <f t="shared" si="1"/>
        <v>#DIV/0!</v>
      </c>
    </row>
    <row r="19" spans="1:8" x14ac:dyDescent="0.25">
      <c r="A19" s="75"/>
      <c r="B19" s="305">
        <f>Personnel!G13</f>
        <v>0</v>
      </c>
      <c r="C19" s="46">
        <f>Personnel!G22</f>
        <v>0</v>
      </c>
      <c r="D19" s="58"/>
      <c r="E19" s="253"/>
      <c r="F19" s="189">
        <f>November!F19+(D19+E19)</f>
        <v>0</v>
      </c>
      <c r="G19" s="254">
        <f t="shared" si="0"/>
        <v>0</v>
      </c>
      <c r="H19" s="79" t="e">
        <f t="shared" si="1"/>
        <v>#DIV/0!</v>
      </c>
    </row>
    <row r="20" spans="1:8" x14ac:dyDescent="0.25">
      <c r="A20" s="75"/>
      <c r="B20" s="305">
        <f>Personnel!H13</f>
        <v>0</v>
      </c>
      <c r="C20" s="46">
        <f>Personnel!H24</f>
        <v>0</v>
      </c>
      <c r="D20" s="58"/>
      <c r="E20" s="253"/>
      <c r="F20" s="189">
        <f>November!F20+(D20+E20)</f>
        <v>0</v>
      </c>
      <c r="G20" s="254">
        <f t="shared" si="0"/>
        <v>0</v>
      </c>
      <c r="H20" s="79" t="e">
        <f t="shared" si="1"/>
        <v>#DIV/0!</v>
      </c>
    </row>
    <row r="21" spans="1:8" x14ac:dyDescent="0.25">
      <c r="A21" s="75"/>
      <c r="B21" s="305">
        <f>Personnel!I13</f>
        <v>0</v>
      </c>
      <c r="C21" s="46">
        <f>Personnel!I24</f>
        <v>0</v>
      </c>
      <c r="D21" s="58"/>
      <c r="E21" s="253"/>
      <c r="F21" s="189">
        <f>November!F21+(D21+E21)</f>
        <v>0</v>
      </c>
      <c r="G21" s="254">
        <f t="shared" si="0"/>
        <v>0</v>
      </c>
      <c r="H21" s="79" t="e">
        <f t="shared" si="1"/>
        <v>#DIV/0!</v>
      </c>
    </row>
    <row r="22" spans="1:8" x14ac:dyDescent="0.25">
      <c r="A22" s="75"/>
      <c r="B22" s="305">
        <f>Personnel!J13</f>
        <v>0</v>
      </c>
      <c r="C22" s="46">
        <f>Personnel!J26</f>
        <v>0</v>
      </c>
      <c r="D22" s="58"/>
      <c r="E22" s="253"/>
      <c r="F22" s="189">
        <f>November!F22+(D22+E22)</f>
        <v>0</v>
      </c>
      <c r="G22" s="254">
        <f t="shared" si="0"/>
        <v>0</v>
      </c>
      <c r="H22" s="79" t="e">
        <f t="shared" si="1"/>
        <v>#DIV/0!</v>
      </c>
    </row>
    <row r="23" spans="1:8" x14ac:dyDescent="0.25">
      <c r="A23" s="75"/>
      <c r="B23" s="305">
        <f>Personnel!K13</f>
        <v>0</v>
      </c>
      <c r="C23" s="46">
        <f>Personnel!K26</f>
        <v>0</v>
      </c>
      <c r="D23" s="58"/>
      <c r="E23" s="253"/>
      <c r="F23" s="189">
        <f>November!F23+(D23+E23)</f>
        <v>0</v>
      </c>
      <c r="G23" s="254">
        <f t="shared" si="0"/>
        <v>0</v>
      </c>
      <c r="H23" s="79" t="e">
        <f t="shared" si="1"/>
        <v>#DIV/0!</v>
      </c>
    </row>
    <row r="24" spans="1:8" x14ac:dyDescent="0.25">
      <c r="A24" s="75"/>
      <c r="B24" s="311" t="s">
        <v>1</v>
      </c>
      <c r="C24" s="47"/>
      <c r="D24" s="39">
        <f>SUM(E14:E22)</f>
        <v>0</v>
      </c>
      <c r="E24" s="192"/>
      <c r="F24" s="34"/>
      <c r="G24" s="255"/>
      <c r="H24" s="80"/>
    </row>
    <row r="25" spans="1:8" x14ac:dyDescent="0.25">
      <c r="A25" s="75"/>
      <c r="B25" s="295" t="s">
        <v>39</v>
      </c>
      <c r="C25" s="12">
        <f>SUM(C14:C23)</f>
        <v>0</v>
      </c>
      <c r="D25" s="13">
        <f>SUM(D14:D23)+D24</f>
        <v>0</v>
      </c>
      <c r="E25" s="293"/>
      <c r="F25" s="190">
        <f>SUM(F14:F23)</f>
        <v>0</v>
      </c>
      <c r="G25" s="9">
        <f>SUM(G14:G23)</f>
        <v>0</v>
      </c>
      <c r="H25" s="81" t="e">
        <f>F25/C25</f>
        <v>#DIV/0!</v>
      </c>
    </row>
    <row r="26" spans="1:8" x14ac:dyDescent="0.25">
      <c r="A26" s="75"/>
      <c r="B26" s="298"/>
      <c r="C26" s="27"/>
      <c r="D26" s="28"/>
      <c r="E26" s="29"/>
      <c r="F26" s="29"/>
      <c r="G26" s="29"/>
      <c r="H26" s="82"/>
    </row>
    <row r="27" spans="1:8" ht="30" x14ac:dyDescent="0.25">
      <c r="A27" s="501" t="s">
        <v>40</v>
      </c>
      <c r="B27" s="502"/>
      <c r="C27" s="52" t="s">
        <v>33</v>
      </c>
      <c r="D27" s="52" t="s">
        <v>27</v>
      </c>
      <c r="E27" s="257" t="s">
        <v>92</v>
      </c>
      <c r="F27" s="258" t="s">
        <v>21</v>
      </c>
      <c r="G27" s="259" t="s">
        <v>20</v>
      </c>
      <c r="H27" s="78" t="s">
        <v>19</v>
      </c>
    </row>
    <row r="28" spans="1:8" x14ac:dyDescent="0.25">
      <c r="A28" s="75"/>
      <c r="B28" s="305">
        <f>Personnel!B13</f>
        <v>0</v>
      </c>
      <c r="C28" s="7">
        <f>Personnel!B21</f>
        <v>0</v>
      </c>
      <c r="D28" s="260"/>
      <c r="E28" s="253"/>
      <c r="F28" s="261">
        <f>November!F28+(D28+E28)</f>
        <v>0</v>
      </c>
      <c r="G28" s="262">
        <f t="shared" ref="G28:G37" si="2">C28-F28</f>
        <v>0</v>
      </c>
      <c r="H28" s="79" t="e">
        <f t="shared" ref="H28:H37" si="3">F28/C28</f>
        <v>#DIV/0!</v>
      </c>
    </row>
    <row r="29" spans="1:8" x14ac:dyDescent="0.25">
      <c r="A29" s="75"/>
      <c r="B29" s="305">
        <f>Personnel!C13</f>
        <v>0</v>
      </c>
      <c r="C29" s="7">
        <f>Personnel!C21</f>
        <v>0</v>
      </c>
      <c r="D29" s="263"/>
      <c r="E29" s="253"/>
      <c r="F29" s="261">
        <f>November!F29+(D29+E29)</f>
        <v>0</v>
      </c>
      <c r="G29" s="262">
        <f t="shared" si="2"/>
        <v>0</v>
      </c>
      <c r="H29" s="79" t="e">
        <f t="shared" si="3"/>
        <v>#DIV/0!</v>
      </c>
    </row>
    <row r="30" spans="1:8" x14ac:dyDescent="0.25">
      <c r="A30" s="75"/>
      <c r="B30" s="305">
        <f>Personnel!D13</f>
        <v>0</v>
      </c>
      <c r="C30" s="7">
        <f>Personnel!D21</f>
        <v>0</v>
      </c>
      <c r="D30" s="260"/>
      <c r="E30" s="253"/>
      <c r="F30" s="261">
        <f>November!F30+(D30+E30)</f>
        <v>0</v>
      </c>
      <c r="G30" s="262">
        <f t="shared" si="2"/>
        <v>0</v>
      </c>
      <c r="H30" s="79" t="e">
        <f t="shared" si="3"/>
        <v>#DIV/0!</v>
      </c>
    </row>
    <row r="31" spans="1:8" x14ac:dyDescent="0.25">
      <c r="A31" s="75"/>
      <c r="B31" s="305">
        <f>Personnel!E13</f>
        <v>0</v>
      </c>
      <c r="C31" s="7">
        <f>Personnel!E21</f>
        <v>0</v>
      </c>
      <c r="D31" s="263"/>
      <c r="E31" s="253"/>
      <c r="F31" s="261">
        <f>November!F31+(D31+E31)</f>
        <v>0</v>
      </c>
      <c r="G31" s="262">
        <f t="shared" si="2"/>
        <v>0</v>
      </c>
      <c r="H31" s="79" t="e">
        <f t="shared" si="3"/>
        <v>#DIV/0!</v>
      </c>
    </row>
    <row r="32" spans="1:8" x14ac:dyDescent="0.25">
      <c r="A32" s="75"/>
      <c r="B32" s="305">
        <f>Personnel!F13</f>
        <v>0</v>
      </c>
      <c r="C32" s="7">
        <f>Personnel!F21</f>
        <v>0</v>
      </c>
      <c r="D32" s="260"/>
      <c r="E32" s="253"/>
      <c r="F32" s="261">
        <f>November!F32+(D32+E32)</f>
        <v>0</v>
      </c>
      <c r="G32" s="262">
        <f t="shared" si="2"/>
        <v>0</v>
      </c>
      <c r="H32" s="79" t="e">
        <f t="shared" si="3"/>
        <v>#DIV/0!</v>
      </c>
    </row>
    <row r="33" spans="1:8" x14ac:dyDescent="0.25">
      <c r="A33" s="75"/>
      <c r="B33" s="305">
        <f>Personnel!G13</f>
        <v>0</v>
      </c>
      <c r="C33" s="7">
        <f>Personnel!G21</f>
        <v>0</v>
      </c>
      <c r="D33" s="263"/>
      <c r="E33" s="253"/>
      <c r="F33" s="261">
        <f>November!F33+(D33+E33)</f>
        <v>0</v>
      </c>
      <c r="G33" s="262">
        <f t="shared" si="2"/>
        <v>0</v>
      </c>
      <c r="H33" s="79" t="e">
        <f t="shared" si="3"/>
        <v>#DIV/0!</v>
      </c>
    </row>
    <row r="34" spans="1:8" x14ac:dyDescent="0.25">
      <c r="A34" s="75"/>
      <c r="B34" s="305">
        <f>Personnel!H13</f>
        <v>0</v>
      </c>
      <c r="C34" s="7">
        <f>Personnel!H21</f>
        <v>0</v>
      </c>
      <c r="D34" s="260"/>
      <c r="E34" s="253"/>
      <c r="F34" s="261">
        <f>November!F34+(D34+E34)</f>
        <v>0</v>
      </c>
      <c r="G34" s="262">
        <f t="shared" si="2"/>
        <v>0</v>
      </c>
      <c r="H34" s="79" t="e">
        <f t="shared" si="3"/>
        <v>#DIV/0!</v>
      </c>
    </row>
    <row r="35" spans="1:8" x14ac:dyDescent="0.25">
      <c r="A35" s="75"/>
      <c r="B35" s="305">
        <f>Personnel!I13</f>
        <v>0</v>
      </c>
      <c r="C35" s="7">
        <f>Personnel!I21</f>
        <v>0</v>
      </c>
      <c r="D35" s="260"/>
      <c r="E35" s="253"/>
      <c r="F35" s="261">
        <f>November!F35+(D35+E35)</f>
        <v>0</v>
      </c>
      <c r="G35" s="262">
        <f t="shared" si="2"/>
        <v>0</v>
      </c>
      <c r="H35" s="79" t="e">
        <f t="shared" si="3"/>
        <v>#DIV/0!</v>
      </c>
    </row>
    <row r="36" spans="1:8" x14ac:dyDescent="0.25">
      <c r="A36" s="75"/>
      <c r="B36" s="305">
        <f>Personnel!J13</f>
        <v>0</v>
      </c>
      <c r="C36" s="14">
        <f>Personnel!J21</f>
        <v>0</v>
      </c>
      <c r="D36" s="260"/>
      <c r="E36" s="253"/>
      <c r="F36" s="261">
        <f>November!F36+(D36+E36)</f>
        <v>0</v>
      </c>
      <c r="G36" s="262">
        <f t="shared" si="2"/>
        <v>0</v>
      </c>
      <c r="H36" s="79" t="e">
        <f t="shared" si="3"/>
        <v>#DIV/0!</v>
      </c>
    </row>
    <row r="37" spans="1:8" x14ac:dyDescent="0.25">
      <c r="A37" s="75"/>
      <c r="B37" s="305">
        <f>Personnel!K13</f>
        <v>0</v>
      </c>
      <c r="C37" s="7">
        <f>Personnel!K21</f>
        <v>0</v>
      </c>
      <c r="D37" s="263"/>
      <c r="E37" s="253"/>
      <c r="F37" s="261">
        <f>November!F37+(D37+E37)</f>
        <v>0</v>
      </c>
      <c r="G37" s="262">
        <f t="shared" si="2"/>
        <v>0</v>
      </c>
      <c r="H37" s="79" t="e">
        <f t="shared" si="3"/>
        <v>#DIV/0!</v>
      </c>
    </row>
    <row r="38" spans="1:8" x14ac:dyDescent="0.25">
      <c r="A38" s="75"/>
      <c r="B38" s="311" t="s">
        <v>1</v>
      </c>
      <c r="C38" s="30"/>
      <c r="D38" s="264">
        <f>SUM(E28:E37)</f>
        <v>0</v>
      </c>
      <c r="E38" s="265"/>
      <c r="F38" s="266"/>
      <c r="G38" s="267"/>
      <c r="H38" s="80"/>
    </row>
    <row r="39" spans="1:8" x14ac:dyDescent="0.25">
      <c r="A39" s="75"/>
      <c r="B39" s="297" t="s">
        <v>41</v>
      </c>
      <c r="C39" s="1">
        <f>SUM(C28:C37)</f>
        <v>0</v>
      </c>
      <c r="D39" s="268">
        <f>SUM(D28:D37)+D38</f>
        <v>0</v>
      </c>
      <c r="E39" s="294"/>
      <c r="F39" s="269">
        <f>SUM(F28:F37)</f>
        <v>0</v>
      </c>
      <c r="G39" s="268">
        <f>SUM(G28:G37)</f>
        <v>0</v>
      </c>
      <c r="H39" s="81" t="e">
        <f>F39/C39</f>
        <v>#DIV/0!</v>
      </c>
    </row>
    <row r="40" spans="1:8" x14ac:dyDescent="0.25">
      <c r="A40" s="75"/>
      <c r="B40" s="312"/>
      <c r="C40" s="2"/>
      <c r="D40" s="270"/>
      <c r="E40" s="271"/>
      <c r="F40" s="42"/>
      <c r="G40" s="42"/>
      <c r="H40" s="74"/>
    </row>
    <row r="41" spans="1:8" s="35" customFormat="1" ht="30" x14ac:dyDescent="0.25">
      <c r="A41" s="499" t="s">
        <v>15</v>
      </c>
      <c r="B41" s="500"/>
      <c r="C41" s="52" t="s">
        <v>33</v>
      </c>
      <c r="D41" s="52" t="s">
        <v>27</v>
      </c>
      <c r="E41" s="257" t="s">
        <v>92</v>
      </c>
      <c r="F41" s="258" t="s">
        <v>21</v>
      </c>
      <c r="G41" s="259" t="s">
        <v>20</v>
      </c>
      <c r="H41" s="78" t="s">
        <v>19</v>
      </c>
    </row>
    <row r="42" spans="1:8" s="35" customFormat="1" ht="14.25" x14ac:dyDescent="0.2">
      <c r="A42" s="83"/>
      <c r="B42" s="304" t="str">
        <f>'Line Item Budget'!A21</f>
        <v>Contractor 1 (define)</v>
      </c>
      <c r="C42" s="8">
        <f>'Line Item Budget'!C21</f>
        <v>0</v>
      </c>
      <c r="D42" s="59"/>
      <c r="E42" s="272"/>
      <c r="F42" s="193">
        <f>November!F42+(D42+E42)</f>
        <v>0</v>
      </c>
      <c r="G42" s="36">
        <f t="shared" ref="G42:G47" si="4">C42-F42</f>
        <v>0</v>
      </c>
      <c r="H42" s="302" t="e">
        <f t="shared" ref="H42:H47" si="5">F42/C42</f>
        <v>#DIV/0!</v>
      </c>
    </row>
    <row r="43" spans="1:8" s="35" customFormat="1" ht="14.25" x14ac:dyDescent="0.2">
      <c r="A43" s="83"/>
      <c r="B43" s="304" t="str">
        <f>'Line Item Budget'!A22</f>
        <v>Contractor 2 (define)</v>
      </c>
      <c r="C43" s="8">
        <f>'Line Item Budget'!C22</f>
        <v>0</v>
      </c>
      <c r="D43" s="59"/>
      <c r="E43" s="272"/>
      <c r="F43" s="193">
        <f>November!F43+(D43+E43)</f>
        <v>0</v>
      </c>
      <c r="G43" s="36">
        <f t="shared" si="4"/>
        <v>0</v>
      </c>
      <c r="H43" s="302" t="e">
        <f t="shared" si="5"/>
        <v>#DIV/0!</v>
      </c>
    </row>
    <row r="44" spans="1:8" s="35" customFormat="1" ht="14.25" x14ac:dyDescent="0.2">
      <c r="A44" s="83"/>
      <c r="B44" s="304" t="str">
        <f>'Line Item Budget'!A23</f>
        <v>Contractor 3 (define)</v>
      </c>
      <c r="C44" s="8">
        <f>'Line Item Budget'!C23</f>
        <v>0</v>
      </c>
      <c r="D44" s="59"/>
      <c r="E44" s="272"/>
      <c r="F44" s="193">
        <f>November!F44+(D44+E44)</f>
        <v>0</v>
      </c>
      <c r="G44" s="36">
        <f t="shared" si="4"/>
        <v>0</v>
      </c>
      <c r="H44" s="302" t="e">
        <f t="shared" si="5"/>
        <v>#DIV/0!</v>
      </c>
    </row>
    <row r="45" spans="1:8" s="35" customFormat="1" ht="14.25" x14ac:dyDescent="0.2">
      <c r="A45" s="83"/>
      <c r="B45" s="304" t="str">
        <f>'Line Item Budget'!A24</f>
        <v>Contractor 4 (define)</v>
      </c>
      <c r="C45" s="8">
        <f>'Line Item Budget'!C24</f>
        <v>0</v>
      </c>
      <c r="D45" s="59"/>
      <c r="E45" s="272"/>
      <c r="F45" s="193">
        <f>November!F45+(D45+E45)</f>
        <v>0</v>
      </c>
      <c r="G45" s="36">
        <f t="shared" si="4"/>
        <v>0</v>
      </c>
      <c r="H45" s="302" t="e">
        <f t="shared" si="5"/>
        <v>#DIV/0!</v>
      </c>
    </row>
    <row r="46" spans="1:8" s="35" customFormat="1" ht="14.25" x14ac:dyDescent="0.2">
      <c r="A46" s="83"/>
      <c r="B46" s="304" t="str">
        <f>'Line Item Budget'!A25</f>
        <v>Contractor 5 (define)</v>
      </c>
      <c r="C46" s="8">
        <f>'Line Item Budget'!C25</f>
        <v>0</v>
      </c>
      <c r="D46" s="59"/>
      <c r="E46" s="272"/>
      <c r="F46" s="193">
        <f>November!F46+(D46+E46)</f>
        <v>0</v>
      </c>
      <c r="G46" s="36">
        <f t="shared" si="4"/>
        <v>0</v>
      </c>
      <c r="H46" s="302" t="e">
        <f t="shared" si="5"/>
        <v>#DIV/0!</v>
      </c>
    </row>
    <row r="47" spans="1:8" s="35" customFormat="1" ht="14.25" x14ac:dyDescent="0.2">
      <c r="A47" s="83"/>
      <c r="B47" s="304" t="str">
        <f>'Line Item Budget'!A26</f>
        <v>Contractor 6 (define)</v>
      </c>
      <c r="C47" s="8">
        <f>'Line Item Budget'!C26</f>
        <v>0</v>
      </c>
      <c r="D47" s="59"/>
      <c r="E47" s="272"/>
      <c r="F47" s="193">
        <f>November!F47+(D47+E47)</f>
        <v>0</v>
      </c>
      <c r="G47" s="36">
        <f t="shared" si="4"/>
        <v>0</v>
      </c>
      <c r="H47" s="302" t="e">
        <f t="shared" si="5"/>
        <v>#DIV/0!</v>
      </c>
    </row>
    <row r="48" spans="1:8" s="35" customFormat="1" ht="28.5" customHeight="1" x14ac:dyDescent="0.25">
      <c r="A48" s="203" t="s">
        <v>118</v>
      </c>
      <c r="B48" s="313"/>
      <c r="C48" s="204"/>
      <c r="D48" s="205"/>
      <c r="E48" s="273"/>
      <c r="F48" s="206"/>
      <c r="G48" s="207"/>
      <c r="H48" s="208"/>
    </row>
    <row r="49" spans="1:9" s="35" customFormat="1" ht="14.25" x14ac:dyDescent="0.2">
      <c r="A49" s="83"/>
      <c r="B49" s="304" t="str">
        <f>'Line Item Budget'!A28</f>
        <v>Subcontract 1 (define)</v>
      </c>
      <c r="C49" s="296">
        <f>'Line Item Budget'!C28</f>
        <v>0</v>
      </c>
      <c r="D49" s="59"/>
      <c r="E49" s="272"/>
      <c r="F49" s="303">
        <f>November!F49+(D49+E49)</f>
        <v>0</v>
      </c>
      <c r="G49" s="299">
        <f>C49-F49</f>
        <v>0</v>
      </c>
      <c r="H49" s="302" t="e">
        <f>F49/C49</f>
        <v>#DIV/0!</v>
      </c>
    </row>
    <row r="50" spans="1:9" s="35" customFormat="1" ht="14.25" x14ac:dyDescent="0.2">
      <c r="A50" s="83"/>
      <c r="B50" s="304" t="str">
        <f>'Line Item Budget'!A29</f>
        <v>Subcontract 2 (define)</v>
      </c>
      <c r="C50" s="296">
        <f>'Line Item Budget'!C29</f>
        <v>0</v>
      </c>
      <c r="D50" s="59"/>
      <c r="E50" s="272"/>
      <c r="F50" s="303">
        <f>November!F50+(D50+E50)</f>
        <v>0</v>
      </c>
      <c r="G50" s="299">
        <f>C50-F50</f>
        <v>0</v>
      </c>
      <c r="H50" s="302" t="e">
        <f>F50/C50</f>
        <v>#DIV/0!</v>
      </c>
    </row>
    <row r="51" spans="1:9" s="35" customFormat="1" ht="14.25" x14ac:dyDescent="0.2">
      <c r="A51" s="83"/>
      <c r="B51" s="304" t="str">
        <f>'Line Item Budget'!A30</f>
        <v>Subcontract 3 (define)</v>
      </c>
      <c r="C51" s="296">
        <f>'Line Item Budget'!C30</f>
        <v>0</v>
      </c>
      <c r="D51" s="59"/>
      <c r="E51" s="272"/>
      <c r="F51" s="303">
        <f>November!F51+(D51+E51)</f>
        <v>0</v>
      </c>
      <c r="G51" s="299">
        <f>C51-F51</f>
        <v>0</v>
      </c>
      <c r="H51" s="302" t="e">
        <f>F51/C51</f>
        <v>#DIV/0!</v>
      </c>
    </row>
    <row r="52" spans="1:9" s="35" customFormat="1" ht="14.25" x14ac:dyDescent="0.2">
      <c r="A52" s="83"/>
      <c r="B52" s="304" t="str">
        <f>'Line Item Budget'!A31</f>
        <v>Subcontract 4 (define)</v>
      </c>
      <c r="C52" s="296">
        <f>'Line Item Budget'!C31</f>
        <v>0</v>
      </c>
      <c r="D52" s="59"/>
      <c r="E52" s="272"/>
      <c r="F52" s="303">
        <f>November!F52+(D52+E52)</f>
        <v>0</v>
      </c>
      <c r="G52" s="299">
        <f>C52-F52</f>
        <v>0</v>
      </c>
      <c r="H52" s="302" t="e">
        <f>F52/C52</f>
        <v>#DIV/0!</v>
      </c>
    </row>
    <row r="53" spans="1:9" s="48" customFormat="1" x14ac:dyDescent="0.25">
      <c r="A53" s="84"/>
      <c r="B53" s="314" t="s">
        <v>1</v>
      </c>
      <c r="C53" s="31"/>
      <c r="D53" s="33">
        <f>SUM(E42:E52)</f>
        <v>0</v>
      </c>
      <c r="E53" s="274"/>
      <c r="F53" s="275"/>
      <c r="G53" s="276"/>
      <c r="H53" s="85"/>
    </row>
    <row r="54" spans="1:9" s="35" customFormat="1" x14ac:dyDescent="0.25">
      <c r="A54" s="83"/>
      <c r="B54" s="297" t="s">
        <v>57</v>
      </c>
      <c r="C54" s="12">
        <f>SUM(C42:C52)</f>
        <v>0</v>
      </c>
      <c r="D54" s="3">
        <f>SUM(D42:D52)+D53</f>
        <v>0</v>
      </c>
      <c r="E54" s="293"/>
      <c r="F54" s="194">
        <f>SUM(F42:F53)</f>
        <v>0</v>
      </c>
      <c r="G54" s="32">
        <f>SUM(G42:G53)</f>
        <v>0</v>
      </c>
      <c r="H54" s="86" t="e">
        <f>F54/C54</f>
        <v>#DIV/0!</v>
      </c>
      <c r="I54" s="49"/>
    </row>
    <row r="55" spans="1:9" x14ac:dyDescent="0.25">
      <c r="A55" s="75"/>
      <c r="B55" s="312"/>
      <c r="C55" s="15"/>
      <c r="D55" s="270"/>
      <c r="E55" s="271"/>
      <c r="F55" s="42"/>
      <c r="G55" s="42"/>
      <c r="H55" s="74"/>
      <c r="I55" s="50"/>
    </row>
    <row r="56" spans="1:9" ht="30" x14ac:dyDescent="0.25">
      <c r="A56" s="503" t="s">
        <v>14</v>
      </c>
      <c r="B56" s="504"/>
      <c r="C56" s="52" t="s">
        <v>33</v>
      </c>
      <c r="D56" s="52" t="s">
        <v>27</v>
      </c>
      <c r="E56" s="257" t="s">
        <v>92</v>
      </c>
      <c r="F56" s="258" t="s">
        <v>21</v>
      </c>
      <c r="G56" s="259" t="s">
        <v>20</v>
      </c>
      <c r="H56" s="78" t="s">
        <v>19</v>
      </c>
    </row>
    <row r="57" spans="1:9" s="35" customFormat="1" ht="14.25" x14ac:dyDescent="0.2">
      <c r="A57" s="83"/>
      <c r="B57" s="315" t="str">
        <f>'Line Item Budget'!A34</f>
        <v>Rent</v>
      </c>
      <c r="C57" s="8">
        <f>'Line Item Budget'!C34</f>
        <v>0</v>
      </c>
      <c r="D57" s="59"/>
      <c r="E57" s="272"/>
      <c r="F57" s="193">
        <f>November!F57+(D57+E57)</f>
        <v>0</v>
      </c>
      <c r="G57" s="36">
        <f t="shared" ref="G57:G66" si="6">C57-F57</f>
        <v>0</v>
      </c>
      <c r="H57" s="302" t="e">
        <f t="shared" ref="H57:H66" si="7">F57/C57</f>
        <v>#DIV/0!</v>
      </c>
    </row>
    <row r="58" spans="1:9" s="35" customFormat="1" ht="14.25" x14ac:dyDescent="0.2">
      <c r="A58" s="83"/>
      <c r="B58" s="315" t="str">
        <f>'Line Item Budget'!A35</f>
        <v>Rented Equipment</v>
      </c>
      <c r="C58" s="8">
        <f>'Line Item Budget'!C35</f>
        <v>0</v>
      </c>
      <c r="D58" s="59"/>
      <c r="E58" s="272"/>
      <c r="F58" s="193">
        <f>November!F58+(D58+E58)</f>
        <v>0</v>
      </c>
      <c r="G58" s="36">
        <f t="shared" si="6"/>
        <v>0</v>
      </c>
      <c r="H58" s="302" t="e">
        <f t="shared" si="7"/>
        <v>#DIV/0!</v>
      </c>
    </row>
    <row r="59" spans="1:9" s="35" customFormat="1" ht="14.25" x14ac:dyDescent="0.2">
      <c r="A59" s="83"/>
      <c r="B59" s="304" t="str">
        <f>'Line Item Budget'!A36</f>
        <v>Utilities</v>
      </c>
      <c r="C59" s="8">
        <f>'Line Item Budget'!C36</f>
        <v>0</v>
      </c>
      <c r="D59" s="59"/>
      <c r="E59" s="272"/>
      <c r="F59" s="193">
        <f>November!F59+(D59+E59)</f>
        <v>0</v>
      </c>
      <c r="G59" s="36">
        <f t="shared" si="6"/>
        <v>0</v>
      </c>
      <c r="H59" s="302" t="e">
        <f t="shared" si="7"/>
        <v>#DIV/0!</v>
      </c>
    </row>
    <row r="60" spans="1:9" s="35" customFormat="1" ht="14.25" x14ac:dyDescent="0.2">
      <c r="A60" s="83"/>
      <c r="B60" s="304" t="str">
        <f>'Line Item Budget'!A37</f>
        <v>Telephone / Internet</v>
      </c>
      <c r="C60" s="8">
        <f>'Line Item Budget'!C37</f>
        <v>0</v>
      </c>
      <c r="D60" s="59"/>
      <c r="E60" s="272"/>
      <c r="F60" s="193">
        <f>November!F60+(D60+E60)</f>
        <v>0</v>
      </c>
      <c r="G60" s="36">
        <f t="shared" si="6"/>
        <v>0</v>
      </c>
      <c r="H60" s="302" t="e">
        <f t="shared" si="7"/>
        <v>#DIV/0!</v>
      </c>
    </row>
    <row r="61" spans="1:9" s="35" customFormat="1" ht="14.25" x14ac:dyDescent="0.2">
      <c r="A61" s="83"/>
      <c r="B61" s="304" t="str">
        <f>'Line Item Budget'!A38</f>
        <v>Security</v>
      </c>
      <c r="C61" s="8">
        <f>'Line Item Budget'!C38</f>
        <v>0</v>
      </c>
      <c r="D61" s="59"/>
      <c r="E61" s="272"/>
      <c r="F61" s="193">
        <f>November!F61+(D61+E61)</f>
        <v>0</v>
      </c>
      <c r="G61" s="36">
        <f t="shared" si="6"/>
        <v>0</v>
      </c>
      <c r="H61" s="302" t="e">
        <f t="shared" si="7"/>
        <v>#DIV/0!</v>
      </c>
    </row>
    <row r="62" spans="1:9" s="35" customFormat="1" ht="14.25" x14ac:dyDescent="0.2">
      <c r="A62" s="83"/>
      <c r="B62" s="304" t="str">
        <f>'Line Item Budget'!A39</f>
        <v>Repair &amp; Maintenance</v>
      </c>
      <c r="C62" s="8">
        <f>'Line Item Budget'!C39</f>
        <v>0</v>
      </c>
      <c r="D62" s="59"/>
      <c r="E62" s="272"/>
      <c r="F62" s="193">
        <f>November!F62+(D62+E62)</f>
        <v>0</v>
      </c>
      <c r="G62" s="36">
        <f t="shared" si="6"/>
        <v>0</v>
      </c>
      <c r="H62" s="302" t="e">
        <f t="shared" si="7"/>
        <v>#DIV/0!</v>
      </c>
    </row>
    <row r="63" spans="1:9" s="35" customFormat="1" ht="14.25" x14ac:dyDescent="0.2">
      <c r="A63" s="83"/>
      <c r="B63" s="304" t="str">
        <f>'Line Item Budget'!A40</f>
        <v>Other (define)</v>
      </c>
      <c r="C63" s="8">
        <f>'Line Item Budget'!C40</f>
        <v>0</v>
      </c>
      <c r="D63" s="59"/>
      <c r="E63" s="272"/>
      <c r="F63" s="193">
        <f>November!F63+(D63+E63)</f>
        <v>0</v>
      </c>
      <c r="G63" s="36">
        <f t="shared" si="6"/>
        <v>0</v>
      </c>
      <c r="H63" s="302" t="e">
        <f t="shared" si="7"/>
        <v>#DIV/0!</v>
      </c>
    </row>
    <row r="64" spans="1:9" s="35" customFormat="1" ht="14.25" x14ac:dyDescent="0.2">
      <c r="A64" s="83"/>
      <c r="B64" s="304" t="str">
        <f>'Line Item Budget'!A41</f>
        <v>Other (define)</v>
      </c>
      <c r="C64" s="8">
        <f>'Line Item Budget'!C41</f>
        <v>0</v>
      </c>
      <c r="D64" s="59"/>
      <c r="E64" s="272"/>
      <c r="F64" s="193">
        <f>November!F64+(D64+E64)</f>
        <v>0</v>
      </c>
      <c r="G64" s="36">
        <f t="shared" si="6"/>
        <v>0</v>
      </c>
      <c r="H64" s="302" t="e">
        <f t="shared" si="7"/>
        <v>#DIV/0!</v>
      </c>
    </row>
    <row r="65" spans="1:8" s="35" customFormat="1" ht="14.25" x14ac:dyDescent="0.2">
      <c r="A65" s="83"/>
      <c r="B65" s="304" t="str">
        <f>'Line Item Budget'!A42</f>
        <v>Other (define)</v>
      </c>
      <c r="C65" s="8">
        <f>'Line Item Budget'!C42</f>
        <v>0</v>
      </c>
      <c r="D65" s="59"/>
      <c r="E65" s="272"/>
      <c r="F65" s="193">
        <f>November!F65+(D65+E65)</f>
        <v>0</v>
      </c>
      <c r="G65" s="36">
        <f t="shared" si="6"/>
        <v>0</v>
      </c>
      <c r="H65" s="302" t="e">
        <f t="shared" si="7"/>
        <v>#DIV/0!</v>
      </c>
    </row>
    <row r="66" spans="1:8" s="35" customFormat="1" thickBot="1" x14ac:dyDescent="0.25">
      <c r="A66" s="83"/>
      <c r="B66" s="308" t="str">
        <f>'Line Item Budget'!A43</f>
        <v>Other (define)</v>
      </c>
      <c r="C66" s="8">
        <f>'Line Item Budget'!C43</f>
        <v>0</v>
      </c>
      <c r="D66" s="60"/>
      <c r="E66" s="277"/>
      <c r="F66" s="193">
        <f>November!F66+(D66+E66)</f>
        <v>0</v>
      </c>
      <c r="G66" s="36">
        <f t="shared" si="6"/>
        <v>0</v>
      </c>
      <c r="H66" s="87" t="e">
        <f t="shared" si="7"/>
        <v>#DIV/0!</v>
      </c>
    </row>
    <row r="67" spans="1:8" s="35" customFormat="1" ht="16.5" thickBot="1" x14ac:dyDescent="0.3">
      <c r="A67" s="66" t="s">
        <v>9</v>
      </c>
      <c r="B67" s="316"/>
      <c r="C67" s="54"/>
      <c r="D67" s="278"/>
      <c r="E67" s="279"/>
      <c r="F67" s="278"/>
      <c r="G67" s="278"/>
      <c r="H67" s="88"/>
    </row>
    <row r="68" spans="1:8" s="35" customFormat="1" ht="14.25" x14ac:dyDescent="0.2">
      <c r="A68" s="83"/>
      <c r="B68" s="315" t="str">
        <f>'Line Item Budget'!A46</f>
        <v>Medical Supplies</v>
      </c>
      <c r="C68" s="296">
        <f>'Line Item Budget'!C46</f>
        <v>0</v>
      </c>
      <c r="D68" s="61"/>
      <c r="E68" s="280"/>
      <c r="F68" s="303">
        <f>November!F68+(D68+E68)</f>
        <v>0</v>
      </c>
      <c r="G68" s="299">
        <f t="shared" ref="G68:G75" si="8">C68-F68</f>
        <v>0</v>
      </c>
      <c r="H68" s="89" t="e">
        <f t="shared" ref="H68:H75" si="9">F68/C68</f>
        <v>#DIV/0!</v>
      </c>
    </row>
    <row r="69" spans="1:8" s="35" customFormat="1" ht="14.25" x14ac:dyDescent="0.2">
      <c r="A69" s="83"/>
      <c r="B69" s="304" t="str">
        <f>'Line Item Budget'!A47</f>
        <v>Office Supplies</v>
      </c>
      <c r="C69" s="296">
        <f>'Line Item Budget'!C47</f>
        <v>0</v>
      </c>
      <c r="D69" s="59"/>
      <c r="E69" s="272"/>
      <c r="F69" s="303">
        <f>November!F69+(D69+E69)</f>
        <v>0</v>
      </c>
      <c r="G69" s="299">
        <f t="shared" si="8"/>
        <v>0</v>
      </c>
      <c r="H69" s="302" t="e">
        <f t="shared" si="9"/>
        <v>#DIV/0!</v>
      </c>
    </row>
    <row r="70" spans="1:8" s="35" customFormat="1" ht="14.25" x14ac:dyDescent="0.2">
      <c r="A70" s="83"/>
      <c r="B70" s="304" t="str">
        <f>'Line Item Budget'!A48</f>
        <v>Patient Education Materials</v>
      </c>
      <c r="C70" s="296">
        <f>'Line Item Budget'!C48</f>
        <v>0</v>
      </c>
      <c r="D70" s="59"/>
      <c r="E70" s="272"/>
      <c r="F70" s="303">
        <f>November!F70+(D70+E70)</f>
        <v>0</v>
      </c>
      <c r="G70" s="299">
        <f t="shared" si="8"/>
        <v>0</v>
      </c>
      <c r="H70" s="302" t="e">
        <f t="shared" si="9"/>
        <v>#DIV/0!</v>
      </c>
    </row>
    <row r="71" spans="1:8" s="35" customFormat="1" ht="14.25" x14ac:dyDescent="0.2">
      <c r="A71" s="83"/>
      <c r="B71" s="304" t="str">
        <f>'Line Item Budget'!A49</f>
        <v>Postage and Delivery</v>
      </c>
      <c r="C71" s="296">
        <f>'Line Item Budget'!C49</f>
        <v>0</v>
      </c>
      <c r="D71" s="59"/>
      <c r="E71" s="272"/>
      <c r="F71" s="303">
        <f>November!F71+(D71+E71)</f>
        <v>0</v>
      </c>
      <c r="G71" s="299">
        <f t="shared" si="8"/>
        <v>0</v>
      </c>
      <c r="H71" s="302" t="e">
        <f t="shared" si="9"/>
        <v>#DIV/0!</v>
      </c>
    </row>
    <row r="72" spans="1:8" s="35" customFormat="1" ht="14.25" x14ac:dyDescent="0.2">
      <c r="A72" s="83"/>
      <c r="B72" s="308" t="str">
        <f>'Line Item Budget'!A50</f>
        <v>Other (define)</v>
      </c>
      <c r="C72" s="296">
        <f>'Line Item Budget'!C50</f>
        <v>0</v>
      </c>
      <c r="D72" s="60"/>
      <c r="E72" s="277"/>
      <c r="F72" s="303">
        <f>November!F72+(D72+E72)</f>
        <v>0</v>
      </c>
      <c r="G72" s="299">
        <f t="shared" si="8"/>
        <v>0</v>
      </c>
      <c r="H72" s="87" t="e">
        <f t="shared" si="9"/>
        <v>#DIV/0!</v>
      </c>
    </row>
    <row r="73" spans="1:8" s="35" customFormat="1" ht="14.25" x14ac:dyDescent="0.2">
      <c r="A73" s="83"/>
      <c r="B73" s="308" t="str">
        <f>'Line Item Budget'!A51</f>
        <v>Other (define)</v>
      </c>
      <c r="C73" s="296">
        <f>'Line Item Budget'!C51</f>
        <v>0</v>
      </c>
      <c r="D73" s="60"/>
      <c r="E73" s="277"/>
      <c r="F73" s="303">
        <f>November!F73+(D73+E73)</f>
        <v>0</v>
      </c>
      <c r="G73" s="299">
        <f t="shared" si="8"/>
        <v>0</v>
      </c>
      <c r="H73" s="87" t="e">
        <f t="shared" si="9"/>
        <v>#DIV/0!</v>
      </c>
    </row>
    <row r="74" spans="1:8" s="35" customFormat="1" ht="14.25" x14ac:dyDescent="0.2">
      <c r="A74" s="83"/>
      <c r="B74" s="308" t="str">
        <f>'Line Item Budget'!A52</f>
        <v>Other (define)</v>
      </c>
      <c r="C74" s="296">
        <f>'Line Item Budget'!C52</f>
        <v>0</v>
      </c>
      <c r="D74" s="60"/>
      <c r="E74" s="277"/>
      <c r="F74" s="303">
        <f>November!F74+(D74+E74)</f>
        <v>0</v>
      </c>
      <c r="G74" s="299">
        <f t="shared" si="8"/>
        <v>0</v>
      </c>
      <c r="H74" s="87" t="e">
        <f t="shared" si="9"/>
        <v>#DIV/0!</v>
      </c>
    </row>
    <row r="75" spans="1:8" s="35" customFormat="1" thickBot="1" x14ac:dyDescent="0.25">
      <c r="A75" s="83"/>
      <c r="B75" s="308" t="str">
        <f>'Line Item Budget'!A53</f>
        <v>Other (define)</v>
      </c>
      <c r="C75" s="296">
        <f>'Line Item Budget'!C53</f>
        <v>0</v>
      </c>
      <c r="D75" s="60"/>
      <c r="E75" s="277"/>
      <c r="F75" s="303">
        <f>November!F75+(D75+E75)</f>
        <v>0</v>
      </c>
      <c r="G75" s="299">
        <f t="shared" si="8"/>
        <v>0</v>
      </c>
      <c r="H75" s="87" t="e">
        <f t="shared" si="9"/>
        <v>#DIV/0!</v>
      </c>
    </row>
    <row r="76" spans="1:8" s="35" customFormat="1" ht="16.5" thickBot="1" x14ac:dyDescent="0.3">
      <c r="A76" s="55" t="s">
        <v>8</v>
      </c>
      <c r="B76" s="317"/>
      <c r="C76" s="56"/>
      <c r="D76" s="281"/>
      <c r="E76" s="282"/>
      <c r="F76" s="281"/>
      <c r="G76" s="281"/>
      <c r="H76" s="90"/>
    </row>
    <row r="77" spans="1:8" s="35" customFormat="1" ht="14.25" x14ac:dyDescent="0.2">
      <c r="A77" s="83"/>
      <c r="B77" s="315" t="str">
        <f>'Line Item Budget'!A56</f>
        <v>Travel</v>
      </c>
      <c r="C77" s="296">
        <f>'Line Item Budget'!C56</f>
        <v>0</v>
      </c>
      <c r="D77" s="61"/>
      <c r="E77" s="280"/>
      <c r="F77" s="303">
        <f>November!F77+(D77+E77)</f>
        <v>0</v>
      </c>
      <c r="G77" s="299">
        <f t="shared" ref="G77:G84" si="10">C77-F77</f>
        <v>0</v>
      </c>
      <c r="H77" s="89" t="e">
        <f t="shared" ref="H77:H84" si="11">F77/C77</f>
        <v>#DIV/0!</v>
      </c>
    </row>
    <row r="78" spans="1:8" s="35" customFormat="1" ht="14.25" x14ac:dyDescent="0.2">
      <c r="A78" s="83"/>
      <c r="B78" s="304" t="str">
        <f>'Line Item Budget'!A57</f>
        <v>Staff Development</v>
      </c>
      <c r="C78" s="296">
        <f>'Line Item Budget'!C57</f>
        <v>0</v>
      </c>
      <c r="D78" s="59"/>
      <c r="E78" s="272"/>
      <c r="F78" s="303">
        <f>November!F78+(D78+E78)</f>
        <v>0</v>
      </c>
      <c r="G78" s="299">
        <f t="shared" si="10"/>
        <v>0</v>
      </c>
      <c r="H78" s="302" t="e">
        <f t="shared" si="11"/>
        <v>#DIV/0!</v>
      </c>
    </row>
    <row r="79" spans="1:8" s="35" customFormat="1" ht="14.25" x14ac:dyDescent="0.2">
      <c r="A79" s="83"/>
      <c r="B79" s="304" t="str">
        <f>'Line Item Budget'!A58</f>
        <v>Marketing-Community Awareness</v>
      </c>
      <c r="C79" s="296">
        <f>'Line Item Budget'!C58</f>
        <v>0</v>
      </c>
      <c r="D79" s="59"/>
      <c r="E79" s="272"/>
      <c r="F79" s="303">
        <f>November!F79+(D79+E79)</f>
        <v>0</v>
      </c>
      <c r="G79" s="299">
        <f t="shared" si="10"/>
        <v>0</v>
      </c>
      <c r="H79" s="302" t="e">
        <f t="shared" si="11"/>
        <v>#DIV/0!</v>
      </c>
    </row>
    <row r="80" spans="1:8" s="35" customFormat="1" ht="28.5" x14ac:dyDescent="0.2">
      <c r="A80" s="83"/>
      <c r="B80" s="304" t="str">
        <f>'Line Item Budget'!A59</f>
        <v>Professional Services (Legal, IT, Accounting, Payroll)</v>
      </c>
      <c r="C80" s="296">
        <f>'Line Item Budget'!C59</f>
        <v>0</v>
      </c>
      <c r="D80" s="59"/>
      <c r="E80" s="272"/>
      <c r="F80" s="303">
        <f>November!F80+(D80+E80)</f>
        <v>0</v>
      </c>
      <c r="G80" s="299">
        <f t="shared" si="10"/>
        <v>0</v>
      </c>
      <c r="H80" s="302" t="e">
        <f t="shared" si="11"/>
        <v>#DIV/0!</v>
      </c>
    </row>
    <row r="81" spans="1:9" s="35" customFormat="1" ht="14.25" x14ac:dyDescent="0.2">
      <c r="A81" s="83"/>
      <c r="B81" s="304" t="str">
        <f>'Line Item Budget'!A60</f>
        <v xml:space="preserve">Dues &amp; Subscriptions </v>
      </c>
      <c r="C81" s="296">
        <f>'Line Item Budget'!C60</f>
        <v>0</v>
      </c>
      <c r="D81" s="59"/>
      <c r="E81" s="272"/>
      <c r="F81" s="303">
        <f>November!F81+(D81+E81)</f>
        <v>0</v>
      </c>
      <c r="G81" s="299">
        <f t="shared" si="10"/>
        <v>0</v>
      </c>
      <c r="H81" s="302" t="e">
        <f t="shared" si="11"/>
        <v>#DIV/0!</v>
      </c>
    </row>
    <row r="82" spans="1:9" s="35" customFormat="1" ht="14.25" x14ac:dyDescent="0.2">
      <c r="A82" s="83"/>
      <c r="B82" s="304" t="str">
        <f>'Line Item Budget'!A61</f>
        <v>TPC Licensing Fee</v>
      </c>
      <c r="C82" s="296">
        <f>'Line Item Budget'!C61</f>
        <v>3000</v>
      </c>
      <c r="D82" s="59"/>
      <c r="E82" s="272"/>
      <c r="F82" s="303">
        <f>November!F82+(D82+E82)</f>
        <v>0</v>
      </c>
      <c r="G82" s="299">
        <f t="shared" si="10"/>
        <v>3000</v>
      </c>
      <c r="H82" s="302">
        <f t="shared" si="11"/>
        <v>0</v>
      </c>
    </row>
    <row r="83" spans="1:9" s="35" customFormat="1" ht="14.25" x14ac:dyDescent="0.2">
      <c r="A83" s="83"/>
      <c r="B83" s="304" t="str">
        <f>'Line Item Budget'!A62</f>
        <v>Other (define)</v>
      </c>
      <c r="C83" s="296">
        <f>'Line Item Budget'!C62</f>
        <v>0</v>
      </c>
      <c r="D83" s="59"/>
      <c r="E83" s="272"/>
      <c r="F83" s="303">
        <f>November!F83+(D83+E83)</f>
        <v>0</v>
      </c>
      <c r="G83" s="299">
        <f t="shared" si="10"/>
        <v>0</v>
      </c>
      <c r="H83" s="302" t="e">
        <f t="shared" si="11"/>
        <v>#DIV/0!</v>
      </c>
    </row>
    <row r="84" spans="1:9" s="35" customFormat="1" ht="14.25" x14ac:dyDescent="0.2">
      <c r="A84" s="83"/>
      <c r="B84" s="304" t="str">
        <f>'Line Item Budget'!A63</f>
        <v>Other (define)</v>
      </c>
      <c r="C84" s="296">
        <f>'Line Item Budget'!C63</f>
        <v>0</v>
      </c>
      <c r="D84" s="59"/>
      <c r="E84" s="272"/>
      <c r="F84" s="303">
        <f>November!F84+(D84+E84)</f>
        <v>0</v>
      </c>
      <c r="G84" s="299">
        <f t="shared" si="10"/>
        <v>0</v>
      </c>
      <c r="H84" s="302" t="e">
        <f t="shared" si="11"/>
        <v>#DIV/0!</v>
      </c>
    </row>
    <row r="85" spans="1:9" s="35" customFormat="1" x14ac:dyDescent="0.25">
      <c r="A85" s="83"/>
      <c r="B85" s="318" t="s">
        <v>1</v>
      </c>
      <c r="C85" s="31"/>
      <c r="D85" s="40">
        <f>SUM(E57:E84)</f>
        <v>0</v>
      </c>
      <c r="E85" s="196"/>
      <c r="F85" s="37"/>
      <c r="G85" s="37"/>
      <c r="H85" s="91"/>
      <c r="I85" s="51"/>
    </row>
    <row r="86" spans="1:9" s="35" customFormat="1" x14ac:dyDescent="0.25">
      <c r="A86" s="83"/>
      <c r="B86" s="300" t="s">
        <v>58</v>
      </c>
      <c r="C86" s="10">
        <f>SUM(C57:C84)</f>
        <v>3000</v>
      </c>
      <c r="D86" s="11">
        <f>SUM(D57:D84)+D85</f>
        <v>0</v>
      </c>
      <c r="E86" s="291"/>
      <c r="F86" s="195">
        <f>SUM(F57:F85)</f>
        <v>0</v>
      </c>
      <c r="G86" s="38">
        <f>SUM(G57:G85)</f>
        <v>3000</v>
      </c>
      <c r="H86" s="92">
        <f>F86/C86</f>
        <v>0</v>
      </c>
      <c r="I86" s="51"/>
    </row>
    <row r="87" spans="1:9" s="51" customFormat="1" x14ac:dyDescent="0.25">
      <c r="A87" s="93"/>
      <c r="B87" s="301"/>
      <c r="C87" s="4"/>
      <c r="D87" s="5"/>
      <c r="H87" s="94"/>
    </row>
    <row r="88" spans="1:9" s="51" customFormat="1" x14ac:dyDescent="0.25">
      <c r="A88" s="93"/>
      <c r="B88" s="301"/>
      <c r="C88" s="4"/>
      <c r="D88" s="6"/>
      <c r="H88" s="94"/>
    </row>
    <row r="89" spans="1:9" s="51" customFormat="1" ht="15" customHeight="1" x14ac:dyDescent="0.2">
      <c r="A89" s="496"/>
      <c r="B89" s="497"/>
      <c r="C89" s="497"/>
      <c r="D89" s="497"/>
      <c r="E89" s="497"/>
      <c r="F89" s="497"/>
      <c r="G89" s="497"/>
      <c r="H89" s="498"/>
    </row>
    <row r="90" spans="1:9" s="35" customFormat="1" ht="30" x14ac:dyDescent="0.25">
      <c r="A90" s="485" t="s">
        <v>2</v>
      </c>
      <c r="B90" s="486"/>
      <c r="C90" s="52" t="s">
        <v>33</v>
      </c>
      <c r="D90" s="52" t="s">
        <v>27</v>
      </c>
      <c r="E90" s="191" t="s">
        <v>92</v>
      </c>
      <c r="F90" s="188" t="s">
        <v>21</v>
      </c>
      <c r="G90" s="53" t="s">
        <v>20</v>
      </c>
      <c r="H90" s="78" t="s">
        <v>19</v>
      </c>
    </row>
    <row r="91" spans="1:9" s="35" customFormat="1" ht="14.25" x14ac:dyDescent="0.2">
      <c r="A91" s="83"/>
      <c r="B91" s="306" t="str">
        <f>'Line Item Budget'!A66</f>
        <v>Define -</v>
      </c>
      <c r="C91" s="8">
        <f>'Line Item Budget'!C66</f>
        <v>0</v>
      </c>
      <c r="D91" s="59"/>
      <c r="E91" s="272"/>
      <c r="F91" s="193">
        <f>November!F91+(D91+E91)</f>
        <v>0</v>
      </c>
      <c r="G91" s="36">
        <f t="shared" ref="G91:G96" si="12">C91-F91</f>
        <v>0</v>
      </c>
      <c r="H91" s="95" t="e">
        <f t="shared" ref="H91:H96" si="13">F91/C91</f>
        <v>#DIV/0!</v>
      </c>
    </row>
    <row r="92" spans="1:9" s="35" customFormat="1" ht="14.25" x14ac:dyDescent="0.2">
      <c r="A92" s="83"/>
      <c r="B92" s="307" t="str">
        <f>'Line Item Budget'!A67</f>
        <v>Define -</v>
      </c>
      <c r="C92" s="8">
        <f>'Line Item Budget'!C67</f>
        <v>0</v>
      </c>
      <c r="D92" s="59"/>
      <c r="E92" s="272"/>
      <c r="F92" s="193">
        <f>November!F92+(D92+E92)</f>
        <v>0</v>
      </c>
      <c r="G92" s="36">
        <f t="shared" si="12"/>
        <v>0</v>
      </c>
      <c r="H92" s="95" t="e">
        <f t="shared" si="13"/>
        <v>#DIV/0!</v>
      </c>
    </row>
    <row r="93" spans="1:9" s="35" customFormat="1" ht="14.25" x14ac:dyDescent="0.2">
      <c r="A93" s="83"/>
      <c r="B93" s="307" t="str">
        <f>'Line Item Budget'!A68</f>
        <v>Define -</v>
      </c>
      <c r="C93" s="8">
        <f>'Line Item Budget'!C68</f>
        <v>0</v>
      </c>
      <c r="D93" s="59"/>
      <c r="E93" s="272"/>
      <c r="F93" s="193">
        <f>November!F93+(D93+E93)</f>
        <v>0</v>
      </c>
      <c r="G93" s="36">
        <f t="shared" si="12"/>
        <v>0</v>
      </c>
      <c r="H93" s="95" t="e">
        <f t="shared" si="13"/>
        <v>#DIV/0!</v>
      </c>
    </row>
    <row r="94" spans="1:9" s="35" customFormat="1" ht="14.25" x14ac:dyDescent="0.2">
      <c r="A94" s="83"/>
      <c r="B94" s="307" t="str">
        <f>'Line Item Budget'!A69</f>
        <v>Define -</v>
      </c>
      <c r="C94" s="8">
        <f>'Line Item Budget'!C69</f>
        <v>0</v>
      </c>
      <c r="D94" s="59"/>
      <c r="E94" s="272"/>
      <c r="F94" s="193">
        <f>November!F94+(D94+E94)</f>
        <v>0</v>
      </c>
      <c r="G94" s="36">
        <f t="shared" si="12"/>
        <v>0</v>
      </c>
      <c r="H94" s="95" t="e">
        <f t="shared" si="13"/>
        <v>#DIV/0!</v>
      </c>
    </row>
    <row r="95" spans="1:9" s="35" customFormat="1" ht="14.25" x14ac:dyDescent="0.2">
      <c r="A95" s="83"/>
      <c r="B95" s="307" t="str">
        <f>'Line Item Budget'!A70</f>
        <v>Define -</v>
      </c>
      <c r="C95" s="8">
        <f>'Line Item Budget'!C70</f>
        <v>0</v>
      </c>
      <c r="D95" s="59"/>
      <c r="E95" s="272"/>
      <c r="F95" s="193">
        <f>November!F95+(D95+E95)</f>
        <v>0</v>
      </c>
      <c r="G95" s="36">
        <f t="shared" si="12"/>
        <v>0</v>
      </c>
      <c r="H95" s="95" t="e">
        <f t="shared" si="13"/>
        <v>#DIV/0!</v>
      </c>
    </row>
    <row r="96" spans="1:9" s="35" customFormat="1" ht="14.25" x14ac:dyDescent="0.2">
      <c r="A96" s="83"/>
      <c r="B96" s="307" t="str">
        <f>'Line Item Budget'!A71</f>
        <v>Define -</v>
      </c>
      <c r="C96" s="8">
        <f>'Line Item Budget'!C71</f>
        <v>0</v>
      </c>
      <c r="D96" s="59"/>
      <c r="E96" s="272"/>
      <c r="F96" s="193">
        <f>November!F96+(D96+E96)</f>
        <v>0</v>
      </c>
      <c r="G96" s="36">
        <f t="shared" si="12"/>
        <v>0</v>
      </c>
      <c r="H96" s="95" t="e">
        <f t="shared" si="13"/>
        <v>#DIV/0!</v>
      </c>
    </row>
    <row r="97" spans="1:9" s="35" customFormat="1" x14ac:dyDescent="0.25">
      <c r="A97" s="83"/>
      <c r="B97" s="319" t="s">
        <v>1</v>
      </c>
      <c r="C97" s="31"/>
      <c r="D97" s="40">
        <f>SUM(E91:E96)</f>
        <v>0</v>
      </c>
      <c r="E97" s="283"/>
      <c r="F97" s="37"/>
      <c r="G97" s="37"/>
      <c r="H97" s="91"/>
    </row>
    <row r="98" spans="1:9" s="35" customFormat="1" x14ac:dyDescent="0.25">
      <c r="A98" s="83"/>
      <c r="B98" s="300" t="s">
        <v>79</v>
      </c>
      <c r="C98" s="17">
        <f>SUM(C91:C96)</f>
        <v>0</v>
      </c>
      <c r="D98" s="16">
        <f>SUM(D91:D96)+D97</f>
        <v>0</v>
      </c>
      <c r="E98" s="291"/>
      <c r="F98" s="195">
        <f>SUM(F91:F96)</f>
        <v>0</v>
      </c>
      <c r="G98" s="38">
        <f>SUM(G91:G96)</f>
        <v>0</v>
      </c>
      <c r="H98" s="92" t="e">
        <f>F98/C98</f>
        <v>#DIV/0!</v>
      </c>
      <c r="I98"/>
    </row>
    <row r="99" spans="1:9" x14ac:dyDescent="0.25">
      <c r="A99" s="75"/>
      <c r="H99" s="74"/>
    </row>
    <row r="100" spans="1:9" ht="20.25" thickBot="1" x14ac:dyDescent="0.45">
      <c r="A100" s="96"/>
      <c r="B100" s="321" t="s">
        <v>109</v>
      </c>
      <c r="C100" s="97">
        <f>C25+C39+C54+C86+C98</f>
        <v>3000</v>
      </c>
      <c r="D100" s="98"/>
      <c r="E100" s="99"/>
      <c r="F100" s="99"/>
      <c r="G100" s="99"/>
      <c r="H100" s="100"/>
    </row>
  </sheetData>
  <mergeCells count="13">
    <mergeCell ref="A1:H1"/>
    <mergeCell ref="A2:H2"/>
    <mergeCell ref="A3:H3"/>
    <mergeCell ref="A6:H6"/>
    <mergeCell ref="E8:H11"/>
    <mergeCell ref="C4:D4"/>
    <mergeCell ref="E4:H4"/>
    <mergeCell ref="A89:H89"/>
    <mergeCell ref="A90:B90"/>
    <mergeCell ref="A13:B13"/>
    <mergeCell ref="A27:B27"/>
    <mergeCell ref="A41:B41"/>
    <mergeCell ref="A56:B56"/>
  </mergeCells>
  <conditionalFormatting sqref="C11">
    <cfRule type="cellIs" dxfId="127" priority="19" operator="greaterThan">
      <formula>1</formula>
    </cfRule>
  </conditionalFormatting>
  <conditionalFormatting sqref="G14:G26">
    <cfRule type="cellIs" dxfId="126" priority="9" operator="lessThan">
      <formula>0</formula>
    </cfRule>
  </conditionalFormatting>
  <conditionalFormatting sqref="G28:G38">
    <cfRule type="cellIs" dxfId="125" priority="7" operator="lessThan">
      <formula>0</formula>
    </cfRule>
  </conditionalFormatting>
  <conditionalFormatting sqref="G35:G37">
    <cfRule type="cellIs" dxfId="124" priority="31" operator="greaterThan">
      <formula>$C$28</formula>
    </cfRule>
  </conditionalFormatting>
  <conditionalFormatting sqref="G42:G52">
    <cfRule type="cellIs" dxfId="123" priority="1" operator="lessThan">
      <formula>0</formula>
    </cfRule>
  </conditionalFormatting>
  <conditionalFormatting sqref="G54">
    <cfRule type="cellIs" dxfId="122" priority="42" operator="lessThan">
      <formula>0</formula>
    </cfRule>
  </conditionalFormatting>
  <conditionalFormatting sqref="G57:G66">
    <cfRule type="cellIs" dxfId="121" priority="26" operator="lessThan">
      <formula>0</formula>
    </cfRule>
  </conditionalFormatting>
  <conditionalFormatting sqref="G68:G75">
    <cfRule type="cellIs" dxfId="120" priority="25" operator="lessThan">
      <formula>0</formula>
    </cfRule>
  </conditionalFormatting>
  <conditionalFormatting sqref="G77:G84">
    <cfRule type="cellIs" dxfId="119" priority="45" operator="lessThan">
      <formula>0</formula>
    </cfRule>
  </conditionalFormatting>
  <conditionalFormatting sqref="G91:G96">
    <cfRule type="cellIs" dxfId="118" priority="15" operator="lessThan">
      <formula>0</formula>
    </cfRule>
  </conditionalFormatting>
  <conditionalFormatting sqref="H14:H23 H77:H84">
    <cfRule type="cellIs" dxfId="117" priority="40" operator="greaterThan">
      <formula>1</formula>
    </cfRule>
  </conditionalFormatting>
  <conditionalFormatting sqref="H28:H37">
    <cfRule type="cellIs" dxfId="116" priority="18" operator="greaterThan">
      <formula>1</formula>
    </cfRule>
  </conditionalFormatting>
  <conditionalFormatting sqref="H42:H52">
    <cfRule type="cellIs" dxfId="115" priority="2" operator="greaterThan">
      <formula>1</formula>
    </cfRule>
  </conditionalFormatting>
  <conditionalFormatting sqref="H57:H66">
    <cfRule type="cellIs" dxfId="114" priority="34" operator="greaterThan">
      <formula>1</formula>
    </cfRule>
  </conditionalFormatting>
  <conditionalFormatting sqref="H68:H75">
    <cfRule type="cellIs" dxfId="113" priority="32" operator="greaterThan">
      <formula>1</formula>
    </cfRule>
  </conditionalFormatting>
  <conditionalFormatting sqref="H91:H96">
    <cfRule type="cellIs" dxfId="112" priority="16" operator="greaterThan">
      <formula>1</formula>
    </cfRule>
  </conditionalFormatting>
  <dataValidations count="1">
    <dataValidation allowBlank="1" showInputMessage="1" showErrorMessage="1" promptTitle="Adjustment (ORH Use Only)" prompt="Contact grant monitor to make adjustments." sqref="E14:E23 E28:E37 E42:E47 E49:E52 E57:E66 E68:E75 E77:E84 E91:E96" xr:uid="{00000000-0002-0000-0800-000000000000}"/>
  </dataValidations>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Personnel</vt:lpstr>
      <vt:lpstr>Line Item Budget</vt:lpstr>
      <vt:lpstr>Budget Narrative</vt:lpstr>
      <vt:lpstr>Summary</vt:lpstr>
      <vt:lpstr>August</vt:lpstr>
      <vt:lpstr>September</vt:lpstr>
      <vt:lpstr>October</vt:lpstr>
      <vt:lpstr>November</vt:lpstr>
      <vt:lpstr>December</vt:lpstr>
      <vt:lpstr>January</vt:lpstr>
      <vt:lpstr>February</vt:lpstr>
      <vt:lpstr>March</vt:lpstr>
      <vt:lpstr>April</vt:lpstr>
      <vt:lpstr>May</vt:lpstr>
      <vt:lpstr>June</vt:lpstr>
      <vt:lpstr>July</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Baccanari, Nina</cp:lastModifiedBy>
  <cp:lastPrinted>2023-05-04T22:12:21Z</cp:lastPrinted>
  <dcterms:created xsi:type="dcterms:W3CDTF">2019-02-06T13:28:59Z</dcterms:created>
  <dcterms:modified xsi:type="dcterms:W3CDTF">2025-02-28T15:32:40Z</dcterms:modified>
</cp:coreProperties>
</file>