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DGET\Block Grants\SSBG\SFY27\"/>
    </mc:Choice>
  </mc:AlternateContent>
  <xr:revisionPtr revIDLastSave="0" documentId="8_{122994FF-0954-4AB1-9B80-4984B676563D}" xr6:coauthVersionLast="47" xr6:coauthVersionMax="47" xr10:uidLastSave="{00000000-0000-0000-0000-000000000000}"/>
  <bookViews>
    <workbookView xWindow="-118" yWindow="-118" windowWidth="25370" windowHeight="13667" xr2:uid="{564AE8FC-469F-42BC-B567-C6ADF5C569A8}"/>
  </bookViews>
  <sheets>
    <sheet name="Rounded Totals" sheetId="13" r:id="rId1"/>
    <sheet name="Totals" sheetId="11" r:id="rId2"/>
    <sheet name="CMS" sheetId="10" r:id="rId3"/>
    <sheet name="DCD" sheetId="9" r:id="rId4"/>
    <sheet name="DSS" sheetId="6" r:id="rId5"/>
    <sheet name="DMH" sheetId="5" r:id="rId6"/>
    <sheet name="DSB" sheetId="4" r:id="rId7"/>
    <sheet name="DAAS" sheetId="3" r:id="rId8"/>
    <sheet name="DHSR" sheetId="2" r:id="rId9"/>
  </sheets>
  <definedNames>
    <definedName name="_xlnm.Print_Area" localSheetId="0">'Rounded Totals'!$A$1:$Q$52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3" l="1"/>
  <c r="F10" i="13"/>
  <c r="C41" i="3"/>
  <c r="O47" i="5" l="1"/>
  <c r="O48" i="5" s="1"/>
  <c r="C36" i="11"/>
  <c r="C39" i="10"/>
  <c r="F50" i="2" l="1"/>
  <c r="D40" i="6" l="1"/>
  <c r="C40" i="6"/>
  <c r="O2" i="11" l="1"/>
  <c r="O2" i="13"/>
  <c r="Q11" i="6" l="1"/>
  <c r="Q12" i="6"/>
  <c r="Q13" i="6"/>
  <c r="Q14" i="6"/>
  <c r="Q15" i="6"/>
  <c r="Q16" i="6"/>
  <c r="Q17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6" i="6"/>
  <c r="Q37" i="6"/>
  <c r="Q38" i="6"/>
  <c r="Q18" i="6"/>
  <c r="Q35" i="6"/>
  <c r="F11" i="9" l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P11" i="9"/>
  <c r="Q11" i="9"/>
  <c r="P12" i="9"/>
  <c r="Q12" i="9"/>
  <c r="P13" i="9"/>
  <c r="Q13" i="9" s="1"/>
  <c r="P14" i="9"/>
  <c r="Q14" i="9" s="1"/>
  <c r="P15" i="9"/>
  <c r="Q15" i="9"/>
  <c r="P16" i="9"/>
  <c r="Q16" i="9"/>
  <c r="P17" i="9"/>
  <c r="Q17" i="9"/>
  <c r="P18" i="9"/>
  <c r="Q18" i="9"/>
  <c r="P19" i="9"/>
  <c r="Q19" i="9" s="1"/>
  <c r="P20" i="9"/>
  <c r="Q20" i="9" s="1"/>
  <c r="P21" i="9"/>
  <c r="Q21" i="9"/>
  <c r="P22" i="9"/>
  <c r="Q22" i="9"/>
  <c r="P23" i="9"/>
  <c r="Q23" i="9"/>
  <c r="P24" i="9"/>
  <c r="Q24" i="9"/>
  <c r="P25" i="9"/>
  <c r="Q25" i="9" s="1"/>
  <c r="P26" i="9"/>
  <c r="Q26" i="9" s="1"/>
  <c r="P27" i="9"/>
  <c r="Q27" i="9"/>
  <c r="P28" i="9"/>
  <c r="Q28" i="9"/>
  <c r="P29" i="9"/>
  <c r="Q29" i="9"/>
  <c r="P30" i="9"/>
  <c r="Q30" i="9"/>
  <c r="P31" i="9"/>
  <c r="Q31" i="9" s="1"/>
  <c r="P32" i="9"/>
  <c r="Q32" i="9" s="1"/>
  <c r="P33" i="9"/>
  <c r="Q33" i="9"/>
  <c r="P34" i="9"/>
  <c r="Q34" i="9"/>
  <c r="P35" i="9"/>
  <c r="Q35" i="9"/>
  <c r="P36" i="9"/>
  <c r="Q36" i="9"/>
  <c r="P37" i="9"/>
  <c r="Q37" i="9" s="1"/>
  <c r="P38" i="9"/>
  <c r="Q38" i="9" s="1"/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P11" i="2"/>
  <c r="Q11" i="2"/>
  <c r="P12" i="2"/>
  <c r="Q12" i="2"/>
  <c r="P13" i="2"/>
  <c r="Q13" i="2"/>
  <c r="P14" i="2"/>
  <c r="Q14" i="2"/>
  <c r="P15" i="2"/>
  <c r="Q15" i="2"/>
  <c r="P16" i="2"/>
  <c r="Q16" i="2" s="1"/>
  <c r="P17" i="2"/>
  <c r="Q17" i="2"/>
  <c r="P18" i="2"/>
  <c r="Q18" i="2"/>
  <c r="P19" i="2"/>
  <c r="Q19" i="2"/>
  <c r="P20" i="2"/>
  <c r="Q20" i="2"/>
  <c r="P21" i="2"/>
  <c r="Q21" i="2"/>
  <c r="P22" i="2"/>
  <c r="Q22" i="2" s="1"/>
  <c r="P23" i="2"/>
  <c r="Q23" i="2"/>
  <c r="P24" i="2"/>
  <c r="Q24" i="2"/>
  <c r="P25" i="2"/>
  <c r="Q25" i="2"/>
  <c r="P26" i="2"/>
  <c r="Q26" i="2"/>
  <c r="P27" i="2"/>
  <c r="Q27" i="2"/>
  <c r="P28" i="2"/>
  <c r="Q28" i="2" s="1"/>
  <c r="P29" i="2"/>
  <c r="Q29" i="2"/>
  <c r="P30" i="2"/>
  <c r="Q30" i="2"/>
  <c r="P31" i="2"/>
  <c r="Q31" i="2"/>
  <c r="P32" i="2"/>
  <c r="Q32" i="2"/>
  <c r="P33" i="2"/>
  <c r="Q33" i="2"/>
  <c r="P34" i="2"/>
  <c r="Q34" i="2" s="1"/>
  <c r="P35" i="2"/>
  <c r="Q35" i="2"/>
  <c r="P36" i="2"/>
  <c r="Q36" i="2"/>
  <c r="P37" i="2"/>
  <c r="Q37" i="2"/>
  <c r="P38" i="2"/>
  <c r="Q38" i="2" s="1"/>
  <c r="F11" i="3" l="1"/>
  <c r="F12" i="3"/>
  <c r="F13" i="3"/>
  <c r="F14" i="3"/>
  <c r="F15" i="3"/>
  <c r="F16" i="3"/>
  <c r="F17" i="3"/>
  <c r="F18" i="3"/>
  <c r="F19" i="3"/>
  <c r="F20" i="3"/>
  <c r="F21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P11" i="3"/>
  <c r="Q11" i="3" s="1"/>
  <c r="P12" i="3"/>
  <c r="Q12" i="3"/>
  <c r="P13" i="3"/>
  <c r="Q13" i="3"/>
  <c r="P14" i="3"/>
  <c r="Q14" i="3" s="1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E39" i="2"/>
  <c r="D39" i="2"/>
  <c r="F39" i="2" l="1"/>
  <c r="E39" i="4"/>
  <c r="D39" i="4"/>
  <c r="C39" i="4"/>
  <c r="E39" i="5" l="1"/>
  <c r="D39" i="5"/>
  <c r="C39" i="5"/>
  <c r="L47" i="5" s="1"/>
  <c r="D40" i="10" l="1"/>
  <c r="D40" i="9"/>
  <c r="D40" i="5"/>
  <c r="D40" i="2"/>
  <c r="D40" i="3"/>
  <c r="D40" i="4"/>
  <c r="C40" i="4"/>
  <c r="F50" i="10"/>
  <c r="F49" i="10"/>
  <c r="F52" i="10" s="1"/>
  <c r="O39" i="10"/>
  <c r="N39" i="10"/>
  <c r="M39" i="10"/>
  <c r="L39" i="10"/>
  <c r="F39" i="10"/>
  <c r="E39" i="10"/>
  <c r="D39" i="10"/>
  <c r="Q38" i="10"/>
  <c r="P38" i="10"/>
  <c r="F38" i="10"/>
  <c r="Q37" i="10"/>
  <c r="P37" i="10"/>
  <c r="F37" i="10"/>
  <c r="P36" i="10"/>
  <c r="Q36" i="10" s="1"/>
  <c r="F36" i="10"/>
  <c r="Q35" i="10"/>
  <c r="P35" i="10"/>
  <c r="F35" i="10"/>
  <c r="Q34" i="10"/>
  <c r="P34" i="10"/>
  <c r="F34" i="10"/>
  <c r="Q33" i="10"/>
  <c r="P33" i="10"/>
  <c r="F33" i="10"/>
  <c r="P32" i="10"/>
  <c r="Q32" i="10" s="1"/>
  <c r="F32" i="10"/>
  <c r="Q31" i="10"/>
  <c r="P31" i="10"/>
  <c r="F31" i="10"/>
  <c r="Q30" i="10"/>
  <c r="P30" i="10"/>
  <c r="F30" i="10"/>
  <c r="Q29" i="10"/>
  <c r="P29" i="10"/>
  <c r="F29" i="10"/>
  <c r="P28" i="10"/>
  <c r="Q28" i="10" s="1"/>
  <c r="F28" i="10"/>
  <c r="Q27" i="10"/>
  <c r="P27" i="10"/>
  <c r="F27" i="10"/>
  <c r="Q26" i="10"/>
  <c r="P26" i="10"/>
  <c r="F26" i="10"/>
  <c r="Q25" i="10"/>
  <c r="P25" i="10"/>
  <c r="F25" i="10"/>
  <c r="P24" i="10"/>
  <c r="Q24" i="10" s="1"/>
  <c r="F24" i="10"/>
  <c r="Q23" i="10"/>
  <c r="P23" i="10"/>
  <c r="F23" i="10"/>
  <c r="Q22" i="10"/>
  <c r="P22" i="10"/>
  <c r="F22" i="10"/>
  <c r="Q21" i="10"/>
  <c r="P21" i="10"/>
  <c r="F21" i="10"/>
  <c r="P20" i="10"/>
  <c r="Q20" i="10" s="1"/>
  <c r="F20" i="10"/>
  <c r="Q19" i="10"/>
  <c r="P19" i="10"/>
  <c r="F19" i="10"/>
  <c r="Q18" i="10"/>
  <c r="P18" i="10"/>
  <c r="F18" i="10"/>
  <c r="Q17" i="10"/>
  <c r="P17" i="10"/>
  <c r="F17" i="10"/>
  <c r="P16" i="10"/>
  <c r="Q16" i="10" s="1"/>
  <c r="F16" i="10"/>
  <c r="Q15" i="10"/>
  <c r="P15" i="10"/>
  <c r="F15" i="10"/>
  <c r="Q14" i="10"/>
  <c r="P14" i="10"/>
  <c r="F14" i="10"/>
  <c r="Q13" i="10"/>
  <c r="P13" i="10"/>
  <c r="F13" i="10"/>
  <c r="P12" i="10"/>
  <c r="Q12" i="10" s="1"/>
  <c r="F12" i="10"/>
  <c r="Q11" i="10"/>
  <c r="P11" i="10"/>
  <c r="P39" i="10" s="1"/>
  <c r="F11" i="10"/>
  <c r="Q10" i="10"/>
  <c r="P10" i="10"/>
  <c r="F10" i="10"/>
  <c r="J4" i="10"/>
  <c r="J3" i="10"/>
  <c r="D41" i="10" l="1"/>
  <c r="C41" i="10"/>
  <c r="Q39" i="10"/>
  <c r="F52" i="9" l="1"/>
  <c r="F50" i="9"/>
  <c r="F49" i="9"/>
  <c r="O39" i="9"/>
  <c r="N39" i="9"/>
  <c r="M39" i="9"/>
  <c r="L39" i="9"/>
  <c r="E39" i="9"/>
  <c r="D39" i="9"/>
  <c r="D41" i="9" s="1"/>
  <c r="C39" i="9"/>
  <c r="C41" i="9" s="1"/>
  <c r="Q10" i="9"/>
  <c r="P10" i="9"/>
  <c r="P39" i="9" s="1"/>
  <c r="F10" i="9"/>
  <c r="J4" i="9"/>
  <c r="J3" i="9"/>
  <c r="F39" i="9" l="1"/>
  <c r="Q39" i="9"/>
  <c r="F50" i="6" l="1"/>
  <c r="F49" i="6"/>
  <c r="F52" i="6" s="1"/>
  <c r="P39" i="6"/>
  <c r="O39" i="6"/>
  <c r="N39" i="6"/>
  <c r="M39" i="6"/>
  <c r="L39" i="6"/>
  <c r="E39" i="6"/>
  <c r="D39" i="6"/>
  <c r="D41" i="6" s="1"/>
  <c r="C39" i="6"/>
  <c r="C41" i="6" s="1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Q10" i="6"/>
  <c r="F10" i="6"/>
  <c r="J4" i="6"/>
  <c r="J3" i="6"/>
  <c r="F48" i="6" l="1"/>
  <c r="Q39" i="6"/>
  <c r="F39" i="6"/>
  <c r="F50" i="5" l="1"/>
  <c r="F49" i="5"/>
  <c r="O39" i="5"/>
  <c r="N39" i="5"/>
  <c r="M39" i="5"/>
  <c r="L39" i="5"/>
  <c r="F39" i="5"/>
  <c r="D41" i="5"/>
  <c r="C41" i="5"/>
  <c r="P38" i="5"/>
  <c r="Q38" i="5" s="1"/>
  <c r="F38" i="5"/>
  <c r="P37" i="5"/>
  <c r="Q37" i="5" s="1"/>
  <c r="F37" i="5"/>
  <c r="P36" i="5"/>
  <c r="Q36" i="5" s="1"/>
  <c r="F36" i="5"/>
  <c r="P35" i="5"/>
  <c r="Q35" i="5" s="1"/>
  <c r="F35" i="5"/>
  <c r="Q34" i="5"/>
  <c r="P34" i="5"/>
  <c r="F34" i="5"/>
  <c r="P33" i="5"/>
  <c r="Q33" i="5" s="1"/>
  <c r="F33" i="5"/>
  <c r="Q32" i="5"/>
  <c r="P32" i="5"/>
  <c r="F32" i="5"/>
  <c r="P31" i="5"/>
  <c r="Q31" i="5" s="1"/>
  <c r="F31" i="5"/>
  <c r="Q30" i="5"/>
  <c r="P30" i="5"/>
  <c r="F30" i="5"/>
  <c r="P29" i="5"/>
  <c r="Q29" i="5" s="1"/>
  <c r="F29" i="5"/>
  <c r="P28" i="5"/>
  <c r="Q28" i="5" s="1"/>
  <c r="F28" i="5"/>
  <c r="P27" i="5"/>
  <c r="Q27" i="5" s="1"/>
  <c r="F27" i="5"/>
  <c r="Q26" i="5"/>
  <c r="P26" i="5"/>
  <c r="F26" i="5"/>
  <c r="P25" i="5"/>
  <c r="Q25" i="5" s="1"/>
  <c r="F25" i="5"/>
  <c r="P24" i="5"/>
  <c r="Q24" i="5" s="1"/>
  <c r="F24" i="5"/>
  <c r="P23" i="5"/>
  <c r="Q23" i="5" s="1"/>
  <c r="F23" i="5"/>
  <c r="P22" i="5"/>
  <c r="Q22" i="5" s="1"/>
  <c r="F22" i="5"/>
  <c r="P21" i="5"/>
  <c r="Q21" i="5" s="1"/>
  <c r="F21" i="5"/>
  <c r="Q20" i="5"/>
  <c r="P20" i="5"/>
  <c r="F20" i="5"/>
  <c r="P19" i="5"/>
  <c r="Q19" i="5" s="1"/>
  <c r="F19" i="5"/>
  <c r="Q18" i="5"/>
  <c r="P18" i="5"/>
  <c r="F18" i="5"/>
  <c r="P17" i="5"/>
  <c r="Q17" i="5" s="1"/>
  <c r="F17" i="5"/>
  <c r="P16" i="5"/>
  <c r="Q16" i="5" s="1"/>
  <c r="F16" i="5"/>
  <c r="P15" i="5"/>
  <c r="Q15" i="5" s="1"/>
  <c r="F15" i="5"/>
  <c r="P14" i="5"/>
  <c r="Q14" i="5" s="1"/>
  <c r="F14" i="5"/>
  <c r="P13" i="5"/>
  <c r="Q13" i="5" s="1"/>
  <c r="F13" i="5"/>
  <c r="P12" i="5"/>
  <c r="Q12" i="5" s="1"/>
  <c r="F12" i="5"/>
  <c r="P11" i="5"/>
  <c r="Q11" i="5" s="1"/>
  <c r="F11" i="5"/>
  <c r="Q10" i="5"/>
  <c r="P10" i="5"/>
  <c r="F10" i="5"/>
  <c r="J4" i="5"/>
  <c r="J3" i="5"/>
  <c r="F52" i="5" l="1"/>
  <c r="P39" i="5"/>
  <c r="Q39" i="5" s="1"/>
  <c r="F50" i="4" l="1"/>
  <c r="F49" i="4"/>
  <c r="F52" i="4" s="1"/>
  <c r="O39" i="4"/>
  <c r="N39" i="4"/>
  <c r="M39" i="4"/>
  <c r="L39" i="4"/>
  <c r="D41" i="4"/>
  <c r="F39" i="4"/>
  <c r="P38" i="4"/>
  <c r="Q38" i="4" s="1"/>
  <c r="F38" i="4"/>
  <c r="P37" i="4"/>
  <c r="Q37" i="4" s="1"/>
  <c r="F37" i="4"/>
  <c r="P36" i="4"/>
  <c r="Q36" i="4" s="1"/>
  <c r="F36" i="4"/>
  <c r="P35" i="4"/>
  <c r="Q35" i="4" s="1"/>
  <c r="F35" i="4"/>
  <c r="P34" i="4"/>
  <c r="Q34" i="4" s="1"/>
  <c r="F34" i="4"/>
  <c r="P33" i="4"/>
  <c r="Q33" i="4" s="1"/>
  <c r="F33" i="4"/>
  <c r="P32" i="4"/>
  <c r="Q32" i="4" s="1"/>
  <c r="F32" i="4"/>
  <c r="P31" i="4"/>
  <c r="Q31" i="4" s="1"/>
  <c r="F31" i="4"/>
  <c r="P30" i="4"/>
  <c r="Q30" i="4" s="1"/>
  <c r="F30" i="4"/>
  <c r="P29" i="4"/>
  <c r="Q29" i="4" s="1"/>
  <c r="F29" i="4"/>
  <c r="P28" i="4"/>
  <c r="Q28" i="4" s="1"/>
  <c r="F28" i="4"/>
  <c r="P27" i="4"/>
  <c r="Q27" i="4" s="1"/>
  <c r="F27" i="4"/>
  <c r="P26" i="4"/>
  <c r="Q26" i="4" s="1"/>
  <c r="F26" i="4"/>
  <c r="P25" i="4"/>
  <c r="Q25" i="4" s="1"/>
  <c r="F25" i="4"/>
  <c r="P24" i="4"/>
  <c r="Q24" i="4" s="1"/>
  <c r="F24" i="4"/>
  <c r="Q23" i="4"/>
  <c r="P23" i="4"/>
  <c r="F23" i="4"/>
  <c r="P22" i="4"/>
  <c r="Q22" i="4" s="1"/>
  <c r="F22" i="4"/>
  <c r="P21" i="4"/>
  <c r="Q21" i="4" s="1"/>
  <c r="F21" i="4"/>
  <c r="P20" i="4"/>
  <c r="Q20" i="4" s="1"/>
  <c r="F20" i="4"/>
  <c r="P19" i="4"/>
  <c r="Q19" i="4" s="1"/>
  <c r="F19" i="4"/>
  <c r="P18" i="4"/>
  <c r="Q18" i="4" s="1"/>
  <c r="F18" i="4"/>
  <c r="P17" i="4"/>
  <c r="Q17" i="4" s="1"/>
  <c r="F17" i="4"/>
  <c r="P16" i="4"/>
  <c r="Q16" i="4" s="1"/>
  <c r="F16" i="4"/>
  <c r="P15" i="4"/>
  <c r="Q15" i="4" s="1"/>
  <c r="F15" i="4"/>
  <c r="P14" i="4"/>
  <c r="Q14" i="4" s="1"/>
  <c r="F14" i="4"/>
  <c r="P13" i="4"/>
  <c r="Q13" i="4" s="1"/>
  <c r="F13" i="4"/>
  <c r="P12" i="4"/>
  <c r="Q12" i="4" s="1"/>
  <c r="F12" i="4"/>
  <c r="P11" i="4"/>
  <c r="Q11" i="4" s="1"/>
  <c r="F11" i="4"/>
  <c r="P10" i="4"/>
  <c r="Q10" i="4" s="1"/>
  <c r="F10" i="4"/>
  <c r="J4" i="4"/>
  <c r="J3" i="4"/>
  <c r="P39" i="4" l="1"/>
  <c r="Q39" i="4" s="1"/>
  <c r="C41" i="4"/>
  <c r="F50" i="3" l="1"/>
  <c r="F49" i="3"/>
  <c r="O39" i="3"/>
  <c r="N39" i="3"/>
  <c r="M39" i="3"/>
  <c r="L39" i="3"/>
  <c r="E39" i="3"/>
  <c r="D39" i="3"/>
  <c r="D41" i="3" s="1"/>
  <c r="C39" i="3"/>
  <c r="Q10" i="3"/>
  <c r="P10" i="3"/>
  <c r="F10" i="3"/>
  <c r="J4" i="3"/>
  <c r="J3" i="3"/>
  <c r="F48" i="3" l="1"/>
  <c r="F52" i="3"/>
  <c r="F39" i="3"/>
  <c r="P39" i="3"/>
  <c r="Q39" i="3" s="1"/>
  <c r="F49" i="2" l="1"/>
  <c r="F52" i="2" s="1"/>
  <c r="O39" i="2"/>
  <c r="N39" i="2"/>
  <c r="M39" i="2"/>
  <c r="L39" i="2"/>
  <c r="D41" i="2"/>
  <c r="P10" i="2"/>
  <c r="Q10" i="2" s="1"/>
  <c r="F10" i="2"/>
  <c r="J4" i="2"/>
  <c r="J3" i="2"/>
  <c r="P39" i="2" l="1"/>
  <c r="Q39" i="2" s="1"/>
  <c r="C41" i="2"/>
  <c r="C49" i="11" l="1"/>
  <c r="C49" i="13" l="1"/>
  <c r="O37" i="13"/>
  <c r="O35" i="13"/>
  <c r="N35" i="13"/>
  <c r="M35" i="13"/>
  <c r="L35" i="13"/>
  <c r="O32" i="13"/>
  <c r="N32" i="13"/>
  <c r="M32" i="13"/>
  <c r="L32" i="13"/>
  <c r="O31" i="13"/>
  <c r="O29" i="13"/>
  <c r="O27" i="13"/>
  <c r="N27" i="13"/>
  <c r="M27" i="13"/>
  <c r="L27" i="13"/>
  <c r="O26" i="13"/>
  <c r="N26" i="13"/>
  <c r="M26" i="13"/>
  <c r="L26" i="13"/>
  <c r="O25" i="13"/>
  <c r="O24" i="13"/>
  <c r="M24" i="13"/>
  <c r="L24" i="13"/>
  <c r="O23" i="13"/>
  <c r="O21" i="13"/>
  <c r="O20" i="13"/>
  <c r="O19" i="13"/>
  <c r="O18" i="13"/>
  <c r="N18" i="13"/>
  <c r="M18" i="13"/>
  <c r="L18" i="13"/>
  <c r="O17" i="13"/>
  <c r="L17" i="13"/>
  <c r="O16" i="13"/>
  <c r="N16" i="13"/>
  <c r="M16" i="13"/>
  <c r="L16" i="13"/>
  <c r="O15" i="13"/>
  <c r="N15" i="13"/>
  <c r="M15" i="13"/>
  <c r="L15" i="13"/>
  <c r="O14" i="13"/>
  <c r="O13" i="13"/>
  <c r="O12" i="13"/>
  <c r="N12" i="13"/>
  <c r="M12" i="13"/>
  <c r="L12" i="13"/>
  <c r="O11" i="13"/>
  <c r="J4" i="13"/>
  <c r="J3" i="13"/>
  <c r="O38" i="11"/>
  <c r="N38" i="11"/>
  <c r="M38" i="11"/>
  <c r="L38" i="11"/>
  <c r="O37" i="11"/>
  <c r="N37" i="11"/>
  <c r="M37" i="11"/>
  <c r="L37" i="11"/>
  <c r="O36" i="11"/>
  <c r="O35" i="11"/>
  <c r="N35" i="11"/>
  <c r="M35" i="11"/>
  <c r="L35" i="11"/>
  <c r="O34" i="11"/>
  <c r="O33" i="11"/>
  <c r="N33" i="11"/>
  <c r="M33" i="11"/>
  <c r="L33" i="11"/>
  <c r="O32" i="11"/>
  <c r="N32" i="11"/>
  <c r="M32" i="11"/>
  <c r="L32" i="11"/>
  <c r="O31" i="11"/>
  <c r="N31" i="11"/>
  <c r="M31" i="11"/>
  <c r="L31" i="11"/>
  <c r="O30" i="11"/>
  <c r="N30" i="11"/>
  <c r="M30" i="11"/>
  <c r="L30" i="11"/>
  <c r="O29" i="11"/>
  <c r="N29" i="11"/>
  <c r="M29" i="11"/>
  <c r="L29" i="11"/>
  <c r="O28" i="11"/>
  <c r="N28" i="11"/>
  <c r="M28" i="11"/>
  <c r="L28" i="11"/>
  <c r="O27" i="11"/>
  <c r="N27" i="11"/>
  <c r="M27" i="11"/>
  <c r="L27" i="11"/>
  <c r="O26" i="11"/>
  <c r="N26" i="11"/>
  <c r="M26" i="11"/>
  <c r="L26" i="11"/>
  <c r="O25" i="11"/>
  <c r="N25" i="11"/>
  <c r="M25" i="11"/>
  <c r="L25" i="11"/>
  <c r="O24" i="11"/>
  <c r="N24" i="11"/>
  <c r="M24" i="11"/>
  <c r="L24" i="11"/>
  <c r="O23" i="11"/>
  <c r="N23" i="11"/>
  <c r="M23" i="11"/>
  <c r="L23" i="11"/>
  <c r="O22" i="11"/>
  <c r="N22" i="11"/>
  <c r="M22" i="11"/>
  <c r="L22" i="11"/>
  <c r="O21" i="11"/>
  <c r="N21" i="11"/>
  <c r="M21" i="11"/>
  <c r="L21" i="11"/>
  <c r="O20" i="11"/>
  <c r="N20" i="11"/>
  <c r="M20" i="11"/>
  <c r="L20" i="11"/>
  <c r="O19" i="11"/>
  <c r="N19" i="11"/>
  <c r="M19" i="11"/>
  <c r="L19" i="11"/>
  <c r="O18" i="11"/>
  <c r="N18" i="11"/>
  <c r="M18" i="11"/>
  <c r="L18" i="11"/>
  <c r="O17" i="11"/>
  <c r="N17" i="11"/>
  <c r="M17" i="11"/>
  <c r="L17" i="11"/>
  <c r="O16" i="11"/>
  <c r="N16" i="11"/>
  <c r="M16" i="11"/>
  <c r="L16" i="11"/>
  <c r="O15" i="11"/>
  <c r="N15" i="11"/>
  <c r="M15" i="11"/>
  <c r="L15" i="11"/>
  <c r="O14" i="11"/>
  <c r="N14" i="11"/>
  <c r="M14" i="11"/>
  <c r="L14" i="11"/>
  <c r="O13" i="11"/>
  <c r="N13" i="11"/>
  <c r="M13" i="11"/>
  <c r="L13" i="11"/>
  <c r="O12" i="11"/>
  <c r="N12" i="11"/>
  <c r="M12" i="11"/>
  <c r="L12" i="11"/>
  <c r="O11" i="11"/>
  <c r="N11" i="11"/>
  <c r="M11" i="11"/>
  <c r="L11" i="11"/>
  <c r="O10" i="11"/>
  <c r="N10" i="11"/>
  <c r="M10" i="11"/>
  <c r="L10" i="11"/>
  <c r="E38" i="11"/>
  <c r="D38" i="11"/>
  <c r="D38" i="13" s="1"/>
  <c r="E37" i="11"/>
  <c r="D37" i="11"/>
  <c r="D36" i="11"/>
  <c r="D36" i="13" s="1"/>
  <c r="E35" i="11"/>
  <c r="E35" i="13" s="1"/>
  <c r="D35" i="11"/>
  <c r="D34" i="11"/>
  <c r="D34" i="13" s="1"/>
  <c r="E33" i="11"/>
  <c r="D33" i="11"/>
  <c r="D33" i="13" s="1"/>
  <c r="E32" i="11"/>
  <c r="E32" i="13" s="1"/>
  <c r="D32" i="11"/>
  <c r="D32" i="13" s="1"/>
  <c r="E31" i="11"/>
  <c r="D31" i="11"/>
  <c r="E30" i="11"/>
  <c r="D30" i="11"/>
  <c r="D30" i="13" s="1"/>
  <c r="E29" i="11"/>
  <c r="D29" i="11"/>
  <c r="D29" i="13" s="1"/>
  <c r="E28" i="11"/>
  <c r="D28" i="11"/>
  <c r="D28" i="13" s="1"/>
  <c r="E27" i="11"/>
  <c r="E27" i="13" s="1"/>
  <c r="D27" i="11"/>
  <c r="D27" i="13" s="1"/>
  <c r="E26" i="11"/>
  <c r="E26" i="13" s="1"/>
  <c r="D26" i="11"/>
  <c r="D26" i="13" s="1"/>
  <c r="E25" i="11"/>
  <c r="D25" i="11"/>
  <c r="E24" i="11"/>
  <c r="E24" i="13" s="1"/>
  <c r="D24" i="11"/>
  <c r="D24" i="13" s="1"/>
  <c r="E23" i="11"/>
  <c r="E23" i="13" s="1"/>
  <c r="D23" i="11"/>
  <c r="D23" i="13" s="1"/>
  <c r="D22" i="11"/>
  <c r="D22" i="13" s="1"/>
  <c r="E21" i="11"/>
  <c r="D21" i="11"/>
  <c r="D21" i="13" s="1"/>
  <c r="E20" i="11"/>
  <c r="D20" i="11"/>
  <c r="E19" i="11"/>
  <c r="D19" i="11"/>
  <c r="E18" i="11"/>
  <c r="E18" i="13" s="1"/>
  <c r="D18" i="11"/>
  <c r="D18" i="13" s="1"/>
  <c r="E17" i="11"/>
  <c r="D17" i="11"/>
  <c r="D17" i="13" s="1"/>
  <c r="E16" i="11"/>
  <c r="E16" i="13" s="1"/>
  <c r="D16" i="11"/>
  <c r="D16" i="13" s="1"/>
  <c r="E15" i="11"/>
  <c r="E15" i="13" s="1"/>
  <c r="D15" i="11"/>
  <c r="D15" i="13" s="1"/>
  <c r="E14" i="11"/>
  <c r="D14" i="11"/>
  <c r="D14" i="13" s="1"/>
  <c r="E13" i="11"/>
  <c r="D13" i="11"/>
  <c r="D13" i="13" s="1"/>
  <c r="E12" i="11"/>
  <c r="E12" i="13" s="1"/>
  <c r="D12" i="11"/>
  <c r="D12" i="13" s="1"/>
  <c r="E11" i="11"/>
  <c r="D11" i="11"/>
  <c r="D11" i="13" s="1"/>
  <c r="E10" i="11"/>
  <c r="D10" i="11"/>
  <c r="C38" i="11"/>
  <c r="C37" i="11"/>
  <c r="C35" i="11"/>
  <c r="C33" i="11"/>
  <c r="C32" i="11"/>
  <c r="C31" i="11"/>
  <c r="C29" i="11"/>
  <c r="C28" i="11"/>
  <c r="C27" i="11"/>
  <c r="C26" i="11"/>
  <c r="C25" i="11"/>
  <c r="C24" i="11"/>
  <c r="C23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J4" i="11"/>
  <c r="J3" i="11"/>
  <c r="P28" i="11" l="1"/>
  <c r="Q28" i="11" s="1"/>
  <c r="P12" i="11"/>
  <c r="Q12" i="11" s="1"/>
  <c r="P14" i="11"/>
  <c r="Q14" i="11" s="1"/>
  <c r="P20" i="11"/>
  <c r="Q20" i="11" s="1"/>
  <c r="P26" i="11"/>
  <c r="Q26" i="11" s="1"/>
  <c r="P26" i="13"/>
  <c r="Q26" i="13" s="1"/>
  <c r="P28" i="13"/>
  <c r="Q28" i="13" s="1"/>
  <c r="P30" i="13"/>
  <c r="Q30" i="13" s="1"/>
  <c r="P32" i="13"/>
  <c r="Q32" i="13" s="1"/>
  <c r="P25" i="11"/>
  <c r="Q25" i="11" s="1"/>
  <c r="P35" i="11"/>
  <c r="Q35" i="11" s="1"/>
  <c r="P23" i="11"/>
  <c r="Q23" i="11" s="1"/>
  <c r="F38" i="11"/>
  <c r="F29" i="11"/>
  <c r="O39" i="11"/>
  <c r="P16" i="11"/>
  <c r="Q16" i="11" s="1"/>
  <c r="P11" i="11"/>
  <c r="Q11" i="11" s="1"/>
  <c r="P13" i="11"/>
  <c r="Q13" i="11" s="1"/>
  <c r="P15" i="11"/>
  <c r="Q15" i="11" s="1"/>
  <c r="P17" i="11"/>
  <c r="Q17" i="11" s="1"/>
  <c r="P19" i="11"/>
  <c r="Q19" i="11" s="1"/>
  <c r="P21" i="11"/>
  <c r="Q21" i="11" s="1"/>
  <c r="P27" i="11"/>
  <c r="Q27" i="11" s="1"/>
  <c r="P29" i="11"/>
  <c r="Q29" i="11" s="1"/>
  <c r="F21" i="11"/>
  <c r="F13" i="11"/>
  <c r="F26" i="11"/>
  <c r="P18" i="11"/>
  <c r="Q18" i="11" s="1"/>
  <c r="P31" i="11"/>
  <c r="Q31" i="11" s="1"/>
  <c r="P33" i="11"/>
  <c r="Q33" i="11" s="1"/>
  <c r="P37" i="11"/>
  <c r="Q37" i="11" s="1"/>
  <c r="F18" i="11"/>
  <c r="F18" i="13"/>
  <c r="F14" i="11"/>
  <c r="F26" i="13"/>
  <c r="F13" i="13"/>
  <c r="F21" i="13"/>
  <c r="F29" i="13"/>
  <c r="F17" i="11"/>
  <c r="F33" i="11"/>
  <c r="F19" i="11"/>
  <c r="F35" i="11"/>
  <c r="F14" i="13"/>
  <c r="D19" i="13"/>
  <c r="F19" i="13" s="1"/>
  <c r="D35" i="13"/>
  <c r="F35" i="13" s="1"/>
  <c r="P22" i="11"/>
  <c r="Q22" i="11" s="1"/>
  <c r="P24" i="11"/>
  <c r="Q24" i="11" s="1"/>
  <c r="P30" i="11"/>
  <c r="Q30" i="11" s="1"/>
  <c r="P32" i="11"/>
  <c r="Q32" i="11" s="1"/>
  <c r="P38" i="11"/>
  <c r="Q38" i="11" s="1"/>
  <c r="F17" i="13"/>
  <c r="F33" i="13"/>
  <c r="F38" i="13"/>
  <c r="P19" i="13"/>
  <c r="Q19" i="13" s="1"/>
  <c r="P21" i="13"/>
  <c r="Q21" i="13" s="1"/>
  <c r="P12" i="13"/>
  <c r="Q12" i="13" s="1"/>
  <c r="P14" i="13"/>
  <c r="Q14" i="13" s="1"/>
  <c r="P16" i="13"/>
  <c r="Q16" i="13" s="1"/>
  <c r="P35" i="13"/>
  <c r="Q35" i="13" s="1"/>
  <c r="P37" i="13"/>
  <c r="Q37" i="13" s="1"/>
  <c r="P23" i="13"/>
  <c r="Q23" i="13" s="1"/>
  <c r="P25" i="13"/>
  <c r="Q25" i="13" s="1"/>
  <c r="P15" i="13"/>
  <c r="Q15" i="13" s="1"/>
  <c r="P17" i="13"/>
  <c r="Q17" i="13" s="1"/>
  <c r="Q22" i="13"/>
  <c r="P24" i="13"/>
  <c r="Q24" i="13" s="1"/>
  <c r="P31" i="13"/>
  <c r="Q31" i="13" s="1"/>
  <c r="P33" i="13"/>
  <c r="Q33" i="13" s="1"/>
  <c r="P38" i="13"/>
  <c r="Q38" i="13" s="1"/>
  <c r="P11" i="13"/>
  <c r="Q11" i="13" s="1"/>
  <c r="P13" i="13"/>
  <c r="Q13" i="13" s="1"/>
  <c r="P18" i="13"/>
  <c r="Q18" i="13" s="1"/>
  <c r="P20" i="13"/>
  <c r="Q20" i="13" s="1"/>
  <c r="P27" i="13"/>
  <c r="Q27" i="13" s="1"/>
  <c r="P29" i="13"/>
  <c r="Q29" i="13" s="1"/>
  <c r="F11" i="13"/>
  <c r="F12" i="13"/>
  <c r="F15" i="13"/>
  <c r="F16" i="13"/>
  <c r="F20" i="13"/>
  <c r="F23" i="13"/>
  <c r="F24" i="13"/>
  <c r="F25" i="13"/>
  <c r="F27" i="13"/>
  <c r="F28" i="13"/>
  <c r="F31" i="13"/>
  <c r="F32" i="13"/>
  <c r="F37" i="13"/>
  <c r="O39" i="13"/>
  <c r="P10" i="13"/>
  <c r="D39" i="11"/>
  <c r="F16" i="11"/>
  <c r="F20" i="11"/>
  <c r="F24" i="11"/>
  <c r="F28" i="11"/>
  <c r="F32" i="11"/>
  <c r="F12" i="11"/>
  <c r="F25" i="11"/>
  <c r="F37" i="11"/>
  <c r="F15" i="11"/>
  <c r="F23" i="11"/>
  <c r="F27" i="11"/>
  <c r="F31" i="11"/>
  <c r="F10" i="11"/>
  <c r="P10" i="11"/>
  <c r="F11" i="11"/>
  <c r="D39" i="13" l="1"/>
  <c r="Q10" i="13"/>
  <c r="Q10" i="11"/>
  <c r="D40" i="11" l="1"/>
  <c r="D41" i="13" l="1"/>
  <c r="D41" i="11"/>
  <c r="E36" i="11" l="1"/>
  <c r="C34" i="11"/>
  <c r="L34" i="11" l="1"/>
  <c r="L36" i="11"/>
  <c r="M34" i="11"/>
  <c r="M36" i="11"/>
  <c r="E34" i="11"/>
  <c r="N34" i="11"/>
  <c r="N36" i="11"/>
  <c r="C50" i="11"/>
  <c r="L39" i="13" l="1"/>
  <c r="C50" i="13"/>
  <c r="L39" i="11"/>
  <c r="P36" i="11"/>
  <c r="Q36" i="11" s="1"/>
  <c r="N39" i="11"/>
  <c r="P36" i="13"/>
  <c r="Q36" i="13" s="1"/>
  <c r="F34" i="11"/>
  <c r="N39" i="13"/>
  <c r="F36" i="13"/>
  <c r="F36" i="11"/>
  <c r="P34" i="13"/>
  <c r="M39" i="13"/>
  <c r="F34" i="13"/>
  <c r="P34" i="11"/>
  <c r="M39" i="11"/>
  <c r="P39" i="11" l="1"/>
  <c r="Q39" i="11" s="1"/>
  <c r="Q34" i="13"/>
  <c r="P39" i="13"/>
  <c r="Q39" i="13" s="1"/>
  <c r="Q34" i="11"/>
  <c r="C22" i="11" l="1"/>
  <c r="C30" i="11"/>
  <c r="D49" i="11"/>
  <c r="D50" i="11"/>
  <c r="C39" i="11" l="1"/>
  <c r="F30" i="11"/>
  <c r="F30" i="13"/>
  <c r="D50" i="13"/>
  <c r="F50" i="13" s="1"/>
  <c r="F50" i="11"/>
  <c r="F49" i="11"/>
  <c r="D49" i="13"/>
  <c r="F49" i="13" s="1"/>
  <c r="E22" i="11"/>
  <c r="F22" i="11" s="1"/>
  <c r="C40" i="11"/>
  <c r="C39" i="13" l="1"/>
  <c r="C41" i="11"/>
  <c r="E39" i="11"/>
  <c r="F39" i="11" s="1"/>
  <c r="F52" i="13"/>
  <c r="F48" i="13"/>
  <c r="F48" i="11"/>
  <c r="F52" i="11"/>
  <c r="F53" i="11" l="1"/>
  <c r="C41" i="13"/>
  <c r="F39" i="13"/>
  <c r="F2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06524F77-FC4E-4AEF-94E5-15B1272D34B7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8B0D86F0-4404-4CE2-AC41-8030CF5174F2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03E2C0F6-8200-495C-9EA5-BC860C77C191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1409D03A-3E17-40A0-91F8-BDBD15E22CF0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6349A08A-C053-45BF-97A2-913007BE597A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460DDE27-D028-4928-A5F5-7F8C13D5657E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8DACF301-B56C-463E-99EE-463F3DA176A2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2D40209A-829E-4745-A56C-CEE62B3E803B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A93BA19F-93C2-4536-B0DD-AB9201139F57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95719A60-5C0A-4E85-B051-E4F47D74CB78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A24FF19D-84B5-4BF6-B41F-C5F794CBAF9E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64B2D807-1BD3-467A-B06E-6F8E08BC5DEA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07C7152A-BF63-49A6-A675-C03BC9D88695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3C5469F6-EDBF-4A8D-A172-0FB366854D83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6A706596-0193-47A4-AF76-2E15DEA4A2F9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9386F879-BFBC-4162-916B-1D269A2D2291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4E6FE4C0-9E6D-426E-814F-81DC5C709E52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3041C4B9-0C0B-4E02-8BC4-9589371B61E4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68981B17-2B44-46BA-AA59-E891CB2875A2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762FDEA6-5EC4-45C5-B334-2F4A185817BF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20AE83D8-E16E-407C-9BB7-E8AD8D6579B7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2785C23F-1519-4C74-9FA6-AFE573CF926B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035726E0-3B84-406A-B551-05098A47D544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5D4DA416-55B4-4B07-82E4-F379A5E4CB17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58E7A0D7-23E2-4BCF-8D9F-78A2EC2D3062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443BDEBD-DFFA-46BD-989F-C1944807710E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564515A8-9759-4B8E-A71E-28556EBE74BB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2BA57C63-4B7F-48C4-80A0-EEAF0899ECD6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F646334E-E2AC-49BE-8AA7-38EAA678B48A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F73503D7-CED1-490C-9CA6-6D172CCAA33B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02A9D2FB-F37D-4A87-A40F-842C19E10D22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85576943-4BEC-432D-90DF-104E8B42EF53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654FF7BB-B9FD-4AA7-8BD9-73518F2ADA6A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8AF6C07D-5BD2-45F7-902F-0DEE10906C80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FA11BD5E-9B33-4DB2-8906-BF2E99CB4CD0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D4BE1D48-A01B-493F-8446-2ECBD14640D1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14DDE0A5-B902-4180-9043-07EB992C01AC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3D26317B-D454-4906-BD59-DC71E74DD883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47993498-6FB3-4F99-9D06-F3AC3F34A05E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21E71B70-125B-4EC6-9905-99CE893961CD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49" authorId="0" shapeId="0" xr:uid="{A1B3D672-2C8F-4D1F-856E-75E9C9A581DC}">
      <text>
        <r>
          <rPr>
            <sz val="8"/>
            <color indexed="81"/>
            <rFont val="Tahoma"/>
            <family val="2"/>
          </rPr>
          <t>DSS:
from FED SSBG SERVICES (total of Qtrly Expend), Controller's spreadsheet</t>
        </r>
      </text>
    </comment>
    <comment ref="D49" authorId="0" shapeId="0" xr:uid="{F3978D6E-CBE1-433B-BA0C-75A91A1CE33B}">
      <text>
        <r>
          <rPr>
            <sz val="8"/>
            <color indexed="81"/>
            <rFont val="Tahoma"/>
            <family val="2"/>
          </rPr>
          <t xml:space="preserve">DSS:
from FED TA SERVICES (total of Qtrly Expend), Controller's spreadsheet </t>
        </r>
      </text>
    </comment>
    <comment ref="C50" authorId="0" shapeId="0" xr:uid="{C3C57058-DE19-4E96-AAA6-F8EA2C28CED1}">
      <text>
        <r>
          <rPr>
            <sz val="8"/>
            <color indexed="81"/>
            <rFont val="Tahoma"/>
            <family val="2"/>
          </rPr>
          <t>DSS:
from FED SSBG ADMIN (total of Qtrly Expend), Controller's spreadsheet</t>
        </r>
      </text>
    </comment>
    <comment ref="D50" authorId="0" shapeId="0" xr:uid="{E3908B43-47E6-4D53-B000-4CDD75740248}">
      <text>
        <r>
          <rPr>
            <sz val="8"/>
            <color indexed="81"/>
            <rFont val="Tahoma"/>
            <family val="2"/>
          </rPr>
          <t>DSS:
from FED TA ADMIN (total of Qtrly Expend), Controller's spreadsheet</t>
        </r>
      </text>
    </comment>
    <comment ref="F51" authorId="0" shapeId="0" xr:uid="{76038D9C-BF3D-4934-BDA3-595F5481581B}">
      <text>
        <r>
          <rPr>
            <sz val="8"/>
            <color indexed="81"/>
            <rFont val="Tahoma"/>
            <family val="2"/>
          </rPr>
          <t>DSS:
from Controller's EXPENDITURES vs ALLOCATIONS spreadsheet, ADJ. EXP. column</t>
        </r>
      </text>
    </comment>
  </commentList>
</comments>
</file>

<file path=xl/sharedStrings.xml><?xml version="1.0" encoding="utf-8"?>
<sst xmlns="http://schemas.openxmlformats.org/spreadsheetml/2006/main" count="1007" uniqueCount="124">
  <si>
    <t>Part A. Expenditures and Provision Method</t>
  </si>
  <si>
    <t>OMB NO.: 0970-0234</t>
  </si>
  <si>
    <t>Part B. Recipients</t>
  </si>
  <si>
    <t>STATE:  North Carolina</t>
  </si>
  <si>
    <t>Service Supported with SSBG Expenditures</t>
  </si>
  <si>
    <t>SSBG Expenditures</t>
  </si>
  <si>
    <t>Expenditures of All Other Federal, State and Local funds**</t>
  </si>
  <si>
    <t>Total Expenditures</t>
  </si>
  <si>
    <t>Provision Method</t>
  </si>
  <si>
    <t>Children</t>
  </si>
  <si>
    <t>Adults</t>
  </si>
  <si>
    <t>Total Adults</t>
  </si>
  <si>
    <t>Total</t>
  </si>
  <si>
    <t>SSBG Allocation</t>
  </si>
  <si>
    <t>Funds transferred into SSBG*</t>
  </si>
  <si>
    <t>Public</t>
  </si>
  <si>
    <t>Private</t>
  </si>
  <si>
    <t>Adults Age 59 Years &amp; Younger</t>
  </si>
  <si>
    <t xml:space="preserve">Adults Age 60 Years &amp; Older </t>
  </si>
  <si>
    <t>Adults of Unknown Age</t>
  </si>
  <si>
    <t>Adoption Services</t>
  </si>
  <si>
    <t>Case Management</t>
  </si>
  <si>
    <t>Congregate Meals</t>
  </si>
  <si>
    <t>Counseling Services</t>
  </si>
  <si>
    <t>Day Care--Adults</t>
  </si>
  <si>
    <t>Day Care--Children</t>
  </si>
  <si>
    <t>Education and Training Services</t>
  </si>
  <si>
    <t>Employment Services</t>
  </si>
  <si>
    <t>Family Planning Services</t>
  </si>
  <si>
    <t>Foster Care Services--Adults</t>
  </si>
  <si>
    <t>Foster Care Services--Children</t>
  </si>
  <si>
    <t>Health-Related Services</t>
  </si>
  <si>
    <t>Home-Based Services</t>
  </si>
  <si>
    <t>Home-Delivered Meals</t>
  </si>
  <si>
    <t>Housing Services</t>
  </si>
  <si>
    <t>Independent/Transitional Living Services</t>
  </si>
  <si>
    <t>Information &amp; Referral</t>
  </si>
  <si>
    <t>Legal Services</t>
  </si>
  <si>
    <t>Pregnancy &amp; Parenting</t>
  </si>
  <si>
    <t>Prevention &amp; Intervention</t>
  </si>
  <si>
    <t>Protective Services--Adults</t>
  </si>
  <si>
    <t>Protective Services--Children</t>
  </si>
  <si>
    <t>Recreation Services</t>
  </si>
  <si>
    <t>Residential Treatment</t>
  </si>
  <si>
    <t>Special Services--Disabled</t>
  </si>
  <si>
    <t>Special Services--Youth at Risk</t>
  </si>
  <si>
    <t>Substance Abuse Services</t>
  </si>
  <si>
    <t>Transportation</t>
  </si>
  <si>
    <t>Other Services***</t>
  </si>
  <si>
    <t xml:space="preserve">SUM OF EXPENDITURES FOR SERVICES </t>
  </si>
  <si>
    <t xml:space="preserve">SUM OF RECIPIENTS OF SERVICES </t>
  </si>
  <si>
    <t>Administrative Costs</t>
  </si>
  <si>
    <t>SUM OF EXPENDITURES FOR SERVICES AND ADMINISTRATIVE COSTS</t>
  </si>
  <si>
    <t>* From which block grant(s) were these funds transferred?</t>
  </si>
  <si>
    <t xml:space="preserve">** Please list the sources of these funds: </t>
  </si>
  <si>
    <t xml:space="preserve">*** Please list other serivces: </t>
  </si>
  <si>
    <t>SSBG Expenditures per Controller</t>
  </si>
  <si>
    <t>SSBG</t>
  </si>
  <si>
    <t>Transfer In</t>
  </si>
  <si>
    <t>Services</t>
  </si>
  <si>
    <t>Admin</t>
  </si>
  <si>
    <t>Transfers, over-expenditures, etc.</t>
  </si>
  <si>
    <t>Net SSBG Services Expends / Controller</t>
  </si>
  <si>
    <t>X</t>
  </si>
  <si>
    <t>Older Americans title III-B (Access and In Home Svcs); State Home and Community Care Block Grant.</t>
  </si>
  <si>
    <t xml:space="preserve">Contact Person:  </t>
  </si>
  <si>
    <t xml:space="preserve">Title: </t>
  </si>
  <si>
    <t xml:space="preserve">E-Mail Address:  </t>
  </si>
  <si>
    <t xml:space="preserve">Submission Date:  </t>
  </si>
  <si>
    <t>Assisted living residence (i.e. adult care home)</t>
  </si>
  <si>
    <t xml:space="preserve">Phone Number: </t>
  </si>
  <si>
    <r>
      <t>Agency:</t>
    </r>
    <r>
      <rPr>
        <sz val="10"/>
        <color indexed="12"/>
        <rFont val="Arial Narrow"/>
        <family val="2"/>
      </rPr>
      <t xml:space="preserve"> </t>
    </r>
  </si>
  <si>
    <t xml:space="preserve">Submission Date: </t>
  </si>
  <si>
    <t>Title:  Budget Analyst II</t>
  </si>
  <si>
    <t>Phone Number: 919.814.6330</t>
  </si>
  <si>
    <t>Title:  Business Manager</t>
  </si>
  <si>
    <t>Phone Number: 984-236-5350</t>
  </si>
  <si>
    <t>Title: Business Manager</t>
  </si>
  <si>
    <t>Phone Number:  919-855-3925</t>
  </si>
  <si>
    <t>Title: Assistant Budget Officer</t>
  </si>
  <si>
    <t>Phone Number:  919-855-3447</t>
  </si>
  <si>
    <t>Title:  Budget Offier</t>
  </si>
  <si>
    <t>Phone Number: 919-527-6416</t>
  </si>
  <si>
    <r>
      <t>Agency:</t>
    </r>
    <r>
      <rPr>
        <sz val="10"/>
        <color indexed="12"/>
        <rFont val="Arial Narrow"/>
        <family val="2"/>
      </rPr>
      <t xml:space="preserve"> </t>
    </r>
    <r>
      <rPr>
        <sz val="10"/>
        <color rgb="FF0000FF"/>
        <rFont val="Arial Narrow"/>
        <family val="2"/>
      </rPr>
      <t>DAAS (Aging and Adult Services)</t>
    </r>
  </si>
  <si>
    <t>Submission Date:  1/11/2023</t>
  </si>
  <si>
    <t>Submission Date: 1/10/2023</t>
  </si>
  <si>
    <t>Submission Date:  12/22/2022</t>
  </si>
  <si>
    <t>Submission Date:  1/13/2023</t>
  </si>
  <si>
    <t>Phone Number: 984-236-5353</t>
  </si>
  <si>
    <r>
      <t xml:space="preserve">E-Mail Address: </t>
    </r>
    <r>
      <rPr>
        <sz val="10"/>
        <color rgb="FF0000FF"/>
        <rFont val="Arial Narrow"/>
        <family val="2"/>
      </rPr>
      <t>sheryl.plummer@dhhs.nc.gov</t>
    </r>
  </si>
  <si>
    <r>
      <t>Agency:</t>
    </r>
    <r>
      <rPr>
        <sz val="10"/>
        <color indexed="12"/>
        <rFont val="Arial Narrow"/>
        <family val="2"/>
      </rPr>
      <t xml:space="preserve"> </t>
    </r>
    <r>
      <rPr>
        <sz val="10"/>
        <color rgb="FF0000FF"/>
        <rFont val="Arial Narrow"/>
        <family val="2"/>
      </rPr>
      <t>Div of Services for the Blind</t>
    </r>
  </si>
  <si>
    <r>
      <t xml:space="preserve">Contact Person:   </t>
    </r>
    <r>
      <rPr>
        <sz val="10"/>
        <color rgb="FF0000FF"/>
        <rFont val="Arial Narrow"/>
        <family val="2"/>
      </rPr>
      <t>Jacey Reeves</t>
    </r>
  </si>
  <si>
    <r>
      <t xml:space="preserve">Agency: </t>
    </r>
    <r>
      <rPr>
        <sz val="10"/>
        <color rgb="FF0000FF"/>
        <rFont val="Arial Narrow"/>
        <family val="2"/>
      </rPr>
      <t>DHSR</t>
    </r>
  </si>
  <si>
    <r>
      <t xml:space="preserve">E-Mail Address: </t>
    </r>
    <r>
      <rPr>
        <sz val="10"/>
        <color rgb="FF0000FF"/>
        <rFont val="Arial Narrow"/>
        <family val="2"/>
      </rPr>
      <t xml:space="preserve"> jacey.reeves@dhhs.nc.gov</t>
    </r>
  </si>
  <si>
    <r>
      <t xml:space="preserve">Contact Person:  </t>
    </r>
    <r>
      <rPr>
        <sz val="10"/>
        <color rgb="FF0000FF"/>
        <rFont val="Arial Narrow"/>
        <family val="2"/>
      </rPr>
      <t>Sheryl Plummer</t>
    </r>
  </si>
  <si>
    <r>
      <t>Agency:</t>
    </r>
    <r>
      <rPr>
        <sz val="10"/>
        <color indexed="12"/>
        <rFont val="Arial Narrow"/>
        <family val="2"/>
      </rPr>
      <t xml:space="preserve"> </t>
    </r>
    <r>
      <rPr>
        <sz val="10"/>
        <color rgb="FF0000FF"/>
        <rFont val="Arial Narrow"/>
        <family val="2"/>
      </rPr>
      <t>MHDDSAS</t>
    </r>
  </si>
  <si>
    <r>
      <t>Agency:</t>
    </r>
    <r>
      <rPr>
        <sz val="10"/>
        <color indexed="12"/>
        <rFont val="Arial Narrow"/>
        <family val="2"/>
      </rPr>
      <t xml:space="preserve"> </t>
    </r>
    <r>
      <rPr>
        <sz val="10"/>
        <color rgb="FF0000FF"/>
        <rFont val="Arial Narrow"/>
        <family val="2"/>
      </rPr>
      <t>DSS</t>
    </r>
  </si>
  <si>
    <r>
      <t xml:space="preserve">E-Mail Address: </t>
    </r>
    <r>
      <rPr>
        <sz val="10"/>
        <color rgb="FF0000FF"/>
        <rFont val="Arial Narrow"/>
        <family val="2"/>
      </rPr>
      <t xml:space="preserve"> felicia.harris@dhhs.nc.gov</t>
    </r>
  </si>
  <si>
    <r>
      <t xml:space="preserve">Contact Person: </t>
    </r>
    <r>
      <rPr>
        <sz val="10"/>
        <color rgb="FF0000FF"/>
        <rFont val="Arial Narrow"/>
        <family val="2"/>
      </rPr>
      <t>Felicia Harris</t>
    </r>
  </si>
  <si>
    <r>
      <t>Contact Person:</t>
    </r>
    <r>
      <rPr>
        <sz val="10"/>
        <color rgb="FF0000FF"/>
        <rFont val="Arial Narrow"/>
        <family val="2"/>
      </rPr>
      <t xml:space="preserve"> Peace Ndalama</t>
    </r>
  </si>
  <si>
    <r>
      <t xml:space="preserve">E-Mail Address: </t>
    </r>
    <r>
      <rPr>
        <sz val="10"/>
        <color indexed="12"/>
        <rFont val="Arial Narrow"/>
        <family val="2"/>
      </rPr>
      <t xml:space="preserve"> </t>
    </r>
    <r>
      <rPr>
        <sz val="10"/>
        <color rgb="FF0000FF"/>
        <rFont val="Arial Narrow"/>
        <family val="2"/>
      </rPr>
      <t>peace.ndalama@dhhs.nc.gov</t>
    </r>
  </si>
  <si>
    <r>
      <t>Agency:</t>
    </r>
    <r>
      <rPr>
        <sz val="10"/>
        <color indexed="12"/>
        <rFont val="Arial Narrow"/>
        <family val="2"/>
      </rPr>
      <t xml:space="preserve"> </t>
    </r>
    <r>
      <rPr>
        <sz val="10"/>
        <rFont val="Arial Narrow"/>
        <family val="2"/>
      </rPr>
      <t xml:space="preserve"> </t>
    </r>
    <r>
      <rPr>
        <sz val="10"/>
        <color rgb="FF0000FF"/>
        <rFont val="Arial Narrow"/>
        <family val="2"/>
      </rPr>
      <t>DCDEE</t>
    </r>
  </si>
  <si>
    <r>
      <t xml:space="preserve">E-Mail Address: </t>
    </r>
    <r>
      <rPr>
        <sz val="10"/>
        <color rgb="FF0000FF"/>
        <rFont val="Arial Narrow"/>
        <family val="2"/>
      </rPr>
      <t>lavette.smith@dhhs.nc.gov</t>
    </r>
  </si>
  <si>
    <r>
      <t xml:space="preserve">Contact Person:  </t>
    </r>
    <r>
      <rPr>
        <sz val="10"/>
        <color rgb="FF0000FF"/>
        <rFont val="Arial Narrow"/>
        <family val="2"/>
      </rPr>
      <t>Tonya Harris/Lavette Smith</t>
    </r>
  </si>
  <si>
    <t>Submission Date:  01/18/23</t>
  </si>
  <si>
    <t xml:space="preserve">EXPIRATION DATE: </t>
  </si>
  <si>
    <t>EXPIRATION DATE:</t>
  </si>
  <si>
    <t xml:space="preserve">EXPIRATION DATE:  </t>
  </si>
  <si>
    <t>FISCAL YEAR:  2024</t>
  </si>
  <si>
    <r>
      <t xml:space="preserve">Phone Number: </t>
    </r>
    <r>
      <rPr>
        <sz val="10"/>
        <color indexed="12"/>
        <rFont val="Arial Narrow"/>
        <family val="2"/>
      </rPr>
      <t>919-527-6416</t>
    </r>
  </si>
  <si>
    <r>
      <t xml:space="preserve">Title: </t>
    </r>
    <r>
      <rPr>
        <sz val="10"/>
        <color rgb="FF0000FF"/>
        <rFont val="Arial Narrow"/>
        <family val="2"/>
      </rPr>
      <t>Budget Officer</t>
    </r>
  </si>
  <si>
    <r>
      <t>Agency:</t>
    </r>
    <r>
      <rPr>
        <sz val="10"/>
        <color indexed="12"/>
        <rFont val="Arial Narrow"/>
        <family val="2"/>
      </rPr>
      <t xml:space="preserve"> Department of Health &amp; Human Services</t>
    </r>
  </si>
  <si>
    <r>
      <t xml:space="preserve">Submission Date:  </t>
    </r>
    <r>
      <rPr>
        <sz val="10"/>
        <color indexed="12"/>
        <rFont val="Arial Narrow"/>
        <family val="2"/>
      </rPr>
      <t>9/29/2023</t>
    </r>
  </si>
  <si>
    <t>REPORT PERIOD: 07/23 to 06/24</t>
  </si>
  <si>
    <r>
      <t xml:space="preserve">STATE:  </t>
    </r>
    <r>
      <rPr>
        <sz val="10"/>
        <color rgb="FF0000FF"/>
        <rFont val="Arial Narrow"/>
        <family val="2"/>
      </rPr>
      <t>North Carolina</t>
    </r>
  </si>
  <si>
    <t xml:space="preserve"> </t>
  </si>
  <si>
    <t>Herlene Thomas</t>
  </si>
  <si>
    <r>
      <t xml:space="preserve">E-Mail Address: </t>
    </r>
    <r>
      <rPr>
        <sz val="10"/>
        <color rgb="FF0000FF"/>
        <rFont val="Arial Narrow"/>
        <family val="2"/>
      </rPr>
      <t xml:space="preserve"> herlene.thomas@dhhs.nc.gov</t>
    </r>
  </si>
  <si>
    <t>Contact Person: Kim Goodwin</t>
  </si>
  <si>
    <t>kimberly.goodwin@dhhs.nc.gov</t>
  </si>
  <si>
    <r>
      <t xml:space="preserve">Contact Person: </t>
    </r>
    <r>
      <rPr>
        <sz val="10"/>
        <color rgb="FF0000FF"/>
        <rFont val="Arial Narrow"/>
        <family val="2"/>
      </rPr>
      <t>Gloria J. Waters</t>
    </r>
  </si>
  <si>
    <r>
      <t xml:space="preserve">E-Mail Address: </t>
    </r>
    <r>
      <rPr>
        <sz val="10"/>
        <color indexed="12"/>
        <rFont val="Arial Narrow"/>
        <family val="2"/>
      </rPr>
      <t>gloria.waters@dhhs.nc.gov</t>
    </r>
  </si>
  <si>
    <t>REPORT PERIOD: 07/25 to 06/26</t>
  </si>
  <si>
    <t>FISCAL YEAR: 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</si>
</sst>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indexed="12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9"/>
      <name val="Arial Narrow"/>
      <family val="2"/>
    </font>
    <font>
      <b/>
      <sz val="9"/>
      <name val="Arial Narrow"/>
      <family val="2"/>
    </font>
    <font>
      <sz val="8"/>
      <color indexed="81"/>
      <name val="Tahoma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0"/>
      <color rgb="FF0000FF"/>
      <name val="Arial Narrow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</borders>
  <cellStyleXfs count="72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5" applyNumberFormat="0" applyAlignment="0" applyProtection="0"/>
    <xf numFmtId="0" fontId="17" fillId="24" borderId="16" applyNumberForma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5" applyNumberFormat="0" applyAlignment="0" applyProtection="0"/>
    <xf numFmtId="0" fontId="24" fillId="0" borderId="20" applyNumberFormat="0" applyFill="0" applyAlignment="0" applyProtection="0"/>
    <xf numFmtId="0" fontId="25" fillId="25" borderId="0" applyNumberFormat="0" applyBorder="0" applyAlignment="0" applyProtection="0"/>
    <xf numFmtId="0" fontId="1" fillId="26" borderId="21" applyNumberFormat="0" applyFont="0" applyAlignment="0" applyProtection="0"/>
    <xf numFmtId="0" fontId="26" fillId="23" borderId="22" applyNumberFormat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9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3" fillId="0" borderId="0"/>
    <xf numFmtId="0" fontId="13" fillId="0" borderId="0"/>
    <xf numFmtId="164" fontId="30" fillId="0" borderId="0" applyFont="0" applyFill="0" applyBorder="0" applyAlignment="0" applyProtection="0"/>
    <xf numFmtId="0" fontId="30" fillId="0" borderId="0"/>
    <xf numFmtId="0" fontId="13" fillId="0" borderId="0"/>
    <xf numFmtId="0" fontId="16" fillId="23" borderId="25" applyNumberFormat="0" applyAlignment="0" applyProtection="0"/>
    <xf numFmtId="0" fontId="23" fillId="10" borderId="25" applyNumberFormat="0" applyAlignment="0" applyProtection="0"/>
    <xf numFmtId="0" fontId="1" fillId="26" borderId="26" applyNumberFormat="0" applyFont="0" applyAlignment="0" applyProtection="0"/>
    <xf numFmtId="0" fontId="26" fillId="23" borderId="27" applyNumberFormat="0" applyAlignment="0" applyProtection="0"/>
    <xf numFmtId="0" fontId="28" fillId="0" borderId="28" applyNumberFormat="0" applyFill="0" applyAlignment="0" applyProtection="0"/>
    <xf numFmtId="43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vertical="top"/>
    </xf>
    <xf numFmtId="0" fontId="4" fillId="0" borderId="0" xfId="1" applyFont="1"/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wrapText="1"/>
    </xf>
    <xf numFmtId="0" fontId="3" fillId="0" borderId="1" xfId="1" applyFont="1" applyBorder="1"/>
    <xf numFmtId="43" fontId="3" fillId="0" borderId="1" xfId="1" applyNumberFormat="1" applyFont="1" applyBorder="1" applyProtection="1">
      <protection locked="0"/>
    </xf>
    <xf numFmtId="43" fontId="3" fillId="0" borderId="1" xfId="1" applyNumberFormat="1" applyFont="1" applyBorder="1"/>
    <xf numFmtId="49" fontId="3" fillId="0" borderId="1" xfId="1" applyNumberFormat="1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3" fontId="3" fillId="0" borderId="1" xfId="1" applyNumberFormat="1" applyFont="1" applyBorder="1" applyProtection="1">
      <protection locked="0"/>
    </xf>
    <xf numFmtId="3" fontId="3" fillId="0" borderId="1" xfId="1" applyNumberFormat="1" applyFont="1" applyBorder="1"/>
    <xf numFmtId="0" fontId="3" fillId="2" borderId="1" xfId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43" fontId="3" fillId="2" borderId="7" xfId="1" applyNumberFormat="1" applyFont="1" applyFill="1" applyBorder="1"/>
    <xf numFmtId="0" fontId="3" fillId="2" borderId="7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43" fontId="3" fillId="2" borderId="1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8" xfId="1" applyFont="1" applyBorder="1"/>
    <xf numFmtId="0" fontId="3" fillId="0" borderId="8" xfId="1" applyFont="1" applyBorder="1" applyProtection="1">
      <protection locked="0"/>
    </xf>
    <xf numFmtId="0" fontId="3" fillId="3" borderId="8" xfId="2" applyFont="1" applyFill="1" applyBorder="1" applyProtection="1">
      <protection locked="0"/>
    </xf>
    <xf numFmtId="0" fontId="3" fillId="3" borderId="8" xfId="1" applyFont="1" applyFill="1" applyBorder="1" applyProtection="1">
      <protection locked="0"/>
    </xf>
    <xf numFmtId="0" fontId="3" fillId="0" borderId="9" xfId="1" applyFont="1" applyBorder="1"/>
    <xf numFmtId="0" fontId="3" fillId="0" borderId="9" xfId="1" applyFont="1" applyBorder="1" applyProtection="1">
      <protection locked="0"/>
    </xf>
    <xf numFmtId="0" fontId="3" fillId="0" borderId="0" xfId="1" applyFont="1" applyAlignment="1">
      <alignment horizontal="right"/>
    </xf>
    <xf numFmtId="0" fontId="3" fillId="0" borderId="4" xfId="1" applyFont="1" applyBorder="1"/>
    <xf numFmtId="0" fontId="6" fillId="0" borderId="6" xfId="1" applyFont="1" applyBorder="1"/>
    <xf numFmtId="43" fontId="7" fillId="2" borderId="6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3" fillId="2" borderId="9" xfId="1" applyFont="1" applyFill="1" applyBorder="1"/>
    <xf numFmtId="43" fontId="3" fillId="0" borderId="6" xfId="1" applyNumberFormat="1" applyFont="1" applyBorder="1"/>
    <xf numFmtId="0" fontId="3" fillId="0" borderId="2" xfId="1" applyFont="1" applyBorder="1"/>
    <xf numFmtId="0" fontId="3" fillId="0" borderId="3" xfId="1" applyFont="1" applyBorder="1" applyAlignment="1">
      <alignment horizontal="right"/>
    </xf>
    <xf numFmtId="43" fontId="3" fillId="4" borderId="10" xfId="1" applyNumberFormat="1" applyFont="1" applyFill="1" applyBorder="1"/>
    <xf numFmtId="43" fontId="3" fillId="0" borderId="3" xfId="1" applyNumberFormat="1" applyFont="1" applyBorder="1"/>
    <xf numFmtId="0" fontId="3" fillId="0" borderId="11" xfId="1" applyFont="1" applyBorder="1"/>
    <xf numFmtId="0" fontId="3" fillId="0" borderId="12" xfId="1" applyFont="1" applyBorder="1" applyAlignment="1">
      <alignment horizontal="right"/>
    </xf>
    <xf numFmtId="43" fontId="3" fillId="4" borderId="13" xfId="1" applyNumberFormat="1" applyFont="1" applyFill="1" applyBorder="1"/>
    <xf numFmtId="43" fontId="3" fillId="4" borderId="8" xfId="1" applyNumberFormat="1" applyFont="1" applyFill="1" applyBorder="1"/>
    <xf numFmtId="44" fontId="3" fillId="2" borderId="8" xfId="1" applyNumberFormat="1" applyFont="1" applyFill="1" applyBorder="1"/>
    <xf numFmtId="43" fontId="3" fillId="0" borderId="5" xfId="1" applyNumberFormat="1" applyFont="1" applyBorder="1"/>
    <xf numFmtId="0" fontId="3" fillId="0" borderId="5" xfId="1" applyFont="1" applyBorder="1" applyAlignment="1">
      <alignment horizontal="right"/>
    </xf>
    <xf numFmtId="43" fontId="3" fillId="2" borderId="8" xfId="1" applyNumberFormat="1" applyFont="1" applyFill="1" applyBorder="1"/>
    <xf numFmtId="0" fontId="3" fillId="2" borderId="8" xfId="1" applyFont="1" applyFill="1" applyBorder="1"/>
    <xf numFmtId="0" fontId="3" fillId="2" borderId="14" xfId="1" applyFont="1" applyFill="1" applyBorder="1"/>
    <xf numFmtId="43" fontId="3" fillId="4" borderId="5" xfId="1" applyNumberFormat="1" applyFont="1" applyFill="1" applyBorder="1"/>
    <xf numFmtId="0" fontId="1" fillId="0" borderId="4" xfId="1" applyBorder="1"/>
    <xf numFmtId="0" fontId="9" fillId="0" borderId="5" xfId="1" applyFont="1" applyBorder="1" applyAlignment="1">
      <alignment horizontal="right"/>
    </xf>
    <xf numFmtId="43" fontId="6" fillId="0" borderId="6" xfId="1" applyNumberFormat="1" applyFont="1" applyBorder="1"/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wrapText="1"/>
    </xf>
    <xf numFmtId="0" fontId="3" fillId="0" borderId="8" xfId="3" applyFont="1" applyBorder="1"/>
    <xf numFmtId="0" fontId="3" fillId="0" borderId="8" xfId="3" applyFont="1" applyBorder="1" applyProtection="1">
      <protection locked="0"/>
    </xf>
    <xf numFmtId="0" fontId="3" fillId="3" borderId="8" xfId="3" applyFont="1" applyFill="1" applyBorder="1" applyProtection="1">
      <protection locked="0"/>
    </xf>
    <xf numFmtId="0" fontId="3" fillId="0" borderId="4" xfId="3" applyFont="1" applyBorder="1"/>
    <xf numFmtId="0" fontId="3" fillId="0" borderId="11" xfId="3" applyFont="1" applyBorder="1"/>
    <xf numFmtId="0" fontId="3" fillId="0" borderId="12" xfId="3" applyFont="1" applyBorder="1" applyAlignment="1">
      <alignment horizontal="right"/>
    </xf>
    <xf numFmtId="43" fontId="3" fillId="4" borderId="13" xfId="3" applyNumberFormat="1" applyFont="1" applyFill="1" applyBorder="1"/>
    <xf numFmtId="43" fontId="3" fillId="4" borderId="8" xfId="3" applyNumberFormat="1" applyFont="1" applyFill="1" applyBorder="1"/>
    <xf numFmtId="44" fontId="3" fillId="2" borderId="8" xfId="3" applyNumberFormat="1" applyFont="1" applyFill="1" applyBorder="1"/>
    <xf numFmtId="43" fontId="3" fillId="0" borderId="5" xfId="3" applyNumberFormat="1" applyFont="1" applyBorder="1"/>
    <xf numFmtId="0" fontId="3" fillId="0" borderId="5" xfId="3" applyFont="1" applyBorder="1" applyAlignment="1">
      <alignment horizontal="right"/>
    </xf>
    <xf numFmtId="43" fontId="3" fillId="2" borderId="8" xfId="3" applyNumberFormat="1" applyFont="1" applyFill="1" applyBorder="1"/>
    <xf numFmtId="0" fontId="3" fillId="2" borderId="8" xfId="3" applyFont="1" applyFill="1" applyBorder="1"/>
    <xf numFmtId="43" fontId="3" fillId="4" borderId="5" xfId="3" applyNumberFormat="1" applyFont="1" applyFill="1" applyBorder="1"/>
    <xf numFmtId="0" fontId="1" fillId="0" borderId="4" xfId="3" applyBorder="1"/>
    <xf numFmtId="0" fontId="9" fillId="0" borderId="5" xfId="3" applyFont="1" applyBorder="1" applyAlignment="1">
      <alignment horizontal="right"/>
    </xf>
    <xf numFmtId="3" fontId="11" fillId="0" borderId="1" xfId="1" applyNumberFormat="1" applyFont="1" applyBorder="1" applyProtection="1">
      <protection locked="0"/>
    </xf>
    <xf numFmtId="0" fontId="11" fillId="0" borderId="0" xfId="1" applyFont="1"/>
    <xf numFmtId="0" fontId="3" fillId="3" borderId="8" xfId="5" applyFont="1" applyFill="1" applyBorder="1" applyProtection="1">
      <protection locked="0"/>
    </xf>
    <xf numFmtId="43" fontId="3" fillId="0" borderId="0" xfId="1" applyNumberFormat="1" applyFont="1"/>
    <xf numFmtId="43" fontId="3" fillId="4" borderId="0" xfId="4" applyNumberFormat="1" applyFont="1" applyFill="1"/>
    <xf numFmtId="44" fontId="8" fillId="2" borderId="0" xfId="4" applyNumberFormat="1" applyFont="1" applyFill="1"/>
    <xf numFmtId="43" fontId="3" fillId="0" borderId="24" xfId="1" applyNumberFormat="1" applyFont="1" applyBorder="1" applyProtection="1">
      <protection locked="0"/>
    </xf>
    <xf numFmtId="43" fontId="3" fillId="0" borderId="24" xfId="1" applyNumberFormat="1" applyFont="1" applyBorder="1"/>
    <xf numFmtId="3" fontId="3" fillId="0" borderId="24" xfId="1" applyNumberFormat="1" applyFont="1" applyBorder="1" applyProtection="1">
      <protection locked="0"/>
    </xf>
    <xf numFmtId="3" fontId="3" fillId="0" borderId="24" xfId="1" applyNumberFormat="1" applyFont="1" applyBorder="1"/>
    <xf numFmtId="3" fontId="3" fillId="0" borderId="24" xfId="3" applyNumberFormat="1" applyFont="1" applyBorder="1"/>
    <xf numFmtId="0" fontId="3" fillId="0" borderId="24" xfId="3" applyFont="1" applyBorder="1"/>
    <xf numFmtId="0" fontId="3" fillId="0" borderId="24" xfId="1" applyFont="1" applyBorder="1"/>
    <xf numFmtId="0" fontId="3" fillId="0" borderId="24" xfId="1" applyFont="1" applyBorder="1" applyAlignment="1">
      <alignment horizontal="center" wrapText="1"/>
    </xf>
    <xf numFmtId="49" fontId="3" fillId="0" borderId="24" xfId="1" applyNumberFormat="1" applyFont="1" applyBorder="1" applyAlignment="1" applyProtection="1">
      <alignment horizontal="center"/>
      <protection locked="0"/>
    </xf>
    <xf numFmtId="0" fontId="3" fillId="0" borderId="24" xfId="1" applyFont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0" borderId="31" xfId="1" applyFont="1" applyBorder="1"/>
    <xf numFmtId="0" fontId="3" fillId="0" borderId="32" xfId="1" applyFont="1" applyBorder="1"/>
    <xf numFmtId="43" fontId="3" fillId="0" borderId="24" xfId="2" applyNumberFormat="1" applyFont="1" applyBorder="1"/>
    <xf numFmtId="43" fontId="3" fillId="2" borderId="32" xfId="1" applyNumberFormat="1" applyFont="1" applyFill="1" applyBorder="1"/>
    <xf numFmtId="0" fontId="3" fillId="2" borderId="32" xfId="1" applyFont="1" applyFill="1" applyBorder="1" applyAlignment="1">
      <alignment horizont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wrapText="1"/>
    </xf>
    <xf numFmtId="43" fontId="3" fillId="2" borderId="24" xfId="1" applyNumberFormat="1" applyFont="1" applyFill="1" applyBorder="1" applyAlignment="1">
      <alignment vertical="center"/>
    </xf>
    <xf numFmtId="0" fontId="3" fillId="2" borderId="24" xfId="1" applyFont="1" applyFill="1" applyBorder="1" applyAlignment="1">
      <alignment horizontal="center" vertical="center"/>
    </xf>
    <xf numFmtId="0" fontId="3" fillId="0" borderId="33" xfId="1" applyFont="1" applyBorder="1"/>
    <xf numFmtId="0" fontId="3" fillId="0" borderId="33" xfId="1" applyFont="1" applyBorder="1" applyProtection="1">
      <protection locked="0"/>
    </xf>
    <xf numFmtId="0" fontId="6" fillId="0" borderId="31" xfId="1" applyFont="1" applyBorder="1"/>
    <xf numFmtId="43" fontId="7" fillId="2" borderId="31" xfId="1" applyNumberFormat="1" applyFont="1" applyFill="1" applyBorder="1" applyAlignment="1">
      <alignment horizontal="center"/>
    </xf>
    <xf numFmtId="0" fontId="7" fillId="2" borderId="24" xfId="1" applyFont="1" applyFill="1" applyBorder="1" applyAlignment="1">
      <alignment horizontal="center"/>
    </xf>
    <xf numFmtId="0" fontId="3" fillId="2" borderId="33" xfId="1" applyFont="1" applyFill="1" applyBorder="1"/>
    <xf numFmtId="43" fontId="3" fillId="0" borderId="31" xfId="1" applyNumberFormat="1" applyFont="1" applyBorder="1"/>
    <xf numFmtId="0" fontId="3" fillId="0" borderId="29" xfId="1" applyFont="1" applyBorder="1"/>
    <xf numFmtId="0" fontId="3" fillId="0" borderId="30" xfId="1" applyFont="1" applyBorder="1" applyAlignment="1">
      <alignment horizontal="right"/>
    </xf>
    <xf numFmtId="43" fontId="3" fillId="4" borderId="34" xfId="1" applyNumberFormat="1" applyFont="1" applyFill="1" applyBorder="1"/>
    <xf numFmtId="43" fontId="3" fillId="4" borderId="0" xfId="2" applyNumberFormat="1" applyFont="1" applyFill="1"/>
    <xf numFmtId="44" fontId="8" fillId="2" borderId="0" xfId="2" applyNumberFormat="1" applyFont="1" applyFill="1"/>
    <xf numFmtId="43" fontId="3" fillId="0" borderId="30" xfId="1" applyNumberFormat="1" applyFont="1" applyBorder="1"/>
    <xf numFmtId="0" fontId="3" fillId="2" borderId="35" xfId="1" applyFont="1" applyFill="1" applyBorder="1"/>
    <xf numFmtId="43" fontId="6" fillId="0" borderId="31" xfId="1" applyNumberFormat="1" applyFont="1" applyBorder="1"/>
    <xf numFmtId="0" fontId="3" fillId="0" borderId="0" xfId="3" applyFont="1" applyAlignment="1">
      <alignment vertical="top"/>
    </xf>
    <xf numFmtId="0" fontId="4" fillId="0" borderId="0" xfId="3" applyFont="1"/>
    <xf numFmtId="0" fontId="3" fillId="0" borderId="24" xfId="3" applyFont="1" applyBorder="1" applyAlignment="1">
      <alignment horizontal="center" wrapText="1"/>
    </xf>
    <xf numFmtId="43" fontId="3" fillId="0" borderId="24" xfId="3" applyNumberFormat="1" applyFont="1" applyBorder="1" applyProtection="1">
      <protection locked="0"/>
    </xf>
    <xf numFmtId="43" fontId="3" fillId="0" borderId="24" xfId="3" applyNumberFormat="1" applyFont="1" applyBorder="1"/>
    <xf numFmtId="49" fontId="3" fillId="0" borderId="24" xfId="3" applyNumberFormat="1" applyFont="1" applyBorder="1" applyAlignment="1" applyProtection="1">
      <alignment horizontal="center"/>
      <protection locked="0"/>
    </xf>
    <xf numFmtId="0" fontId="3" fillId="0" borderId="24" xfId="3" applyFont="1" applyBorder="1" applyAlignment="1">
      <alignment horizontal="center"/>
    </xf>
    <xf numFmtId="3" fontId="3" fillId="0" borderId="24" xfId="3" applyNumberFormat="1" applyFont="1" applyBorder="1" applyProtection="1">
      <protection locked="0"/>
    </xf>
    <xf numFmtId="0" fontId="3" fillId="2" borderId="24" xfId="3" applyFont="1" applyFill="1" applyBorder="1" applyAlignment="1">
      <alignment horizontal="center"/>
    </xf>
    <xf numFmtId="0" fontId="3" fillId="0" borderId="31" xfId="3" applyFont="1" applyBorder="1"/>
    <xf numFmtId="0" fontId="3" fillId="0" borderId="32" xfId="3" applyFont="1" applyBorder="1"/>
    <xf numFmtId="43" fontId="3" fillId="0" borderId="32" xfId="3" applyNumberFormat="1" applyFont="1" applyBorder="1"/>
    <xf numFmtId="43" fontId="3" fillId="2" borderId="32" xfId="3" applyNumberFormat="1" applyFont="1" applyFill="1" applyBorder="1"/>
    <xf numFmtId="0" fontId="3" fillId="2" borderId="32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3" fillId="0" borderId="24" xfId="3" applyFont="1" applyBorder="1" applyAlignment="1">
      <alignment vertical="center"/>
    </xf>
    <xf numFmtId="0" fontId="3" fillId="0" borderId="24" xfId="3" applyFont="1" applyBorder="1" applyAlignment="1">
      <alignment vertical="center" wrapText="1"/>
    </xf>
    <xf numFmtId="43" fontId="3" fillId="2" borderId="24" xfId="3" applyNumberFormat="1" applyFont="1" applyFill="1" applyBorder="1" applyAlignment="1">
      <alignment vertical="center"/>
    </xf>
    <xf numFmtId="0" fontId="3" fillId="2" borderId="24" xfId="3" applyFont="1" applyFill="1" applyBorder="1" applyAlignment="1">
      <alignment horizontal="center" vertical="center"/>
    </xf>
    <xf numFmtId="0" fontId="3" fillId="0" borderId="33" xfId="3" applyFont="1" applyBorder="1"/>
    <xf numFmtId="0" fontId="3" fillId="0" borderId="33" xfId="3" applyFont="1" applyBorder="1" applyProtection="1">
      <protection locked="0"/>
    </xf>
    <xf numFmtId="0" fontId="3" fillId="0" borderId="0" xfId="3" applyFont="1" applyAlignment="1">
      <alignment horizontal="right"/>
    </xf>
    <xf numFmtId="0" fontId="6" fillId="0" borderId="31" xfId="3" applyFont="1" applyBorder="1"/>
    <xf numFmtId="43" fontId="7" fillId="2" borderId="31" xfId="3" applyNumberFormat="1" applyFont="1" applyFill="1" applyBorder="1" applyAlignment="1">
      <alignment horizontal="center"/>
    </xf>
    <xf numFmtId="0" fontId="7" fillId="2" borderId="24" xfId="3" applyFont="1" applyFill="1" applyBorder="1" applyAlignment="1">
      <alignment horizontal="center"/>
    </xf>
    <xf numFmtId="0" fontId="3" fillId="2" borderId="33" xfId="3" applyFont="1" applyFill="1" applyBorder="1"/>
    <xf numFmtId="43" fontId="3" fillId="0" borderId="31" xfId="3" applyNumberFormat="1" applyFont="1" applyBorder="1"/>
    <xf numFmtId="0" fontId="3" fillId="0" borderId="29" xfId="3" applyFont="1" applyBorder="1"/>
    <xf numFmtId="0" fontId="3" fillId="0" borderId="30" xfId="3" applyFont="1" applyBorder="1" applyAlignment="1">
      <alignment horizontal="right"/>
    </xf>
    <xf numFmtId="43" fontId="3" fillId="0" borderId="30" xfId="3" applyNumberFormat="1" applyFont="1" applyBorder="1"/>
    <xf numFmtId="0" fontId="3" fillId="2" borderId="35" xfId="3" applyFont="1" applyFill="1" applyBorder="1"/>
    <xf numFmtId="43" fontId="6" fillId="0" borderId="31" xfId="3" applyNumberFormat="1" applyFont="1" applyBorder="1"/>
    <xf numFmtId="44" fontId="3" fillId="0" borderId="24" xfId="1" applyNumberFormat="1" applyFont="1" applyBorder="1" applyProtection="1">
      <protection locked="0"/>
    </xf>
    <xf numFmtId="0" fontId="3" fillId="3" borderId="8" xfId="0" applyFont="1" applyFill="1" applyBorder="1" applyProtection="1">
      <protection locked="0"/>
    </xf>
    <xf numFmtId="43" fontId="3" fillId="4" borderId="36" xfId="1" applyNumberFormat="1" applyFont="1" applyFill="1" applyBorder="1"/>
    <xf numFmtId="43" fontId="3" fillId="4" borderId="37" xfId="3" applyNumberFormat="1" applyFont="1" applyFill="1" applyBorder="1"/>
    <xf numFmtId="43" fontId="3" fillId="0" borderId="0" xfId="3" applyNumberFormat="1" applyFont="1"/>
    <xf numFmtId="43" fontId="3" fillId="0" borderId="0" xfId="69" applyFont="1"/>
    <xf numFmtId="165" fontId="3" fillId="0" borderId="0" xfId="1" applyNumberFormat="1" applyFont="1"/>
    <xf numFmtId="166" fontId="3" fillId="0" borderId="0" xfId="71" applyNumberFormat="1" applyFont="1"/>
    <xf numFmtId="0" fontId="3" fillId="0" borderId="1" xfId="1" applyFont="1" applyBorder="1" applyAlignment="1">
      <alignment horizontal="center" wrapText="1"/>
    </xf>
    <xf numFmtId="0" fontId="1" fillId="0" borderId="1" xfId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1" fillId="0" borderId="5" xfId="1" applyBorder="1" applyAlignment="1">
      <alignment wrapText="1"/>
    </xf>
    <xf numFmtId="0" fontId="3" fillId="0" borderId="1" xfId="3" applyFont="1" applyBorder="1" applyProtection="1">
      <protection locked="0"/>
    </xf>
    <xf numFmtId="0" fontId="4" fillId="0" borderId="1" xfId="3" applyFont="1" applyBorder="1" applyProtection="1">
      <protection locked="0"/>
    </xf>
    <xf numFmtId="14" fontId="3" fillId="0" borderId="1" xfId="3" applyNumberFormat="1" applyFont="1" applyBorder="1" applyProtection="1">
      <protection locked="0"/>
    </xf>
    <xf numFmtId="0" fontId="3" fillId="0" borderId="2" xfId="1" applyFont="1" applyBorder="1" applyAlignment="1">
      <alignment horizontal="center" wrapText="1"/>
    </xf>
    <xf numFmtId="0" fontId="1" fillId="0" borderId="4" xfId="1" applyBorder="1" applyAlignment="1">
      <alignment horizontal="center" wrapText="1"/>
    </xf>
    <xf numFmtId="0" fontId="1" fillId="0" borderId="5" xfId="1" applyBorder="1" applyAlignment="1">
      <alignment horizontal="center" wrapText="1"/>
    </xf>
    <xf numFmtId="0" fontId="3" fillId="0" borderId="1" xfId="1" applyFont="1" applyBorder="1"/>
    <xf numFmtId="0" fontId="4" fillId="0" borderId="1" xfId="1" applyFont="1" applyBorder="1"/>
    <xf numFmtId="0" fontId="1" fillId="0" borderId="1" xfId="1" applyBorder="1"/>
    <xf numFmtId="0" fontId="32" fillId="0" borderId="1" xfId="70" applyBorder="1" applyProtection="1">
      <protection locked="0"/>
    </xf>
    <xf numFmtId="0" fontId="3" fillId="0" borderId="24" xfId="1" applyFont="1" applyBorder="1" applyAlignment="1">
      <alignment horizontal="center" wrapText="1"/>
    </xf>
    <xf numFmtId="0" fontId="1" fillId="0" borderId="24" xfId="1" applyBorder="1" applyAlignment="1">
      <alignment wrapText="1"/>
    </xf>
    <xf numFmtId="0" fontId="3" fillId="0" borderId="30" xfId="1" applyFont="1" applyBorder="1" applyAlignment="1">
      <alignment horizontal="center" wrapText="1"/>
    </xf>
    <xf numFmtId="0" fontId="3" fillId="0" borderId="24" xfId="1" applyFont="1" applyBorder="1" applyProtection="1">
      <protection locked="0"/>
    </xf>
    <xf numFmtId="0" fontId="4" fillId="0" borderId="24" xfId="1" applyFont="1" applyBorder="1" applyProtection="1">
      <protection locked="0"/>
    </xf>
    <xf numFmtId="0" fontId="3" fillId="0" borderId="29" xfId="1" applyFont="1" applyBorder="1" applyAlignment="1">
      <alignment horizontal="center" wrapText="1"/>
    </xf>
    <xf numFmtId="0" fontId="3" fillId="0" borderId="24" xfId="1" applyFont="1" applyBorder="1"/>
    <xf numFmtId="0" fontId="4" fillId="0" borderId="24" xfId="1" applyFont="1" applyBorder="1"/>
    <xf numFmtId="0" fontId="1" fillId="0" borderId="24" xfId="1" applyBorder="1"/>
    <xf numFmtId="0" fontId="3" fillId="0" borderId="24" xfId="3" applyFont="1" applyBorder="1" applyProtection="1">
      <protection locked="0"/>
    </xf>
    <xf numFmtId="0" fontId="4" fillId="0" borderId="24" xfId="3" applyFont="1" applyBorder="1" applyProtection="1">
      <protection locked="0"/>
    </xf>
    <xf numFmtId="0" fontId="3" fillId="0" borderId="24" xfId="3" applyFont="1" applyBorder="1"/>
    <xf numFmtId="0" fontId="1" fillId="0" borderId="24" xfId="3" applyBorder="1"/>
    <xf numFmtId="0" fontId="3" fillId="0" borderId="29" xfId="3" applyFont="1" applyBorder="1" applyAlignment="1">
      <alignment horizontal="center" wrapText="1"/>
    </xf>
    <xf numFmtId="0" fontId="3" fillId="0" borderId="30" xfId="3" applyFont="1" applyBorder="1" applyAlignment="1">
      <alignment horizontal="center" wrapText="1"/>
    </xf>
    <xf numFmtId="0" fontId="1" fillId="0" borderId="4" xfId="3" applyBorder="1" applyAlignment="1">
      <alignment horizontal="center" wrapText="1"/>
    </xf>
    <xf numFmtId="0" fontId="1" fillId="0" borderId="5" xfId="3" applyBorder="1" applyAlignment="1">
      <alignment horizontal="center" wrapText="1"/>
    </xf>
    <xf numFmtId="0" fontId="3" fillId="0" borderId="24" xfId="3" applyFont="1" applyBorder="1" applyAlignment="1">
      <alignment horizontal="center" wrapText="1"/>
    </xf>
    <xf numFmtId="0" fontId="1" fillId="0" borderId="24" xfId="3" applyBorder="1" applyAlignment="1">
      <alignment wrapText="1"/>
    </xf>
    <xf numFmtId="0" fontId="1" fillId="0" borderId="5" xfId="3" applyBorder="1" applyAlignment="1">
      <alignment wrapText="1"/>
    </xf>
  </cellXfs>
  <cellStyles count="72">
    <cellStyle name="20% - Accent1 2" xfId="6" xr:uid="{00000000-0005-0000-0000-000036000000}"/>
    <cellStyle name="20% - Accent2 2" xfId="7" xr:uid="{00000000-0005-0000-0000-000037000000}"/>
    <cellStyle name="20% - Accent3 2" xfId="8" xr:uid="{00000000-0005-0000-0000-000038000000}"/>
    <cellStyle name="20% - Accent4 2" xfId="9" xr:uid="{00000000-0005-0000-0000-000039000000}"/>
    <cellStyle name="20% - Accent5 2" xfId="10" xr:uid="{00000000-0005-0000-0000-00003A000000}"/>
    <cellStyle name="20% - Accent6 2" xfId="11" xr:uid="{00000000-0005-0000-0000-00003B000000}"/>
    <cellStyle name="40% - Accent1 2" xfId="12" xr:uid="{00000000-0005-0000-0000-00003C000000}"/>
    <cellStyle name="40% - Accent2 2" xfId="13" xr:uid="{00000000-0005-0000-0000-00003D000000}"/>
    <cellStyle name="40% - Accent3 2" xfId="14" xr:uid="{00000000-0005-0000-0000-00003E000000}"/>
    <cellStyle name="40% - Accent4 2" xfId="15" xr:uid="{00000000-0005-0000-0000-00003F000000}"/>
    <cellStyle name="40% - Accent5 2" xfId="16" xr:uid="{00000000-0005-0000-0000-000040000000}"/>
    <cellStyle name="40% - Accent6 2" xfId="17" xr:uid="{00000000-0005-0000-0000-000041000000}"/>
    <cellStyle name="60% - Accent1 2" xfId="18" xr:uid="{00000000-0005-0000-0000-000042000000}"/>
    <cellStyle name="60% - Accent2 2" xfId="19" xr:uid="{00000000-0005-0000-0000-000043000000}"/>
    <cellStyle name="60% - Accent3 2" xfId="20" xr:uid="{00000000-0005-0000-0000-000044000000}"/>
    <cellStyle name="60% - Accent4 2" xfId="21" xr:uid="{00000000-0005-0000-0000-000045000000}"/>
    <cellStyle name="60% - Accent5 2" xfId="22" xr:uid="{00000000-0005-0000-0000-000046000000}"/>
    <cellStyle name="60% - Accent6 2" xfId="23" xr:uid="{00000000-0005-0000-0000-000047000000}"/>
    <cellStyle name="Accent1 2" xfId="24" xr:uid="{00000000-0005-0000-0000-000048000000}"/>
    <cellStyle name="Accent2 2" xfId="25" xr:uid="{00000000-0005-0000-0000-000049000000}"/>
    <cellStyle name="Accent3 2" xfId="26" xr:uid="{00000000-0005-0000-0000-00004A000000}"/>
    <cellStyle name="Accent4 2" xfId="27" xr:uid="{00000000-0005-0000-0000-00004B000000}"/>
    <cellStyle name="Accent5 2" xfId="28" xr:uid="{00000000-0005-0000-0000-00004C000000}"/>
    <cellStyle name="Accent6 2" xfId="29" xr:uid="{00000000-0005-0000-0000-00004D000000}"/>
    <cellStyle name="Bad 2" xfId="30" xr:uid="{00000000-0005-0000-0000-00004E000000}"/>
    <cellStyle name="Calculation 2" xfId="31" xr:uid="{00000000-0005-0000-0000-00004F000000}"/>
    <cellStyle name="Calculation 3" xfId="64" xr:uid="{00000000-0005-0000-0000-00007B000000}"/>
    <cellStyle name="Check Cell 2" xfId="32" xr:uid="{00000000-0005-0000-0000-000050000000}"/>
    <cellStyle name="Comma" xfId="69" builtinId="3"/>
    <cellStyle name="Comma 2" xfId="51" xr:uid="{00000000-0005-0000-0000-00001C000000}"/>
    <cellStyle name="Comma 3" xfId="55" xr:uid="{00000000-0005-0000-0000-00001D000000}"/>
    <cellStyle name="Comma 3 2" xfId="61" xr:uid="{00000000-0005-0000-0000-00001D000000}"/>
    <cellStyle name="Comma 4" xfId="33" xr:uid="{00000000-0005-0000-0000-000051000000}"/>
    <cellStyle name="Currency 2" xfId="52" xr:uid="{00000000-0005-0000-0000-00001F000000}"/>
    <cellStyle name="Currency 3" xfId="56" xr:uid="{00000000-0005-0000-0000-000020000000}"/>
    <cellStyle name="Currency 4" xfId="34" xr:uid="{00000000-0005-0000-0000-000054000000}"/>
    <cellStyle name="Explanatory Text 2" xfId="35" xr:uid="{00000000-0005-0000-0000-000057000000}"/>
    <cellStyle name="Good 2" xfId="36" xr:uid="{00000000-0005-0000-0000-000058000000}"/>
    <cellStyle name="Heading 1 2" xfId="37" xr:uid="{00000000-0005-0000-0000-000059000000}"/>
    <cellStyle name="Heading 2 2" xfId="38" xr:uid="{00000000-0005-0000-0000-00005A000000}"/>
    <cellStyle name="Heading 3 2" xfId="39" xr:uid="{00000000-0005-0000-0000-00005B000000}"/>
    <cellStyle name="Heading 4 2" xfId="40" xr:uid="{00000000-0005-0000-0000-00005C000000}"/>
    <cellStyle name="Hyperlink" xfId="70" builtinId="8"/>
    <cellStyle name="Input 2" xfId="41" xr:uid="{00000000-0005-0000-0000-00005D000000}"/>
    <cellStyle name="Input 3" xfId="65" xr:uid="{00000000-0005-0000-0000-00007C000000}"/>
    <cellStyle name="Linked Cell 2" xfId="42" xr:uid="{00000000-0005-0000-0000-00005E000000}"/>
    <cellStyle name="Neutral 2" xfId="43" xr:uid="{00000000-0005-0000-0000-00005F000000}"/>
    <cellStyle name="Normal" xfId="0" builtinId="0"/>
    <cellStyle name="Normal 2" xfId="5" xr:uid="{1B92CC31-0052-43B2-A116-FFD468C82F4A}"/>
    <cellStyle name="Normal 2 2" xfId="2" xr:uid="{1E8AFDE9-837F-4642-ABBC-3406BB2AE0F2}"/>
    <cellStyle name="Normal 2 2 2" xfId="4" xr:uid="{62D76C0E-6095-4775-AB12-40DFE59839A5}"/>
    <cellStyle name="Normal 2 3" xfId="57" xr:uid="{00000000-0005-0000-0000-00002E000000}"/>
    <cellStyle name="Normal 2 4" xfId="50" xr:uid="{00000000-0005-0000-0000-00002B000000}"/>
    <cellStyle name="Normal 3" xfId="54" xr:uid="{00000000-0005-0000-0000-00002F000000}"/>
    <cellStyle name="Normal 4" xfId="59" xr:uid="{00000000-0005-0000-0000-000030000000}"/>
    <cellStyle name="Normal 5" xfId="63" xr:uid="{00000000-0005-0000-0000-00002E000000}"/>
    <cellStyle name="Normal 6" xfId="62" xr:uid="{00000000-0005-0000-0000-00002F000000}"/>
    <cellStyle name="Normal 7" xfId="60" xr:uid="{00000000-0005-0000-0000-000030000000}"/>
    <cellStyle name="Normal_Divblank_08" xfId="1" xr:uid="{72291DDA-1647-4564-B607-75EF710B08F1}"/>
    <cellStyle name="Normal_Divblank_08 2" xfId="3" xr:uid="{920B4BAA-1F7D-475F-958E-DBF64066DE95}"/>
    <cellStyle name="Note 2" xfId="44" xr:uid="{00000000-0005-0000-0000-000073000000}"/>
    <cellStyle name="Note 3" xfId="66" xr:uid="{00000000-0005-0000-0000-00007D000000}"/>
    <cellStyle name="Output 2" xfId="45" xr:uid="{00000000-0005-0000-0000-000074000000}"/>
    <cellStyle name="Output 3" xfId="67" xr:uid="{00000000-0005-0000-0000-00007E000000}"/>
    <cellStyle name="Percent" xfId="71" builtinId="5"/>
    <cellStyle name="Percent 2" xfId="53" xr:uid="{00000000-0005-0000-0000-000044000000}"/>
    <cellStyle name="Percent 2 2" xfId="58" xr:uid="{00000000-0005-0000-0000-000045000000}"/>
    <cellStyle name="Percent 3" xfId="46" xr:uid="{00000000-0005-0000-0000-000075000000}"/>
    <cellStyle name="Title 2" xfId="47" xr:uid="{00000000-0005-0000-0000-000078000000}"/>
    <cellStyle name="Total 2" xfId="48" xr:uid="{00000000-0005-0000-0000-000079000000}"/>
    <cellStyle name="Total 3" xfId="68" xr:uid="{00000000-0005-0000-0000-00007F000000}"/>
    <cellStyle name="Warning Text 2" xfId="49" xr:uid="{00000000-0005-0000-0000-00007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mailto:kimberly.goodwin@dhhs.nc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CE8B2-285F-42F2-B064-6FDDCFEE4768}">
  <dimension ref="A1:Y61"/>
  <sheetViews>
    <sheetView showGridLines="0" tabSelected="1" zoomScaleNormal="100" workbookViewId="0">
      <selection activeCell="J4" sqref="J4:K4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3.88671875" style="2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0.109375" style="2" customWidth="1"/>
    <col min="13" max="19" width="9.109375" style="2"/>
    <col min="20" max="20" width="10.44140625" style="2" bestFit="1" customWidth="1"/>
    <col min="21" max="21" width="12" style="2" bestFit="1" customWidth="1"/>
    <col min="22" max="22" width="10.44140625" style="2" bestFit="1" customWidth="1"/>
    <col min="23" max="23" width="9.109375" style="2"/>
    <col min="24" max="24" width="10.44140625" style="2" bestFit="1" customWidth="1"/>
    <col min="25" max="25" width="12" style="2" bestFit="1" customWidth="1"/>
    <col min="26" max="16384" width="9.109375" style="2"/>
  </cols>
  <sheetData>
    <row r="1" spans="1:25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25" x14ac:dyDescent="0.3">
      <c r="F2" s="3" t="s">
        <v>105</v>
      </c>
      <c r="O2" s="3" t="str">
        <f>F2</f>
        <v xml:space="preserve">EXPIRATION DATE: </v>
      </c>
    </row>
    <row r="3" spans="1:25" ht="15.05" x14ac:dyDescent="0.3">
      <c r="A3" s="165" t="s">
        <v>114</v>
      </c>
      <c r="B3" s="165"/>
      <c r="C3" s="165" t="s">
        <v>123</v>
      </c>
      <c r="D3" s="165"/>
      <c r="E3" s="166"/>
      <c r="F3" s="165" t="s">
        <v>122</v>
      </c>
      <c r="G3" s="165"/>
      <c r="H3" s="166"/>
      <c r="I3" s="4"/>
      <c r="J3" s="165" t="str">
        <f>A3</f>
        <v>STATE:  North Carolina</v>
      </c>
      <c r="K3" s="167"/>
    </row>
    <row r="4" spans="1:25" ht="15.05" x14ac:dyDescent="0.3">
      <c r="A4" s="159" t="s">
        <v>120</v>
      </c>
      <c r="B4" s="159"/>
      <c r="C4" s="159" t="s">
        <v>109</v>
      </c>
      <c r="D4" s="159"/>
      <c r="E4" s="160"/>
      <c r="J4" s="165" t="str">
        <f>C3</f>
        <v>FISCAL YEAR:  2027</v>
      </c>
      <c r="K4" s="167"/>
    </row>
    <row r="5" spans="1:25" x14ac:dyDescent="0.3">
      <c r="A5" s="159" t="s">
        <v>110</v>
      </c>
      <c r="B5" s="159"/>
      <c r="C5" s="159" t="s">
        <v>121</v>
      </c>
      <c r="D5" s="159"/>
      <c r="E5" s="160"/>
    </row>
    <row r="6" spans="1:25" x14ac:dyDescent="0.3">
      <c r="A6" s="159" t="s">
        <v>111</v>
      </c>
      <c r="B6" s="159"/>
      <c r="C6" s="161">
        <v>46177</v>
      </c>
      <c r="D6" s="159"/>
      <c r="E6" s="160"/>
    </row>
    <row r="8" spans="1:25" s="6" customFormat="1" ht="15.05" x14ac:dyDescent="0.3">
      <c r="A8" s="162" t="s">
        <v>4</v>
      </c>
      <c r="B8" s="157"/>
      <c r="C8" s="155" t="s">
        <v>5</v>
      </c>
      <c r="D8" s="155"/>
      <c r="E8" s="155" t="s">
        <v>6</v>
      </c>
      <c r="F8" s="155" t="s">
        <v>7</v>
      </c>
      <c r="G8" s="155" t="s">
        <v>8</v>
      </c>
      <c r="H8" s="155"/>
      <c r="I8" s="5"/>
      <c r="J8" s="155" t="s">
        <v>4</v>
      </c>
      <c r="K8" s="155"/>
      <c r="L8" s="155" t="s">
        <v>9</v>
      </c>
      <c r="M8" s="155" t="s">
        <v>10</v>
      </c>
      <c r="N8" s="156"/>
      <c r="O8" s="156"/>
      <c r="P8" s="157" t="s">
        <v>11</v>
      </c>
      <c r="Q8" s="155" t="s">
        <v>12</v>
      </c>
    </row>
    <row r="9" spans="1:25" s="6" customFormat="1" ht="43.2" x14ac:dyDescent="0.3">
      <c r="A9" s="163"/>
      <c r="B9" s="164"/>
      <c r="C9" s="5" t="s">
        <v>13</v>
      </c>
      <c r="D9" s="5" t="s">
        <v>14</v>
      </c>
      <c r="E9" s="155"/>
      <c r="F9" s="155"/>
      <c r="G9" s="5" t="s">
        <v>15</v>
      </c>
      <c r="H9" s="5" t="s">
        <v>16</v>
      </c>
      <c r="I9" s="5"/>
      <c r="J9" s="155"/>
      <c r="K9" s="155"/>
      <c r="L9" s="155"/>
      <c r="M9" s="5" t="s">
        <v>17</v>
      </c>
      <c r="N9" s="5" t="s">
        <v>18</v>
      </c>
      <c r="O9" s="5" t="s">
        <v>19</v>
      </c>
      <c r="P9" s="158"/>
      <c r="Q9" s="155"/>
    </row>
    <row r="10" spans="1:25" x14ac:dyDescent="0.3">
      <c r="A10" s="7">
        <v>1</v>
      </c>
      <c r="B10" s="7" t="s">
        <v>20</v>
      </c>
      <c r="C10" s="8">
        <v>104167</v>
      </c>
      <c r="D10" s="8">
        <v>885112</v>
      </c>
      <c r="E10" s="8">
        <v>12143340</v>
      </c>
      <c r="F10" s="9">
        <f>SUM(C10:E10)</f>
        <v>13132619</v>
      </c>
      <c r="G10" s="10" t="s">
        <v>63</v>
      </c>
      <c r="H10" s="10" t="s">
        <v>63</v>
      </c>
      <c r="I10" s="11"/>
      <c r="J10" s="7">
        <v>1</v>
      </c>
      <c r="K10" s="7" t="s">
        <v>20</v>
      </c>
      <c r="L10" s="12">
        <v>10414</v>
      </c>
      <c r="M10" s="12">
        <v>909</v>
      </c>
      <c r="N10" s="12">
        <v>0</v>
      </c>
      <c r="O10" s="12">
        <v>0</v>
      </c>
      <c r="P10" s="13">
        <f t="shared" ref="P10:P38" si="0">SUM(M10:O10)</f>
        <v>909</v>
      </c>
      <c r="Q10" s="13">
        <f t="shared" ref="Q10:Q39" si="1">SUM(L10,P10)</f>
        <v>11323</v>
      </c>
      <c r="S10" s="154"/>
      <c r="T10" s="77"/>
      <c r="U10" s="77"/>
      <c r="X10" s="77"/>
      <c r="Y10" s="77"/>
    </row>
    <row r="11" spans="1:25" x14ac:dyDescent="0.3">
      <c r="A11" s="7">
        <v>2</v>
      </c>
      <c r="B11" s="7" t="s">
        <v>21</v>
      </c>
      <c r="C11" s="8">
        <v>2498157</v>
      </c>
      <c r="D11" s="8">
        <f>ROUND(Totals!D11,0)</f>
        <v>0</v>
      </c>
      <c r="E11" s="8">
        <v>176556</v>
      </c>
      <c r="F11" s="9">
        <f t="shared" ref="F11:F39" si="2">SUM(C11:E11)</f>
        <v>2674713</v>
      </c>
      <c r="G11" s="10" t="s">
        <v>63</v>
      </c>
      <c r="H11" s="10" t="s">
        <v>63</v>
      </c>
      <c r="I11" s="11"/>
      <c r="J11" s="7">
        <v>2</v>
      </c>
      <c r="K11" s="7" t="s">
        <v>21</v>
      </c>
      <c r="L11" s="12">
        <v>47</v>
      </c>
      <c r="M11" s="12">
        <v>1606</v>
      </c>
      <c r="N11" s="12">
        <v>3334</v>
      </c>
      <c r="O11" s="12">
        <f>CMS!O11+DCD!O11+DSS!O11+DMH!O11+DSB!O11+DAAS!O11+DHSR!O11</f>
        <v>0</v>
      </c>
      <c r="P11" s="13">
        <f t="shared" si="0"/>
        <v>4940</v>
      </c>
      <c r="Q11" s="13">
        <f t="shared" si="1"/>
        <v>4987</v>
      </c>
      <c r="S11" s="154"/>
      <c r="T11" s="77"/>
      <c r="U11" s="77"/>
      <c r="X11" s="77"/>
      <c r="Y11" s="77"/>
    </row>
    <row r="12" spans="1:25" x14ac:dyDescent="0.3">
      <c r="A12" s="7">
        <v>3</v>
      </c>
      <c r="B12" s="7" t="s">
        <v>22</v>
      </c>
      <c r="C12" s="8">
        <v>0</v>
      </c>
      <c r="D12" s="8">
        <f>ROUND(Totals!D12,0)</f>
        <v>0</v>
      </c>
      <c r="E12" s="8">
        <f>ROUND(Totals!E12,0)</f>
        <v>0</v>
      </c>
      <c r="F12" s="9">
        <f t="shared" si="2"/>
        <v>0</v>
      </c>
      <c r="G12" s="10"/>
      <c r="H12" s="10"/>
      <c r="I12" s="11"/>
      <c r="J12" s="7">
        <v>3</v>
      </c>
      <c r="K12" s="7" t="s">
        <v>22</v>
      </c>
      <c r="L12" s="12">
        <f>CMS!L12+DCD!L12+DSS!L12+DMH!L12+DSB!L12+DAAS!L12+DHSR!L12</f>
        <v>0</v>
      </c>
      <c r="M12" s="12">
        <f>CMS!M12+DCD!M12+DSS!M12+DMH!M12+DSB!M12+DAAS!M12+DHSR!M12</f>
        <v>0</v>
      </c>
      <c r="N12" s="12">
        <f>CMS!N12+DCD!N12+DSS!N12+DMH!N12+DSB!N12+DAAS!N12+DHSR!N12</f>
        <v>0</v>
      </c>
      <c r="O12" s="12">
        <f>CMS!O12+DCD!O12+DSS!O12+DMH!O12+DSB!O12+DAAS!O12+DHSR!O12</f>
        <v>0</v>
      </c>
      <c r="P12" s="13">
        <f t="shared" si="0"/>
        <v>0</v>
      </c>
      <c r="Q12" s="13">
        <f t="shared" si="1"/>
        <v>0</v>
      </c>
      <c r="S12" s="154"/>
      <c r="T12" s="77"/>
      <c r="U12" s="77"/>
      <c r="X12" s="77"/>
      <c r="Y12" s="77"/>
    </row>
    <row r="13" spans="1:25" x14ac:dyDescent="0.3">
      <c r="A13" s="7">
        <v>4</v>
      </c>
      <c r="B13" s="7" t="s">
        <v>23</v>
      </c>
      <c r="C13" s="8">
        <v>4252538</v>
      </c>
      <c r="D13" s="8">
        <f>ROUND(Totals!D13,0)</f>
        <v>0</v>
      </c>
      <c r="E13" s="8">
        <v>1551480</v>
      </c>
      <c r="F13" s="9">
        <f t="shared" si="2"/>
        <v>5804018</v>
      </c>
      <c r="G13" s="10" t="s">
        <v>63</v>
      </c>
      <c r="H13" s="10" t="s">
        <v>63</v>
      </c>
      <c r="I13" s="11"/>
      <c r="J13" s="7">
        <v>4</v>
      </c>
      <c r="K13" s="7" t="s">
        <v>23</v>
      </c>
      <c r="L13" s="12">
        <v>282</v>
      </c>
      <c r="M13" s="12">
        <v>2686</v>
      </c>
      <c r="N13" s="12">
        <v>4534</v>
      </c>
      <c r="O13" s="12">
        <f>CMS!O13+DCD!O13+DSS!O13+DMH!O13+DSB!O13+DAAS!O13+DHSR!O13</f>
        <v>0</v>
      </c>
      <c r="P13" s="13">
        <f t="shared" si="0"/>
        <v>7220</v>
      </c>
      <c r="Q13" s="13">
        <f t="shared" si="1"/>
        <v>7502</v>
      </c>
      <c r="S13" s="154"/>
      <c r="T13" s="77"/>
      <c r="U13" s="77"/>
      <c r="X13" s="77"/>
      <c r="Y13" s="77"/>
    </row>
    <row r="14" spans="1:25" x14ac:dyDescent="0.3">
      <c r="A14" s="7">
        <v>5</v>
      </c>
      <c r="B14" s="7" t="s">
        <v>24</v>
      </c>
      <c r="C14" s="8">
        <v>170621</v>
      </c>
      <c r="D14" s="8">
        <f>ROUND(Totals!D14,0)</f>
        <v>0</v>
      </c>
      <c r="E14" s="8">
        <v>144627</v>
      </c>
      <c r="F14" s="9">
        <f t="shared" si="2"/>
        <v>315248</v>
      </c>
      <c r="G14" s="10" t="s">
        <v>63</v>
      </c>
      <c r="H14" s="10" t="s">
        <v>63</v>
      </c>
      <c r="I14" s="11"/>
      <c r="J14" s="7">
        <v>5</v>
      </c>
      <c r="K14" s="7" t="s">
        <v>24</v>
      </c>
      <c r="L14" s="12">
        <v>0</v>
      </c>
      <c r="M14" s="12">
        <v>15</v>
      </c>
      <c r="N14" s="12">
        <v>23</v>
      </c>
      <c r="O14" s="12">
        <f>CMS!O14+DCD!O14+DSS!O14+DMH!O14+DSB!O14+DAAS!O14+DHSR!O14</f>
        <v>0</v>
      </c>
      <c r="P14" s="13">
        <f t="shared" si="0"/>
        <v>38</v>
      </c>
      <c r="Q14" s="13">
        <f t="shared" si="1"/>
        <v>38</v>
      </c>
      <c r="S14" s="154"/>
      <c r="T14" s="77"/>
      <c r="U14" s="77"/>
      <c r="X14" s="77"/>
      <c r="Y14" s="77"/>
    </row>
    <row r="15" spans="1:25" x14ac:dyDescent="0.3">
      <c r="A15" s="7">
        <v>6</v>
      </c>
      <c r="B15" s="7" t="s">
        <v>25</v>
      </c>
      <c r="C15" s="8">
        <v>0</v>
      </c>
      <c r="D15" s="8">
        <f>ROUND(Totals!D15,0)</f>
        <v>0</v>
      </c>
      <c r="E15" s="8">
        <f>ROUND(Totals!E15,0)</f>
        <v>0</v>
      </c>
      <c r="F15" s="9">
        <f t="shared" si="2"/>
        <v>0</v>
      </c>
      <c r="G15" s="10"/>
      <c r="H15" s="10"/>
      <c r="I15" s="11"/>
      <c r="J15" s="7">
        <v>6</v>
      </c>
      <c r="K15" s="7" t="s">
        <v>25</v>
      </c>
      <c r="L15" s="12">
        <f>CMS!L15+DCD!L15+DSS!L15+DMH!L15+DSB!L15+DAAS!L15+DHSR!L15</f>
        <v>0</v>
      </c>
      <c r="M15" s="12">
        <f>CMS!M15+DCD!M15+DSS!M15+DMH!M15+DSB!M15+DAAS!M15+DHSR!M15</f>
        <v>0</v>
      </c>
      <c r="N15" s="12">
        <f>CMS!N15+DCD!N15+DSS!N15+DMH!N15+DSB!N15+DAAS!N15+DHSR!N15</f>
        <v>0</v>
      </c>
      <c r="O15" s="12">
        <f>CMS!O15+DCD!O15+DSS!O15+DMH!O15+DSB!O15+DAAS!O15+DHSR!O15</f>
        <v>0</v>
      </c>
      <c r="P15" s="13">
        <f t="shared" si="0"/>
        <v>0</v>
      </c>
      <c r="Q15" s="13">
        <f t="shared" si="1"/>
        <v>0</v>
      </c>
      <c r="S15" s="154"/>
      <c r="T15" s="77"/>
      <c r="U15" s="77"/>
      <c r="X15" s="77"/>
      <c r="Y15" s="77"/>
    </row>
    <row r="16" spans="1:25" x14ac:dyDescent="0.3">
      <c r="A16" s="7">
        <v>7</v>
      </c>
      <c r="B16" s="7" t="s">
        <v>26</v>
      </c>
      <c r="C16" s="8">
        <v>0</v>
      </c>
      <c r="D16" s="8">
        <f>ROUND(Totals!D16,0)</f>
        <v>0</v>
      </c>
      <c r="E16" s="8">
        <f>ROUND(Totals!E16,0)</f>
        <v>0</v>
      </c>
      <c r="F16" s="9">
        <f t="shared" si="2"/>
        <v>0</v>
      </c>
      <c r="G16" s="10"/>
      <c r="H16" s="10"/>
      <c r="I16" s="11"/>
      <c r="J16" s="7">
        <v>7</v>
      </c>
      <c r="K16" s="7" t="s">
        <v>26</v>
      </c>
      <c r="L16" s="12">
        <f>CMS!L16+DCD!L16+DSS!L16+DMH!L16+DSB!L16+DAAS!L16+DHSR!L16</f>
        <v>0</v>
      </c>
      <c r="M16" s="12">
        <f>CMS!M16+DCD!M16+DSS!M16+DMH!M16+DSB!M16+DAAS!M16+DHSR!M16</f>
        <v>0</v>
      </c>
      <c r="N16" s="12">
        <f>CMS!N16+DCD!N16+DSS!N16+DMH!N16+DSB!N16+DAAS!N16+DHSR!N16</f>
        <v>0</v>
      </c>
      <c r="O16" s="12">
        <f>CMS!O16+DCD!O16+DSS!O16+DMH!O16+DSB!O16+DAAS!O16+DHSR!O16</f>
        <v>0</v>
      </c>
      <c r="P16" s="13">
        <f t="shared" si="0"/>
        <v>0</v>
      </c>
      <c r="Q16" s="13">
        <f t="shared" si="1"/>
        <v>0</v>
      </c>
      <c r="S16" s="154"/>
      <c r="T16" s="77"/>
      <c r="U16" s="77"/>
      <c r="X16" s="77"/>
      <c r="Y16" s="77"/>
    </row>
    <row r="17" spans="1:25" x14ac:dyDescent="0.3">
      <c r="A17" s="7">
        <v>8</v>
      </c>
      <c r="B17" s="7" t="s">
        <v>27</v>
      </c>
      <c r="C17" s="8">
        <v>212</v>
      </c>
      <c r="D17" s="8">
        <f>ROUND(Totals!D17,0)</f>
        <v>0</v>
      </c>
      <c r="E17" s="8">
        <v>15</v>
      </c>
      <c r="F17" s="9">
        <f t="shared" si="2"/>
        <v>227</v>
      </c>
      <c r="G17" s="10" t="s">
        <v>63</v>
      </c>
      <c r="H17" s="10" t="s">
        <v>63</v>
      </c>
      <c r="I17" s="11"/>
      <c r="J17" s="7">
        <v>8</v>
      </c>
      <c r="K17" s="7" t="s">
        <v>27</v>
      </c>
      <c r="L17" s="12">
        <f>CMS!L17+DCD!L17+DSS!L17+DMH!L17+DSB!L17+DAAS!L17+DHSR!L17</f>
        <v>0</v>
      </c>
      <c r="M17" s="12">
        <v>3</v>
      </c>
      <c r="N17" s="12">
        <v>3</v>
      </c>
      <c r="O17" s="12">
        <f>CMS!O17+DCD!O17+DSS!O17+DMH!O17+DSB!O17+DAAS!O17+DHSR!O17</f>
        <v>0</v>
      </c>
      <c r="P17" s="13">
        <f t="shared" si="0"/>
        <v>6</v>
      </c>
      <c r="Q17" s="13">
        <f t="shared" si="1"/>
        <v>6</v>
      </c>
      <c r="S17" s="154"/>
      <c r="T17" s="77"/>
      <c r="U17" s="77"/>
      <c r="X17" s="77"/>
      <c r="Y17" s="77"/>
    </row>
    <row r="18" spans="1:25" x14ac:dyDescent="0.3">
      <c r="A18" s="7">
        <v>9</v>
      </c>
      <c r="B18" s="7" t="s">
        <v>28</v>
      </c>
      <c r="C18" s="8">
        <v>0</v>
      </c>
      <c r="D18" s="8">
        <f>ROUND(Totals!D18,0)</f>
        <v>0</v>
      </c>
      <c r="E18" s="8">
        <f>ROUND(Totals!E18,0)</f>
        <v>0</v>
      </c>
      <c r="F18" s="9">
        <f t="shared" si="2"/>
        <v>0</v>
      </c>
      <c r="G18" s="10"/>
      <c r="H18" s="10"/>
      <c r="I18" s="11"/>
      <c r="J18" s="7">
        <v>9</v>
      </c>
      <c r="K18" s="7" t="s">
        <v>28</v>
      </c>
      <c r="L18" s="12">
        <f>CMS!L18+DCD!L18+DSS!L18+DMH!L18+DSB!L18+DAAS!L18+DHSR!L18</f>
        <v>0</v>
      </c>
      <c r="M18" s="12">
        <f>CMS!M18+DCD!M18+DSS!M18+DMH!M18+DSB!M18+DAAS!M18+DHSR!M18</f>
        <v>0</v>
      </c>
      <c r="N18" s="12">
        <f>CMS!N18+DCD!N18+DSS!N18+DMH!N18+DSB!N18+DAAS!N18+DHSR!N18</f>
        <v>0</v>
      </c>
      <c r="O18" s="12">
        <f>CMS!O18+DCD!O18+DSS!O18+DMH!O18+DSB!O18+DAAS!O18+DHSR!O18</f>
        <v>0</v>
      </c>
      <c r="P18" s="13">
        <f t="shared" si="0"/>
        <v>0</v>
      </c>
      <c r="Q18" s="13">
        <f t="shared" si="1"/>
        <v>0</v>
      </c>
      <c r="S18" s="154"/>
      <c r="T18" s="77"/>
      <c r="U18" s="77"/>
      <c r="X18" s="77"/>
      <c r="Y18" s="77"/>
    </row>
    <row r="19" spans="1:25" x14ac:dyDescent="0.3">
      <c r="A19" s="7">
        <v>10</v>
      </c>
      <c r="B19" s="7" t="s">
        <v>29</v>
      </c>
      <c r="C19" s="8">
        <v>938903</v>
      </c>
      <c r="D19" s="8">
        <f>ROUND(Totals!D19,0)</f>
        <v>0</v>
      </c>
      <c r="E19" s="8">
        <v>66304</v>
      </c>
      <c r="F19" s="9">
        <f t="shared" si="2"/>
        <v>1005207</v>
      </c>
      <c r="G19" s="10" t="s">
        <v>63</v>
      </c>
      <c r="H19" s="10" t="s">
        <v>63</v>
      </c>
      <c r="I19" s="11"/>
      <c r="J19" s="7">
        <v>10</v>
      </c>
      <c r="K19" s="7" t="s">
        <v>29</v>
      </c>
      <c r="L19" s="12">
        <v>0</v>
      </c>
      <c r="M19" s="12">
        <v>89</v>
      </c>
      <c r="N19" s="12">
        <v>245</v>
      </c>
      <c r="O19" s="12">
        <f>CMS!O19+DCD!O19+DSS!O19+DMH!O19+DSB!O19+DAAS!O19+DHSR!O19</f>
        <v>0</v>
      </c>
      <c r="P19" s="13">
        <f t="shared" si="0"/>
        <v>334</v>
      </c>
      <c r="Q19" s="13">
        <f t="shared" si="1"/>
        <v>334</v>
      </c>
      <c r="S19" s="154"/>
      <c r="T19" s="77"/>
      <c r="U19" s="77"/>
      <c r="X19" s="77"/>
      <c r="Y19" s="77"/>
    </row>
    <row r="20" spans="1:25" x14ac:dyDescent="0.3">
      <c r="A20" s="7">
        <v>11</v>
      </c>
      <c r="B20" s="7" t="s">
        <v>30</v>
      </c>
      <c r="C20" s="8">
        <v>620881</v>
      </c>
      <c r="D20" s="8">
        <v>10497337</v>
      </c>
      <c r="E20" s="8">
        <v>96133873</v>
      </c>
      <c r="F20" s="9">
        <f t="shared" si="2"/>
        <v>107252091</v>
      </c>
      <c r="G20" s="10" t="s">
        <v>63</v>
      </c>
      <c r="H20" s="10" t="s">
        <v>63</v>
      </c>
      <c r="I20" s="11"/>
      <c r="J20" s="7">
        <v>11</v>
      </c>
      <c r="K20" s="7" t="s">
        <v>30</v>
      </c>
      <c r="L20" s="12">
        <v>37390</v>
      </c>
      <c r="M20" s="12">
        <v>3175</v>
      </c>
      <c r="N20" s="12">
        <v>65</v>
      </c>
      <c r="O20" s="12">
        <f>CMS!O20+DCD!O20+DSS!O20+DMH!O20+DSB!O20+DAAS!O20+DHSR!O20</f>
        <v>0</v>
      </c>
      <c r="P20" s="13">
        <f t="shared" si="0"/>
        <v>3240</v>
      </c>
      <c r="Q20" s="13">
        <f t="shared" si="1"/>
        <v>40630</v>
      </c>
      <c r="S20" s="154"/>
      <c r="T20" s="77"/>
      <c r="U20" s="77"/>
      <c r="X20" s="77"/>
      <c r="Y20" s="77"/>
    </row>
    <row r="21" spans="1:25" x14ac:dyDescent="0.3">
      <c r="A21" s="7">
        <v>12</v>
      </c>
      <c r="B21" s="7" t="s">
        <v>31</v>
      </c>
      <c r="C21" s="8">
        <v>2144237</v>
      </c>
      <c r="D21" s="8">
        <f>ROUND(Totals!D21,0)</f>
        <v>0</v>
      </c>
      <c r="E21" s="8">
        <v>3347668</v>
      </c>
      <c r="F21" s="9">
        <f t="shared" si="2"/>
        <v>5491905</v>
      </c>
      <c r="G21" s="10" t="s">
        <v>63</v>
      </c>
      <c r="H21" s="10" t="s">
        <v>63</v>
      </c>
      <c r="I21" s="11"/>
      <c r="J21" s="7">
        <v>12</v>
      </c>
      <c r="K21" s="7" t="s">
        <v>31</v>
      </c>
      <c r="L21" s="12">
        <v>42</v>
      </c>
      <c r="M21" s="12">
        <v>1718</v>
      </c>
      <c r="N21" s="12">
        <v>4366</v>
      </c>
      <c r="O21" s="12">
        <f>CMS!O21+DCD!O21+DSS!O21+DMH!O21+DSB!O21+DAAS!O21+DHSR!O21</f>
        <v>0</v>
      </c>
      <c r="P21" s="13">
        <f t="shared" si="0"/>
        <v>6084</v>
      </c>
      <c r="Q21" s="13">
        <f t="shared" si="1"/>
        <v>6126</v>
      </c>
      <c r="S21" s="154"/>
      <c r="T21" s="77"/>
      <c r="U21" s="77"/>
      <c r="X21" s="77"/>
      <c r="Y21" s="77"/>
    </row>
    <row r="22" spans="1:25" x14ac:dyDescent="0.3">
      <c r="A22" s="7">
        <v>13</v>
      </c>
      <c r="B22" s="7" t="s">
        <v>32</v>
      </c>
      <c r="C22" s="8">
        <v>6043811</v>
      </c>
      <c r="D22" s="8">
        <f>ROUND(Totals!D22,0)</f>
        <v>0</v>
      </c>
      <c r="E22" s="8">
        <v>59046847</v>
      </c>
      <c r="F22" s="9">
        <f t="shared" si="2"/>
        <v>65090658</v>
      </c>
      <c r="G22" s="10" t="s">
        <v>63</v>
      </c>
      <c r="H22" s="10" t="s">
        <v>63</v>
      </c>
      <c r="I22" s="11"/>
      <c r="J22" s="7">
        <v>13</v>
      </c>
      <c r="K22" s="7" t="s">
        <v>32</v>
      </c>
      <c r="L22" s="12">
        <v>0</v>
      </c>
      <c r="M22" s="12">
        <v>2145</v>
      </c>
      <c r="N22" s="12">
        <v>14142</v>
      </c>
      <c r="O22" s="12">
        <v>0</v>
      </c>
      <c r="P22" s="13">
        <f t="shared" si="0"/>
        <v>16287</v>
      </c>
      <c r="Q22" s="13">
        <f t="shared" si="1"/>
        <v>16287</v>
      </c>
      <c r="S22" s="154"/>
      <c r="T22" s="77"/>
      <c r="U22" s="77"/>
      <c r="X22" s="77"/>
      <c r="Y22" s="77"/>
    </row>
    <row r="23" spans="1:25" x14ac:dyDescent="0.3">
      <c r="A23" s="7">
        <v>14</v>
      </c>
      <c r="B23" s="7" t="s">
        <v>33</v>
      </c>
      <c r="C23" s="8">
        <v>0</v>
      </c>
      <c r="D23" s="8">
        <f>ROUND(Totals!D23,0)</f>
        <v>0</v>
      </c>
      <c r="E23" s="8">
        <f>ROUND(Totals!E23,0)</f>
        <v>548584</v>
      </c>
      <c r="F23" s="9">
        <f t="shared" si="2"/>
        <v>548584</v>
      </c>
      <c r="G23" s="10" t="s">
        <v>63</v>
      </c>
      <c r="H23" s="10" t="s">
        <v>63</v>
      </c>
      <c r="I23" s="11"/>
      <c r="J23" s="7">
        <v>14</v>
      </c>
      <c r="K23" s="7" t="s">
        <v>33</v>
      </c>
      <c r="L23" s="12">
        <v>0</v>
      </c>
      <c r="M23" s="12">
        <v>0</v>
      </c>
      <c r="N23" s="12">
        <v>0</v>
      </c>
      <c r="O23" s="12">
        <f>CMS!O23+DCD!O23+DSS!O23+DMH!O23+DSB!O23+DAAS!O23+DHSR!O23</f>
        <v>0</v>
      </c>
      <c r="P23" s="13">
        <f t="shared" si="0"/>
        <v>0</v>
      </c>
      <c r="Q23" s="13">
        <f t="shared" si="1"/>
        <v>0</v>
      </c>
      <c r="S23" s="154"/>
      <c r="T23" s="77"/>
      <c r="U23" s="77"/>
      <c r="X23" s="77"/>
      <c r="Y23" s="77"/>
    </row>
    <row r="24" spans="1:25" x14ac:dyDescent="0.3">
      <c r="A24" s="7">
        <v>15</v>
      </c>
      <c r="B24" s="7" t="s">
        <v>34</v>
      </c>
      <c r="C24" s="8">
        <v>0</v>
      </c>
      <c r="D24" s="8">
        <f>ROUND(Totals!D24,0)</f>
        <v>0</v>
      </c>
      <c r="E24" s="8">
        <f>ROUND(Totals!E24,0)</f>
        <v>0</v>
      </c>
      <c r="F24" s="9">
        <f t="shared" si="2"/>
        <v>0</v>
      </c>
      <c r="G24" s="10" t="s">
        <v>63</v>
      </c>
      <c r="H24" s="10"/>
      <c r="I24" s="11"/>
      <c r="J24" s="7">
        <v>15</v>
      </c>
      <c r="K24" s="7" t="s">
        <v>34</v>
      </c>
      <c r="L24" s="12">
        <f>CMS!L24+DCD!L24+DSS!L24+DMH!L24+DSB!L24+DAAS!L24+DHSR!L24</f>
        <v>0</v>
      </c>
      <c r="M24" s="12">
        <f>CMS!M24+DCD!M24+DSS!M24+DMH!M24+DSB!M24+DAAS!M24+DHSR!M24</f>
        <v>0</v>
      </c>
      <c r="N24" s="12">
        <v>0</v>
      </c>
      <c r="O24" s="12">
        <f>CMS!O24+DCD!O24+DSS!O24+DMH!O24+DSB!O24+DAAS!O24+DHSR!O24</f>
        <v>0</v>
      </c>
      <c r="P24" s="13">
        <f t="shared" si="0"/>
        <v>0</v>
      </c>
      <c r="Q24" s="13">
        <f t="shared" si="1"/>
        <v>0</v>
      </c>
      <c r="S24" s="154"/>
      <c r="T24" s="77"/>
      <c r="U24" s="77"/>
      <c r="X24" s="77"/>
      <c r="Y24" s="77"/>
    </row>
    <row r="25" spans="1:25" x14ac:dyDescent="0.3">
      <c r="A25" s="7">
        <v>16</v>
      </c>
      <c r="B25" s="7" t="s">
        <v>35</v>
      </c>
      <c r="C25" s="8">
        <v>41641</v>
      </c>
      <c r="D25" s="8">
        <v>6255</v>
      </c>
      <c r="E25" s="8">
        <v>20023969</v>
      </c>
      <c r="F25" s="9">
        <f t="shared" si="2"/>
        <v>20071865</v>
      </c>
      <c r="G25" s="10" t="s">
        <v>63</v>
      </c>
      <c r="H25" s="10"/>
      <c r="I25" s="11"/>
      <c r="J25" s="7">
        <v>16</v>
      </c>
      <c r="K25" s="7" t="s">
        <v>35</v>
      </c>
      <c r="L25" s="12">
        <v>1510</v>
      </c>
      <c r="M25" s="12">
        <v>1315</v>
      </c>
      <c r="N25" s="12">
        <v>1</v>
      </c>
      <c r="O25" s="12">
        <f>CMS!O25+DCD!O25+DSS!O25+DMH!O25+DSB!O25+DAAS!O25+DHSR!O25</f>
        <v>0</v>
      </c>
      <c r="P25" s="13">
        <f t="shared" si="0"/>
        <v>1316</v>
      </c>
      <c r="Q25" s="13">
        <f t="shared" si="1"/>
        <v>2826</v>
      </c>
      <c r="S25" s="154"/>
      <c r="T25" s="77"/>
      <c r="U25" s="77"/>
      <c r="X25" s="77"/>
      <c r="Y25" s="77"/>
    </row>
    <row r="26" spans="1:25" x14ac:dyDescent="0.3">
      <c r="A26" s="7">
        <v>17</v>
      </c>
      <c r="B26" s="7" t="s">
        <v>36</v>
      </c>
      <c r="C26" s="8">
        <v>0</v>
      </c>
      <c r="D26" s="8">
        <f>ROUND(Totals!D26,0)</f>
        <v>0</v>
      </c>
      <c r="E26" s="8">
        <f>ROUND(Totals!E26,0)</f>
        <v>0</v>
      </c>
      <c r="F26" s="9">
        <f t="shared" si="2"/>
        <v>0</v>
      </c>
      <c r="G26" s="10"/>
      <c r="H26" s="10"/>
      <c r="I26" s="11"/>
      <c r="J26" s="7">
        <v>17</v>
      </c>
      <c r="K26" s="7" t="s">
        <v>36</v>
      </c>
      <c r="L26" s="12">
        <f>CMS!L26+DCD!L26+DSS!L26+DMH!L26+DSB!L26+DAAS!L26+DHSR!L26</f>
        <v>0</v>
      </c>
      <c r="M26" s="12">
        <f>CMS!M26+DCD!M26+DSS!M26+DMH!M26+DSB!M26+DAAS!M26+DHSR!M26</f>
        <v>0</v>
      </c>
      <c r="N26" s="12">
        <f>CMS!N26+DCD!N26+DSS!N26+DMH!N26+DSB!N26+DAAS!N26+DHSR!N26</f>
        <v>0</v>
      </c>
      <c r="O26" s="12">
        <f>CMS!O26+DCD!O26+DSS!O26+DMH!O26+DSB!O26+DAAS!O26+DHSR!O26</f>
        <v>0</v>
      </c>
      <c r="P26" s="13">
        <f t="shared" si="0"/>
        <v>0</v>
      </c>
      <c r="Q26" s="13">
        <f t="shared" si="1"/>
        <v>0</v>
      </c>
      <c r="S26" s="154"/>
      <c r="T26" s="77"/>
      <c r="U26" s="77"/>
      <c r="X26" s="77"/>
      <c r="Y26" s="77"/>
    </row>
    <row r="27" spans="1:25" x14ac:dyDescent="0.3">
      <c r="A27" s="7">
        <v>18</v>
      </c>
      <c r="B27" s="7" t="s">
        <v>37</v>
      </c>
      <c r="C27" s="8">
        <v>0</v>
      </c>
      <c r="D27" s="8">
        <f>ROUND(Totals!D27,0)</f>
        <v>0</v>
      </c>
      <c r="E27" s="8">
        <f>ROUND(Totals!E27,0)</f>
        <v>0</v>
      </c>
      <c r="F27" s="9">
        <f t="shared" si="2"/>
        <v>0</v>
      </c>
      <c r="G27" s="10"/>
      <c r="H27" s="10"/>
      <c r="I27" s="11"/>
      <c r="J27" s="7">
        <v>18</v>
      </c>
      <c r="K27" s="7" t="s">
        <v>37</v>
      </c>
      <c r="L27" s="12">
        <f>CMS!L27+DCD!L27+DSS!L27+DMH!L27+DSB!L27+DAAS!L27+DHSR!L27</f>
        <v>0</v>
      </c>
      <c r="M27" s="12">
        <f>CMS!M27+DCD!M27+DSS!M27+DMH!M27+DSB!M27+DAAS!M27+DHSR!M27</f>
        <v>0</v>
      </c>
      <c r="N27" s="12">
        <f>CMS!N27+DCD!N27+DSS!N27+DMH!N27+DSB!N27+DAAS!N27+DHSR!N27</f>
        <v>0</v>
      </c>
      <c r="O27" s="12">
        <f>CMS!O27+DCD!O27+DSS!O27+DMH!O27+DSB!O27+DAAS!O27+DHSR!O27</f>
        <v>0</v>
      </c>
      <c r="P27" s="13">
        <f t="shared" si="0"/>
        <v>0</v>
      </c>
      <c r="Q27" s="13">
        <f t="shared" si="1"/>
        <v>0</v>
      </c>
      <c r="S27" s="154"/>
      <c r="T27" s="77"/>
      <c r="U27" s="77"/>
      <c r="X27" s="77"/>
      <c r="Y27" s="77"/>
    </row>
    <row r="28" spans="1:25" x14ac:dyDescent="0.3">
      <c r="A28" s="7">
        <v>19</v>
      </c>
      <c r="B28" s="7" t="s">
        <v>38</v>
      </c>
      <c r="C28" s="8">
        <v>219</v>
      </c>
      <c r="D28" s="8">
        <f>ROUND(Totals!D28,0)</f>
        <v>0</v>
      </c>
      <c r="E28" s="8">
        <v>3096</v>
      </c>
      <c r="F28" s="9">
        <f t="shared" si="2"/>
        <v>3315</v>
      </c>
      <c r="G28" s="10" t="s">
        <v>63</v>
      </c>
      <c r="H28" s="10" t="s">
        <v>63</v>
      </c>
      <c r="I28" s="11"/>
      <c r="J28" s="7">
        <v>19</v>
      </c>
      <c r="K28" s="7" t="s">
        <v>38</v>
      </c>
      <c r="L28" s="12">
        <v>20</v>
      </c>
      <c r="M28" s="12">
        <v>3</v>
      </c>
      <c r="N28" s="12">
        <v>0</v>
      </c>
      <c r="O28" s="12">
        <v>0</v>
      </c>
      <c r="P28" s="13">
        <f t="shared" si="0"/>
        <v>3</v>
      </c>
      <c r="Q28" s="13">
        <f t="shared" si="1"/>
        <v>23</v>
      </c>
      <c r="S28" s="154"/>
      <c r="T28" s="77"/>
      <c r="U28" s="77"/>
      <c r="X28" s="77"/>
      <c r="Y28" s="77"/>
    </row>
    <row r="29" spans="1:25" x14ac:dyDescent="0.3">
      <c r="A29" s="7">
        <v>20</v>
      </c>
      <c r="B29" s="7" t="s">
        <v>39</v>
      </c>
      <c r="C29" s="8">
        <v>80539</v>
      </c>
      <c r="D29" s="8">
        <f>ROUND(Totals!D29,0)</f>
        <v>0</v>
      </c>
      <c r="E29" s="8">
        <v>2196554</v>
      </c>
      <c r="F29" s="9">
        <f t="shared" si="2"/>
        <v>2277093</v>
      </c>
      <c r="G29" s="10" t="s">
        <v>63</v>
      </c>
      <c r="H29" s="10" t="s">
        <v>63</v>
      </c>
      <c r="I29" s="11"/>
      <c r="J29" s="7">
        <v>20</v>
      </c>
      <c r="K29" s="7" t="s">
        <v>39</v>
      </c>
      <c r="L29" s="12">
        <v>5503</v>
      </c>
      <c r="M29" s="12">
        <v>454</v>
      </c>
      <c r="N29" s="12">
        <v>31</v>
      </c>
      <c r="O29" s="12">
        <f>CMS!O29+DCD!O29+DSS!O29+DMH!O29+DSB!O29+DAAS!O29+DHSR!O29</f>
        <v>0</v>
      </c>
      <c r="P29" s="13">
        <f t="shared" si="0"/>
        <v>485</v>
      </c>
      <c r="Q29" s="13">
        <f t="shared" si="1"/>
        <v>5988</v>
      </c>
      <c r="S29" s="154"/>
      <c r="T29" s="77"/>
      <c r="U29" s="77"/>
      <c r="X29" s="77"/>
      <c r="Y29" s="77"/>
    </row>
    <row r="30" spans="1:25" x14ac:dyDescent="0.3">
      <c r="A30" s="7">
        <v>21</v>
      </c>
      <c r="B30" s="7" t="s">
        <v>40</v>
      </c>
      <c r="C30" s="8">
        <v>10713533</v>
      </c>
      <c r="D30" s="8">
        <f>ROUND(Totals!D30,0)</f>
        <v>0</v>
      </c>
      <c r="E30" s="8">
        <v>17607516</v>
      </c>
      <c r="F30" s="9">
        <f t="shared" si="2"/>
        <v>28321049</v>
      </c>
      <c r="G30" s="10" t="s">
        <v>63</v>
      </c>
      <c r="H30" s="10"/>
      <c r="I30" s="11"/>
      <c r="J30" s="7">
        <v>21</v>
      </c>
      <c r="K30" s="7" t="s">
        <v>40</v>
      </c>
      <c r="L30" s="12">
        <v>0</v>
      </c>
      <c r="M30" s="12">
        <v>14583</v>
      </c>
      <c r="N30" s="12">
        <v>42864</v>
      </c>
      <c r="O30" s="12">
        <v>0</v>
      </c>
      <c r="P30" s="13">
        <f t="shared" si="0"/>
        <v>57447</v>
      </c>
      <c r="Q30" s="13">
        <f t="shared" si="1"/>
        <v>57447</v>
      </c>
      <c r="S30" s="154"/>
      <c r="T30" s="77"/>
      <c r="U30" s="77"/>
      <c r="X30" s="77"/>
      <c r="Y30" s="77"/>
    </row>
    <row r="31" spans="1:25" x14ac:dyDescent="0.3">
      <c r="A31" s="7">
        <v>22</v>
      </c>
      <c r="B31" s="7" t="s">
        <v>41</v>
      </c>
      <c r="C31" s="8">
        <v>912038</v>
      </c>
      <c r="D31" s="8">
        <v>6148786</v>
      </c>
      <c r="E31" s="8">
        <v>175277794</v>
      </c>
      <c r="F31" s="9">
        <f t="shared" si="2"/>
        <v>182338618</v>
      </c>
      <c r="G31" s="10" t="s">
        <v>63</v>
      </c>
      <c r="H31" s="10"/>
      <c r="I31" s="11"/>
      <c r="J31" s="7">
        <v>22</v>
      </c>
      <c r="K31" s="7" t="s">
        <v>41</v>
      </c>
      <c r="L31" s="12">
        <v>132043</v>
      </c>
      <c r="M31" s="12">
        <v>0</v>
      </c>
      <c r="N31" s="12">
        <v>0</v>
      </c>
      <c r="O31" s="12">
        <f>CMS!O31+DCD!O31+DSS!O31+DMH!O31+DSB!O31+DAAS!O31+DHSR!O31</f>
        <v>0</v>
      </c>
      <c r="P31" s="13">
        <f t="shared" si="0"/>
        <v>0</v>
      </c>
      <c r="Q31" s="13">
        <f t="shared" si="1"/>
        <v>132043</v>
      </c>
      <c r="S31" s="154"/>
      <c r="T31" s="77"/>
      <c r="U31" s="77"/>
      <c r="X31" s="77"/>
      <c r="Y31" s="77"/>
    </row>
    <row r="32" spans="1:25" x14ac:dyDescent="0.3">
      <c r="A32" s="7">
        <v>23</v>
      </c>
      <c r="B32" s="7" t="s">
        <v>42</v>
      </c>
      <c r="C32" s="8">
        <v>0</v>
      </c>
      <c r="D32" s="8">
        <f>ROUND(Totals!D32,0)</f>
        <v>0</v>
      </c>
      <c r="E32" s="8">
        <f>ROUND(Totals!E32,0)</f>
        <v>0</v>
      </c>
      <c r="F32" s="9">
        <f t="shared" si="2"/>
        <v>0</v>
      </c>
      <c r="G32" s="10"/>
      <c r="H32" s="10"/>
      <c r="I32" s="11"/>
      <c r="J32" s="7">
        <v>23</v>
      </c>
      <c r="K32" s="7" t="s">
        <v>42</v>
      </c>
      <c r="L32" s="12">
        <f>CMS!L32+DCD!L32+DSS!L32+DMH!L32+DSB!L32+DAAS!L32+DHSR!L32</f>
        <v>0</v>
      </c>
      <c r="M32" s="12">
        <f>CMS!M32+DCD!M32+DSS!M32+DMH!M32+DSB!M32+DAAS!M32+DHSR!M32</f>
        <v>0</v>
      </c>
      <c r="N32" s="12">
        <f>CMS!N32+DCD!N32+DSS!N32+DMH!N32+DSB!N32+DAAS!N32+DHSR!N32</f>
        <v>0</v>
      </c>
      <c r="O32" s="12">
        <f>CMS!O32+DCD!O32+DSS!O32+DMH!O32+DSB!O32+DAAS!O32+DHSR!O32</f>
        <v>0</v>
      </c>
      <c r="P32" s="13">
        <f t="shared" si="0"/>
        <v>0</v>
      </c>
      <c r="Q32" s="13">
        <f t="shared" si="1"/>
        <v>0</v>
      </c>
      <c r="S32" s="154"/>
      <c r="T32" s="77"/>
      <c r="U32" s="77"/>
      <c r="X32" s="77"/>
      <c r="Y32" s="77"/>
    </row>
    <row r="33" spans="1:25" x14ac:dyDescent="0.3">
      <c r="A33" s="7">
        <v>24</v>
      </c>
      <c r="B33" s="7" t="s">
        <v>43</v>
      </c>
      <c r="C33" s="8">
        <v>388305</v>
      </c>
      <c r="D33" s="8">
        <f>ROUND(Totals!D33,0)</f>
        <v>0</v>
      </c>
      <c r="E33" s="8">
        <v>5401577</v>
      </c>
      <c r="F33" s="9">
        <f t="shared" si="2"/>
        <v>5789882</v>
      </c>
      <c r="G33" s="10" t="s">
        <v>63</v>
      </c>
      <c r="H33" s="10"/>
      <c r="I33" s="11"/>
      <c r="J33" s="7">
        <v>24</v>
      </c>
      <c r="K33" s="7" t="s">
        <v>43</v>
      </c>
      <c r="L33" s="12">
        <v>1733</v>
      </c>
      <c r="M33" s="12">
        <v>0</v>
      </c>
      <c r="N33" s="12">
        <v>0</v>
      </c>
      <c r="O33" s="12">
        <v>7575</v>
      </c>
      <c r="P33" s="13">
        <f t="shared" si="0"/>
        <v>7575</v>
      </c>
      <c r="Q33" s="13">
        <f t="shared" si="1"/>
        <v>9308</v>
      </c>
      <c r="S33" s="154"/>
      <c r="T33" s="77"/>
      <c r="U33" s="77"/>
      <c r="X33" s="77"/>
      <c r="Y33" s="77"/>
    </row>
    <row r="34" spans="1:25" x14ac:dyDescent="0.3">
      <c r="A34" s="7">
        <v>25</v>
      </c>
      <c r="B34" s="7" t="s">
        <v>44</v>
      </c>
      <c r="C34" s="8">
        <v>6593899</v>
      </c>
      <c r="D34" s="8">
        <f>ROUND(Totals!D34,0)</f>
        <v>0</v>
      </c>
      <c r="E34" s="8">
        <v>90873897</v>
      </c>
      <c r="F34" s="9">
        <f t="shared" si="2"/>
        <v>97467796</v>
      </c>
      <c r="G34" s="10" t="s">
        <v>63</v>
      </c>
      <c r="H34" s="10"/>
      <c r="I34" s="11"/>
      <c r="J34" s="7">
        <v>25</v>
      </c>
      <c r="K34" s="7" t="s">
        <v>44</v>
      </c>
      <c r="L34" s="12">
        <v>1958</v>
      </c>
      <c r="M34" s="12">
        <v>21638</v>
      </c>
      <c r="N34" s="12">
        <v>5106</v>
      </c>
      <c r="O34" s="12">
        <v>0</v>
      </c>
      <c r="P34" s="13">
        <f t="shared" si="0"/>
        <v>26744</v>
      </c>
      <c r="Q34" s="13">
        <f t="shared" si="1"/>
        <v>28702</v>
      </c>
      <c r="S34" s="154"/>
      <c r="T34" s="77"/>
      <c r="U34" s="77"/>
      <c r="X34" s="77"/>
      <c r="Y34" s="77"/>
    </row>
    <row r="35" spans="1:25" x14ac:dyDescent="0.3">
      <c r="A35" s="7">
        <v>26</v>
      </c>
      <c r="B35" s="7" t="s">
        <v>45</v>
      </c>
      <c r="C35" s="8">
        <v>0</v>
      </c>
      <c r="D35" s="8">
        <f>ROUND(Totals!D35,0)</f>
        <v>0</v>
      </c>
      <c r="E35" s="8">
        <f>ROUND(Totals!E35,0)</f>
        <v>0</v>
      </c>
      <c r="F35" s="9">
        <f t="shared" si="2"/>
        <v>0</v>
      </c>
      <c r="G35" s="10"/>
      <c r="H35" s="10"/>
      <c r="I35" s="11"/>
      <c r="J35" s="7">
        <v>26</v>
      </c>
      <c r="K35" s="7" t="s">
        <v>45</v>
      </c>
      <c r="L35" s="12">
        <f>CMS!L35+DCD!L35+DSS!L35+DMH!L35+DSB!L35+DAAS!L35+DHSR!L35</f>
        <v>0</v>
      </c>
      <c r="M35" s="12">
        <f>CMS!M35+DCD!M35+DSS!M35+DMH!M35+DSB!M35+DAAS!M35+DHSR!M35</f>
        <v>0</v>
      </c>
      <c r="N35" s="12">
        <f>CMS!N35+DCD!N35+DSS!N35+DMH!N35+DSB!N35+DAAS!N35+DHSR!N35</f>
        <v>0</v>
      </c>
      <c r="O35" s="12">
        <f>CMS!O35+DCD!O35+DSS!O35+DMH!O35+DSB!O35+DAAS!O35+DHSR!O35</f>
        <v>0</v>
      </c>
      <c r="P35" s="13">
        <f t="shared" si="0"/>
        <v>0</v>
      </c>
      <c r="Q35" s="13">
        <f t="shared" si="1"/>
        <v>0</v>
      </c>
      <c r="R35" s="75"/>
      <c r="S35" s="154"/>
      <c r="T35" s="77"/>
      <c r="U35" s="77"/>
      <c r="X35" s="77"/>
      <c r="Y35" s="77"/>
    </row>
    <row r="36" spans="1:25" x14ac:dyDescent="0.3">
      <c r="A36" s="7">
        <v>27</v>
      </c>
      <c r="B36" s="7" t="s">
        <v>46</v>
      </c>
      <c r="C36" s="8">
        <v>4040512</v>
      </c>
      <c r="D36" s="8">
        <f>ROUND(Totals!D36,0)</f>
        <v>0</v>
      </c>
      <c r="E36" s="8">
        <v>72342963</v>
      </c>
      <c r="F36" s="9">
        <f t="shared" si="2"/>
        <v>76383475</v>
      </c>
      <c r="G36" s="10" t="s">
        <v>63</v>
      </c>
      <c r="H36" s="10"/>
      <c r="I36" s="11"/>
      <c r="J36" s="7">
        <v>27</v>
      </c>
      <c r="K36" s="7" t="s">
        <v>46</v>
      </c>
      <c r="L36" s="12">
        <v>93</v>
      </c>
      <c r="M36" s="12">
        <v>15933</v>
      </c>
      <c r="N36" s="12">
        <v>1296</v>
      </c>
      <c r="O36" s="12">
        <v>1284</v>
      </c>
      <c r="P36" s="13">
        <f t="shared" si="0"/>
        <v>18513</v>
      </c>
      <c r="Q36" s="13">
        <f t="shared" si="1"/>
        <v>18606</v>
      </c>
      <c r="S36" s="154"/>
      <c r="T36" s="77"/>
      <c r="U36" s="77"/>
      <c r="X36" s="77"/>
      <c r="Y36" s="77"/>
    </row>
    <row r="37" spans="1:25" x14ac:dyDescent="0.3">
      <c r="A37" s="7">
        <v>28</v>
      </c>
      <c r="B37" s="7" t="s">
        <v>47</v>
      </c>
      <c r="C37" s="8">
        <v>2461152</v>
      </c>
      <c r="D37" s="8">
        <v>0</v>
      </c>
      <c r="E37" s="8">
        <v>9121008</v>
      </c>
      <c r="F37" s="9">
        <f t="shared" si="2"/>
        <v>11582160</v>
      </c>
      <c r="G37" s="10" t="s">
        <v>63</v>
      </c>
      <c r="H37" s="10" t="s">
        <v>63</v>
      </c>
      <c r="I37" s="11"/>
      <c r="J37" s="7">
        <v>28</v>
      </c>
      <c r="K37" s="7" t="s">
        <v>47</v>
      </c>
      <c r="L37" s="12">
        <v>2363</v>
      </c>
      <c r="M37" s="12">
        <v>423</v>
      </c>
      <c r="N37" s="12">
        <v>516</v>
      </c>
      <c r="O37" s="12">
        <f>CMS!O37+DCD!O37+DSS!O37+DMH!O37+DSB!O37+DAAS!O37+DHSR!O37</f>
        <v>0</v>
      </c>
      <c r="P37" s="13">
        <f t="shared" si="0"/>
        <v>939</v>
      </c>
      <c r="Q37" s="13">
        <f t="shared" si="1"/>
        <v>3302</v>
      </c>
      <c r="S37" s="154"/>
      <c r="T37" s="77"/>
      <c r="U37" s="77"/>
      <c r="X37" s="77"/>
      <c r="Y37" s="77"/>
    </row>
    <row r="38" spans="1:25" x14ac:dyDescent="0.3">
      <c r="A38" s="7">
        <v>29</v>
      </c>
      <c r="B38" s="7" t="s">
        <v>48</v>
      </c>
      <c r="C38" s="8">
        <v>3347119</v>
      </c>
      <c r="D38" s="8">
        <f>ROUND(Totals!D38,0)</f>
        <v>0</v>
      </c>
      <c r="E38" s="8">
        <v>98247796</v>
      </c>
      <c r="F38" s="9">
        <f t="shared" si="2"/>
        <v>101594915</v>
      </c>
      <c r="G38" s="10" t="s">
        <v>63</v>
      </c>
      <c r="H38" s="10" t="s">
        <v>63</v>
      </c>
      <c r="I38" s="11"/>
      <c r="J38" s="7">
        <v>29</v>
      </c>
      <c r="K38" s="7" t="s">
        <v>48</v>
      </c>
      <c r="L38" s="12">
        <v>201</v>
      </c>
      <c r="M38" s="12">
        <v>4744</v>
      </c>
      <c r="N38" s="12">
        <v>6264</v>
      </c>
      <c r="O38" s="12">
        <v>0</v>
      </c>
      <c r="P38" s="13">
        <f t="shared" si="0"/>
        <v>11008</v>
      </c>
      <c r="Q38" s="13">
        <f t="shared" si="1"/>
        <v>11209</v>
      </c>
      <c r="S38" s="154"/>
      <c r="T38" s="77"/>
      <c r="U38" s="77"/>
      <c r="X38" s="77"/>
      <c r="Y38" s="77"/>
    </row>
    <row r="39" spans="1:25" x14ac:dyDescent="0.3">
      <c r="A39" s="7">
        <v>30</v>
      </c>
      <c r="B39" s="7" t="s">
        <v>49</v>
      </c>
      <c r="C39" s="9">
        <f>SUM(C10:C38)</f>
        <v>45352484</v>
      </c>
      <c r="D39" s="9">
        <f>SUM(D10:D38)</f>
        <v>17537490</v>
      </c>
      <c r="E39" s="9">
        <v>663706880</v>
      </c>
      <c r="F39" s="9">
        <f t="shared" si="2"/>
        <v>726596854</v>
      </c>
      <c r="G39" s="14"/>
      <c r="H39" s="14"/>
      <c r="I39" s="14"/>
      <c r="J39" s="7">
        <v>30</v>
      </c>
      <c r="K39" s="15" t="s">
        <v>50</v>
      </c>
      <c r="L39" s="13">
        <f>SUM(L10:L38)</f>
        <v>193599</v>
      </c>
      <c r="M39" s="13">
        <f>SUM(M10:M38)</f>
        <v>71439</v>
      </c>
      <c r="N39" s="13">
        <f>SUM(N10:N38)</f>
        <v>82790</v>
      </c>
      <c r="O39" s="13">
        <f>SUM(O10:O38)</f>
        <v>8859</v>
      </c>
      <c r="P39" s="13">
        <f>SUM(P10:P38)</f>
        <v>163088</v>
      </c>
      <c r="Q39" s="13">
        <f t="shared" si="1"/>
        <v>356687</v>
      </c>
      <c r="S39" s="154"/>
      <c r="T39" s="77"/>
      <c r="U39" s="77"/>
      <c r="X39" s="77"/>
      <c r="Y39" s="77"/>
    </row>
    <row r="40" spans="1:25" x14ac:dyDescent="0.3">
      <c r="A40" s="16">
        <v>31</v>
      </c>
      <c r="B40" s="16" t="s">
        <v>51</v>
      </c>
      <c r="C40" s="8">
        <v>6421587</v>
      </c>
      <c r="D40" s="8">
        <v>2156988</v>
      </c>
      <c r="E40" s="17"/>
      <c r="F40" s="17"/>
      <c r="G40" s="18"/>
      <c r="H40" s="18"/>
      <c r="I40" s="19"/>
      <c r="S40" s="154"/>
      <c r="T40" s="77"/>
      <c r="U40" s="77"/>
      <c r="X40" s="77"/>
      <c r="Y40" s="77"/>
    </row>
    <row r="41" spans="1:25" ht="25.55" customHeight="1" x14ac:dyDescent="0.3">
      <c r="A41" s="20">
        <v>32</v>
      </c>
      <c r="B41" s="21" t="s">
        <v>52</v>
      </c>
      <c r="C41" s="9">
        <f>SUM(C39:C40)</f>
        <v>51774071</v>
      </c>
      <c r="D41" s="9">
        <f>SUM(D39:D40)</f>
        <v>19694478</v>
      </c>
      <c r="E41" s="22"/>
      <c r="F41" s="22"/>
      <c r="G41" s="23"/>
      <c r="H41" s="23"/>
      <c r="I41" s="23"/>
      <c r="T41" s="77"/>
    </row>
    <row r="42" spans="1:25" x14ac:dyDescent="0.3">
      <c r="B42" s="6"/>
    </row>
    <row r="43" spans="1:25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  <c r="U43" s="77"/>
    </row>
    <row r="44" spans="1:25" x14ac:dyDescent="0.3">
      <c r="A44" s="24" t="s">
        <v>54</v>
      </c>
      <c r="B44" s="24"/>
      <c r="C44" s="76"/>
      <c r="D44" s="27"/>
      <c r="E44" s="27"/>
      <c r="F44" s="27"/>
      <c r="G44" s="27"/>
      <c r="H44" s="27"/>
      <c r="I44" s="24"/>
      <c r="K44" s="77"/>
    </row>
    <row r="45" spans="1:25" x14ac:dyDescent="0.3">
      <c r="A45" s="28" t="s">
        <v>55</v>
      </c>
      <c r="B45" s="28"/>
      <c r="C45" s="29"/>
      <c r="D45" s="29"/>
      <c r="E45" s="29"/>
      <c r="F45" s="29"/>
      <c r="G45" s="29"/>
      <c r="H45" s="29"/>
      <c r="I45" s="28"/>
      <c r="K45" s="77"/>
    </row>
    <row r="46" spans="1:25" x14ac:dyDescent="0.3">
      <c r="J46" s="30"/>
    </row>
    <row r="47" spans="1:25" x14ac:dyDescent="0.3">
      <c r="A47" s="24"/>
      <c r="K47" s="77"/>
    </row>
    <row r="48" spans="1:25" x14ac:dyDescent="0.3">
      <c r="A48" s="31"/>
      <c r="B48" s="32" t="s">
        <v>56</v>
      </c>
      <c r="C48" s="33" t="s">
        <v>57</v>
      </c>
      <c r="D48" s="34" t="s">
        <v>58</v>
      </c>
      <c r="E48" s="35"/>
      <c r="F48" s="36">
        <f>IF((SUM(F49:F50)-F51)=0,"",(SUM(F49:F50)-F51))</f>
        <v>75610533</v>
      </c>
      <c r="K48" s="77"/>
    </row>
    <row r="49" spans="1:12" x14ac:dyDescent="0.3">
      <c r="A49" s="37"/>
      <c r="B49" s="38" t="s">
        <v>59</v>
      </c>
      <c r="C49" s="39">
        <f>ROUND(Totals!C49,0)</f>
        <v>45878158</v>
      </c>
      <c r="D49" s="78">
        <f>ROUND(Totals!D49,0)</f>
        <v>21368642</v>
      </c>
      <c r="E49" s="79"/>
      <c r="F49" s="40">
        <f>IF((SUM(C49:D49))=0,"",(SUM(C49:D49)))</f>
        <v>67246800</v>
      </c>
      <c r="K49" s="77"/>
      <c r="L49" s="77"/>
    </row>
    <row r="50" spans="1:12" x14ac:dyDescent="0.3">
      <c r="A50" s="41"/>
      <c r="B50" s="42" t="s">
        <v>60</v>
      </c>
      <c r="C50" s="43">
        <f>ROUND(Totals!C50,0)</f>
        <v>6304761</v>
      </c>
      <c r="D50" s="44">
        <f>ROUND(Totals!D50,0)</f>
        <v>2058972</v>
      </c>
      <c r="E50" s="45"/>
      <c r="F50" s="46">
        <f>IF((SUM(C50:D50))=0,"",(SUM(C50:D50)))</f>
        <v>8363733</v>
      </c>
      <c r="K50" s="77"/>
    </row>
    <row r="51" spans="1:12" x14ac:dyDescent="0.3">
      <c r="A51" s="31"/>
      <c r="B51" s="47" t="s">
        <v>61</v>
      </c>
      <c r="C51" s="48"/>
      <c r="D51" s="49"/>
      <c r="E51" s="50"/>
      <c r="F51" s="51"/>
    </row>
    <row r="52" spans="1:12" ht="15.05" x14ac:dyDescent="0.3">
      <c r="A52" s="52"/>
      <c r="B52" s="53" t="s">
        <v>62</v>
      </c>
      <c r="C52" s="48"/>
      <c r="D52" s="49"/>
      <c r="E52" s="49"/>
      <c r="F52" s="54">
        <f>IF(ISERROR(SUM(F49-F51)),"",(SUM(F49-F51)))</f>
        <v>67246800</v>
      </c>
    </row>
    <row r="57" spans="1:12" x14ac:dyDescent="0.3">
      <c r="C57" s="77"/>
      <c r="D57" s="77"/>
    </row>
    <row r="58" spans="1:12" x14ac:dyDescent="0.3">
      <c r="C58" s="77"/>
      <c r="D58" s="77"/>
      <c r="F58" s="77"/>
    </row>
    <row r="59" spans="1:12" x14ac:dyDescent="0.3">
      <c r="C59" s="152"/>
      <c r="D59" s="152"/>
      <c r="F59" s="77"/>
    </row>
    <row r="60" spans="1:12" x14ac:dyDescent="0.3">
      <c r="C60" s="152"/>
      <c r="D60" s="152"/>
      <c r="F60" s="77"/>
    </row>
    <row r="61" spans="1:12" x14ac:dyDescent="0.3">
      <c r="C61" s="153"/>
      <c r="D61" s="153"/>
      <c r="F61" s="77"/>
    </row>
  </sheetData>
  <mergeCells count="21">
    <mergeCell ref="A3:B3"/>
    <mergeCell ref="C3:E3"/>
    <mergeCell ref="F3:H3"/>
    <mergeCell ref="J3:K3"/>
    <mergeCell ref="A4:B4"/>
    <mergeCell ref="C4:E4"/>
    <mergeCell ref="J4:K4"/>
    <mergeCell ref="A5:B5"/>
    <mergeCell ref="C5:E5"/>
    <mergeCell ref="A6:B6"/>
    <mergeCell ref="C6:E6"/>
    <mergeCell ref="A8:B9"/>
    <mergeCell ref="C8:D8"/>
    <mergeCell ref="E8:E9"/>
    <mergeCell ref="Q8:Q9"/>
    <mergeCell ref="F8:F9"/>
    <mergeCell ref="G8:H8"/>
    <mergeCell ref="J8:K9"/>
    <mergeCell ref="L8:L9"/>
    <mergeCell ref="M8:O8"/>
    <mergeCell ref="P8:P9"/>
  </mergeCells>
  <pageMargins left="0.17" right="0.17" top="0.17" bottom="0.17" header="0.17" footer="0.17"/>
  <pageSetup scale="95" orientation="portrait" r:id="rId1"/>
  <colBreaks count="1" manualBreakCount="1">
    <brk id="9" max="1048575" man="1"/>
  </colBreaks>
  <ignoredErrors>
    <ignoredError sqref="D12:Q12 C51:Q54 C50:I50 L50:Q50 C41:Q41 C48:Q49 C47:J47 L47:Q47 C39:D39 D35:F35 H35:Q35 E40:Q40 G10:K10 D18:Q18 D17 O17:Q17 D24:M24 D22 P22:Q22 C46:J46 L46:Q46 C45:J45 L45:Q45 D36 C43:Q43 C42:K42 M42:Q42 C44:J44 L44:Q44 P10:Q10 D21 F20:K20 D26:Q27 F25:K25 D32:Q32 F31:K31 D38 F37:K37 D11 F11:K11 D15:Q16 D13 F13:K13 D14 F14:K14 F17:L17 D19 F19:K19 F21:K21 F22:K22 D30 D28 F28:K28 D29 F29:K29 F30:K30 D34 D33 F33:K33 F34:K34 F36:K36 F38:K38 F39:Q39 O11:Q11 O13:Q13 O14:Q14 O19:Q19 O20:Q20 O21:Q21 D23:K23 O23:Q23 O24:Q24 O25:Q25 P28:Q28 O29:Q29 P30:Q30 O31:Q31 P33:Q33 P34:Q34 P36:Q36 O37:Q37 P38:Q38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9391-056C-4BF6-BFD0-3F0BB92F2164}">
  <dimension ref="A1:R55"/>
  <sheetViews>
    <sheetView workbookViewId="0">
      <selection activeCell="C10" sqref="C10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5.109375" style="2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0.109375" style="2" customWidth="1"/>
    <col min="13" max="16384" width="9.109375" style="2"/>
  </cols>
  <sheetData>
    <row r="1" spans="1:17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17" x14ac:dyDescent="0.3">
      <c r="F2" s="3" t="s">
        <v>105</v>
      </c>
      <c r="O2" s="3" t="str">
        <f>F2</f>
        <v xml:space="preserve">EXPIRATION DATE: </v>
      </c>
    </row>
    <row r="3" spans="1:17" ht="15.05" x14ac:dyDescent="0.3">
      <c r="A3" s="165" t="s">
        <v>3</v>
      </c>
      <c r="B3" s="165"/>
      <c r="C3" s="165" t="s">
        <v>108</v>
      </c>
      <c r="D3" s="165"/>
      <c r="E3" s="166"/>
      <c r="F3" s="165" t="s">
        <v>113</v>
      </c>
      <c r="G3" s="165"/>
      <c r="H3" s="166"/>
      <c r="I3" s="4"/>
      <c r="J3" s="165" t="str">
        <f>A3</f>
        <v>STATE:  North Carolina</v>
      </c>
      <c r="K3" s="167"/>
    </row>
    <row r="4" spans="1:17" ht="15.05" x14ac:dyDescent="0.3">
      <c r="A4" s="159" t="s">
        <v>118</v>
      </c>
      <c r="B4" s="159"/>
      <c r="C4" s="159" t="s">
        <v>109</v>
      </c>
      <c r="D4" s="159"/>
      <c r="E4" s="160"/>
      <c r="J4" s="165" t="str">
        <f>C3</f>
        <v>FISCAL YEAR:  2024</v>
      </c>
      <c r="K4" s="167"/>
    </row>
    <row r="5" spans="1:17" ht="15.05" x14ac:dyDescent="0.3">
      <c r="A5" s="159" t="s">
        <v>110</v>
      </c>
      <c r="B5" s="159"/>
      <c r="C5" s="168" t="s">
        <v>119</v>
      </c>
      <c r="D5" s="159"/>
      <c r="E5" s="160"/>
    </row>
    <row r="6" spans="1:17" x14ac:dyDescent="0.3">
      <c r="A6" s="159" t="s">
        <v>111</v>
      </c>
      <c r="B6" s="159"/>
      <c r="C6" s="159" t="s">
        <v>112</v>
      </c>
      <c r="D6" s="159"/>
      <c r="E6" s="160"/>
    </row>
    <row r="8" spans="1:17" s="6" customFormat="1" ht="15.05" x14ac:dyDescent="0.3">
      <c r="A8" s="162" t="s">
        <v>4</v>
      </c>
      <c r="B8" s="157"/>
      <c r="C8" s="155" t="s">
        <v>5</v>
      </c>
      <c r="D8" s="155"/>
      <c r="E8" s="155" t="s">
        <v>6</v>
      </c>
      <c r="F8" s="155" t="s">
        <v>7</v>
      </c>
      <c r="G8" s="155" t="s">
        <v>8</v>
      </c>
      <c r="H8" s="155"/>
      <c r="I8" s="5"/>
      <c r="J8" s="155" t="s">
        <v>4</v>
      </c>
      <c r="K8" s="155"/>
      <c r="L8" s="155" t="s">
        <v>9</v>
      </c>
      <c r="M8" s="155" t="s">
        <v>10</v>
      </c>
      <c r="N8" s="156"/>
      <c r="O8" s="156"/>
      <c r="P8" s="157" t="s">
        <v>11</v>
      </c>
      <c r="Q8" s="155" t="s">
        <v>12</v>
      </c>
    </row>
    <row r="9" spans="1:17" s="6" customFormat="1" ht="43.2" x14ac:dyDescent="0.3">
      <c r="A9" s="163"/>
      <c r="B9" s="164"/>
      <c r="C9" s="5" t="s">
        <v>13</v>
      </c>
      <c r="D9" s="5" t="s">
        <v>14</v>
      </c>
      <c r="E9" s="155"/>
      <c r="F9" s="155"/>
      <c r="G9" s="5" t="s">
        <v>15</v>
      </c>
      <c r="H9" s="5" t="s">
        <v>16</v>
      </c>
      <c r="I9" s="5"/>
      <c r="J9" s="155"/>
      <c r="K9" s="155"/>
      <c r="L9" s="155"/>
      <c r="M9" s="5" t="s">
        <v>17</v>
      </c>
      <c r="N9" s="5" t="s">
        <v>18</v>
      </c>
      <c r="O9" s="5" t="s">
        <v>19</v>
      </c>
      <c r="P9" s="158"/>
      <c r="Q9" s="155"/>
    </row>
    <row r="10" spans="1:17" x14ac:dyDescent="0.3">
      <c r="A10" s="7">
        <v>1</v>
      </c>
      <c r="B10" s="7" t="s">
        <v>20</v>
      </c>
      <c r="C10" s="8">
        <f>CMS!C10+DCD!C10+DSS!C10+DMH!C10+DSB!C10+DAAS!C10+DHSR!C10</f>
        <v>676074.66666666663</v>
      </c>
      <c r="D10" s="8">
        <f>CMS!D10+DCD!D10+DSS!D10+DMH!D10+DSB!D10+DAAS!D10+DHSR!D10</f>
        <v>1233400.9999999998</v>
      </c>
      <c r="E10" s="8">
        <f>CMS!E10+DCD!E10+DSS!E10+DMH!E10+DSB!E10+DAAS!E10+DHSR!E10</f>
        <v>12035753.420000002</v>
      </c>
      <c r="F10" s="9">
        <f t="shared" ref="F10:F39" si="0">SUM(C10:E10)</f>
        <v>13945229.086666668</v>
      </c>
      <c r="G10" s="10"/>
      <c r="H10" s="10"/>
      <c r="I10" s="11"/>
      <c r="J10" s="7">
        <v>1</v>
      </c>
      <c r="K10" s="7" t="s">
        <v>20</v>
      </c>
      <c r="L10" s="12">
        <f>CMS!L10+DCD!L10+DSS!L10+DMH!L10+DSB!L10+DAAS!L10+DHSR!L10</f>
        <v>11158</v>
      </c>
      <c r="M10" s="12">
        <f>CMS!M10+DCD!M10+DSS!M10+DMH!M10+DSB!M10+DAAS!M10+DHSR!M10</f>
        <v>1019</v>
      </c>
      <c r="N10" s="12">
        <f>CMS!N10+DCD!N10+DSS!N10+DMH!N10+DSB!N10+DAAS!N10+DHSR!N10</f>
        <v>0</v>
      </c>
      <c r="O10" s="12">
        <f>CMS!O10+DCD!O10+DSS!O10+DMH!O10+DSB!O10+DAAS!O10+DHSR!O10</f>
        <v>0</v>
      </c>
      <c r="P10" s="13">
        <f t="shared" ref="P10:P38" si="1">SUM(M10:O10)</f>
        <v>1019</v>
      </c>
      <c r="Q10" s="13">
        <f t="shared" ref="Q10:Q39" si="2">SUM(L10,P10)</f>
        <v>12177</v>
      </c>
    </row>
    <row r="11" spans="1:17" x14ac:dyDescent="0.3">
      <c r="A11" s="7">
        <v>2</v>
      </c>
      <c r="B11" s="7" t="s">
        <v>21</v>
      </c>
      <c r="C11" s="8">
        <f>CMS!C11+DCD!C11+DSS!C11+DMH!C11+DSB!C11+DAAS!C11+DHSR!C11</f>
        <v>1703194.2105259341</v>
      </c>
      <c r="D11" s="8">
        <f>CMS!D11+DCD!D11+DSS!D11+DMH!D11+DSB!D11+DAAS!D11+DHSR!D11</f>
        <v>0</v>
      </c>
      <c r="E11" s="8">
        <f>CMS!E11+DCD!E11+DSS!E11+DMH!E11+DSB!E11+DAAS!E11+DHSR!E11</f>
        <v>0</v>
      </c>
      <c r="F11" s="9">
        <f t="shared" si="0"/>
        <v>1703194.2105259341</v>
      </c>
      <c r="G11" s="10"/>
      <c r="H11" s="10"/>
      <c r="I11" s="11"/>
      <c r="J11" s="7">
        <v>2</v>
      </c>
      <c r="K11" s="7" t="s">
        <v>21</v>
      </c>
      <c r="L11" s="12">
        <f>CMS!L11+DCD!L11+DSS!L11+DMH!L11+DSB!L11+DAAS!L11+DHSR!L11</f>
        <v>74</v>
      </c>
      <c r="M11" s="12">
        <f>CMS!M11+DCD!M11+DSS!M11+DMH!M11+DSB!M11+DAAS!M11+DHSR!M11</f>
        <v>1422</v>
      </c>
      <c r="N11" s="12">
        <f>CMS!N11+DCD!N11+DSS!N11+DMH!N11+DSB!N11+DAAS!N11+DHSR!N11</f>
        <v>2919</v>
      </c>
      <c r="O11" s="12">
        <f>CMS!O11+DCD!O11+DSS!O11+DMH!O11+DSB!O11+DAAS!O11+DHSR!O11</f>
        <v>0</v>
      </c>
      <c r="P11" s="13">
        <f t="shared" si="1"/>
        <v>4341</v>
      </c>
      <c r="Q11" s="13">
        <f t="shared" si="2"/>
        <v>4415</v>
      </c>
    </row>
    <row r="12" spans="1:17" x14ac:dyDescent="0.3">
      <c r="A12" s="7">
        <v>3</v>
      </c>
      <c r="B12" s="7" t="s">
        <v>22</v>
      </c>
      <c r="C12" s="8">
        <f>CMS!C12+DCD!C12+DSS!C12+DMH!C12+DSB!C12+DAAS!C12+DHSR!C12</f>
        <v>0</v>
      </c>
      <c r="D12" s="8">
        <f>CMS!D12+DCD!D12+DSS!D12+DMH!D12+DSB!D12+DAAS!D12+DHSR!D12</f>
        <v>0</v>
      </c>
      <c r="E12" s="8">
        <f>CMS!E12+DCD!E12+DSS!E12+DMH!E12+DSB!E12+DAAS!E12+DHSR!E12</f>
        <v>0</v>
      </c>
      <c r="F12" s="9">
        <f t="shared" si="0"/>
        <v>0</v>
      </c>
      <c r="G12" s="10"/>
      <c r="H12" s="10"/>
      <c r="I12" s="11"/>
      <c r="J12" s="7">
        <v>3</v>
      </c>
      <c r="K12" s="7" t="s">
        <v>22</v>
      </c>
      <c r="L12" s="12">
        <f>CMS!L12+DCD!L12+DSS!L12+DMH!L12+DSB!L12+DAAS!L12+DHSR!L12</f>
        <v>0</v>
      </c>
      <c r="M12" s="12">
        <f>CMS!M12+DCD!M12+DSS!M12+DMH!M12+DSB!M12+DAAS!M12+DHSR!M12</f>
        <v>0</v>
      </c>
      <c r="N12" s="12">
        <f>CMS!N12+DCD!N12+DSS!N12+DMH!N12+DSB!N12+DAAS!N12+DHSR!N12</f>
        <v>0</v>
      </c>
      <c r="O12" s="12">
        <f>CMS!O12+DCD!O12+DSS!O12+DMH!O12+DSB!O12+DAAS!O12+DHSR!O12</f>
        <v>0</v>
      </c>
      <c r="P12" s="13">
        <f t="shared" si="1"/>
        <v>0</v>
      </c>
      <c r="Q12" s="13">
        <f t="shared" si="2"/>
        <v>0</v>
      </c>
    </row>
    <row r="13" spans="1:17" x14ac:dyDescent="0.3">
      <c r="A13" s="7">
        <v>4</v>
      </c>
      <c r="B13" s="7" t="s">
        <v>23</v>
      </c>
      <c r="C13" s="8">
        <f>CMS!C13+DCD!C13+DSS!C13+DMH!C13+DSB!C13+DAAS!C13+DHSR!C13</f>
        <v>3751560.4269357552</v>
      </c>
      <c r="D13" s="8">
        <f>CMS!D13+DCD!D13+DSS!D13+DMH!D13+DSB!D13+DAAS!D13+DHSR!D13</f>
        <v>0</v>
      </c>
      <c r="E13" s="8">
        <f>CMS!E13+DCD!E13+DSS!E13+DMH!E13+DSB!E13+DAAS!E13+DHSR!E13</f>
        <v>690927.58000000007</v>
      </c>
      <c r="F13" s="9">
        <f t="shared" si="0"/>
        <v>4442488.0069357548</v>
      </c>
      <c r="G13" s="10"/>
      <c r="H13" s="10"/>
      <c r="I13" s="11"/>
      <c r="J13" s="7">
        <v>4</v>
      </c>
      <c r="K13" s="7" t="s">
        <v>23</v>
      </c>
      <c r="L13" s="12">
        <f>CMS!L13+DCD!L13+DSS!L13+DMH!L13+DSB!L13+DAAS!L13+DHSR!L13</f>
        <v>337</v>
      </c>
      <c r="M13" s="12">
        <f>CMS!M13+DCD!M13+DSS!M13+DMH!M13+DSB!M13+DAAS!M13+DHSR!M13</f>
        <v>2252</v>
      </c>
      <c r="N13" s="12">
        <f>CMS!N13+DCD!N13+DSS!N13+DMH!N13+DSB!N13+DAAS!N13+DHSR!N13</f>
        <v>4362</v>
      </c>
      <c r="O13" s="12">
        <f>CMS!O13+DCD!O13+DSS!O13+DMH!O13+DSB!O13+DAAS!O13+DHSR!O13</f>
        <v>0</v>
      </c>
      <c r="P13" s="13">
        <f t="shared" si="1"/>
        <v>6614</v>
      </c>
      <c r="Q13" s="13">
        <f t="shared" si="2"/>
        <v>6951</v>
      </c>
    </row>
    <row r="14" spans="1:17" x14ac:dyDescent="0.3">
      <c r="A14" s="7">
        <v>5</v>
      </c>
      <c r="B14" s="7" t="s">
        <v>24</v>
      </c>
      <c r="C14" s="8">
        <f>CMS!C14+DCD!C14+DSS!C14+DMH!C14+DSB!C14+DAAS!C14+DHSR!C14</f>
        <v>122000</v>
      </c>
      <c r="D14" s="8">
        <f>CMS!D14+DCD!D14+DSS!D14+DMH!D14+DSB!D14+DAAS!D14+DHSR!D14</f>
        <v>0</v>
      </c>
      <c r="E14" s="8">
        <f>CMS!E14+DCD!E14+DSS!E14+DMH!E14+DSB!E14+DAAS!E14+DHSR!E14</f>
        <v>338548.7</v>
      </c>
      <c r="F14" s="9">
        <f t="shared" si="0"/>
        <v>460548.7</v>
      </c>
      <c r="G14" s="10"/>
      <c r="H14" s="10"/>
      <c r="I14" s="11"/>
      <c r="J14" s="7">
        <v>5</v>
      </c>
      <c r="K14" s="7" t="s">
        <v>24</v>
      </c>
      <c r="L14" s="12">
        <f>CMS!L14+DCD!L14+DSS!L14+DMH!L14+DSB!L14+DAAS!L14+DHSR!L14</f>
        <v>0</v>
      </c>
      <c r="M14" s="12">
        <f>CMS!M14+DCD!M14+DSS!M14+DMH!M14+DSB!M14+DAAS!M14+DHSR!M14</f>
        <v>12</v>
      </c>
      <c r="N14" s="12">
        <f>CMS!N14+DCD!N14+DSS!N14+DMH!N14+DSB!N14+DAAS!N14+DHSR!N14</f>
        <v>18</v>
      </c>
      <c r="O14" s="12">
        <f>CMS!O14+DCD!O14+DSS!O14+DMH!O14+DSB!O14+DAAS!O14+DHSR!O14</f>
        <v>0</v>
      </c>
      <c r="P14" s="13">
        <f t="shared" si="1"/>
        <v>30</v>
      </c>
      <c r="Q14" s="13">
        <f t="shared" si="2"/>
        <v>30</v>
      </c>
    </row>
    <row r="15" spans="1:17" x14ac:dyDescent="0.3">
      <c r="A15" s="7">
        <v>6</v>
      </c>
      <c r="B15" s="7" t="s">
        <v>25</v>
      </c>
      <c r="C15" s="8">
        <f>CMS!C15+DCD!C15+DSS!C15+DMH!C15+DSB!C15+DAAS!C15+DHSR!C15</f>
        <v>0</v>
      </c>
      <c r="D15" s="8">
        <f>CMS!D15+DCD!D15+DSS!D15+DMH!D15+DSB!D15+DAAS!D15+DHSR!D15</f>
        <v>0</v>
      </c>
      <c r="E15" s="8">
        <f>CMS!E15+DCD!E15+DSS!E15+DMH!E15+DSB!E15+DAAS!E15+DHSR!E15</f>
        <v>0</v>
      </c>
      <c r="F15" s="9">
        <f t="shared" si="0"/>
        <v>0</v>
      </c>
      <c r="G15" s="10"/>
      <c r="H15" s="10"/>
      <c r="I15" s="11"/>
      <c r="J15" s="7">
        <v>6</v>
      </c>
      <c r="K15" s="7" t="s">
        <v>25</v>
      </c>
      <c r="L15" s="12">
        <f>CMS!L15+DCD!L15+DSS!L15+DMH!L15+DSB!L15+DAAS!L15+DHSR!L15</f>
        <v>0</v>
      </c>
      <c r="M15" s="12">
        <f>CMS!M15+DCD!M15+DSS!M15+DMH!M15+DSB!M15+DAAS!M15+DHSR!M15</f>
        <v>0</v>
      </c>
      <c r="N15" s="12">
        <f>CMS!N15+DCD!N15+DSS!N15+DMH!N15+DSB!N15+DAAS!N15+DHSR!N15</f>
        <v>0</v>
      </c>
      <c r="O15" s="12">
        <f>CMS!O15+DCD!O15+DSS!O15+DMH!O15+DSB!O15+DAAS!O15+DHSR!O15</f>
        <v>0</v>
      </c>
      <c r="P15" s="13">
        <f t="shared" si="1"/>
        <v>0</v>
      </c>
      <c r="Q15" s="13">
        <f t="shared" si="2"/>
        <v>0</v>
      </c>
    </row>
    <row r="16" spans="1:17" x14ac:dyDescent="0.3">
      <c r="A16" s="7">
        <v>7</v>
      </c>
      <c r="B16" s="7" t="s">
        <v>26</v>
      </c>
      <c r="C16" s="8">
        <f>CMS!C16+DCD!C16+DSS!C16+DMH!C16+DSB!C16+DAAS!C16+DHSR!C16</f>
        <v>0</v>
      </c>
      <c r="D16" s="8">
        <f>CMS!D16+DCD!D16+DSS!D16+DMH!D16+DSB!D16+DAAS!D16+DHSR!D16</f>
        <v>0</v>
      </c>
      <c r="E16" s="8">
        <f>CMS!E16+DCD!E16+DSS!E16+DMH!E16+DSB!E16+DAAS!E16+DHSR!E16</f>
        <v>0</v>
      </c>
      <c r="F16" s="9">
        <f t="shared" si="0"/>
        <v>0</v>
      </c>
      <c r="G16" s="10"/>
      <c r="H16" s="10"/>
      <c r="I16" s="11"/>
      <c r="J16" s="7">
        <v>7</v>
      </c>
      <c r="K16" s="7" t="s">
        <v>26</v>
      </c>
      <c r="L16" s="12">
        <f>CMS!L16+DCD!L16+DSS!L16+DMH!L16+DSB!L16+DAAS!L16+DHSR!L16</f>
        <v>0</v>
      </c>
      <c r="M16" s="12">
        <f>CMS!M16+DCD!M16+DSS!M16+DMH!M16+DSB!M16+DAAS!M16+DHSR!M16</f>
        <v>0</v>
      </c>
      <c r="N16" s="12">
        <f>CMS!N16+DCD!N16+DSS!N16+DMH!N16+DSB!N16+DAAS!N16+DHSR!N16</f>
        <v>0</v>
      </c>
      <c r="O16" s="12">
        <f>CMS!O16+DCD!O16+DSS!O16+DMH!O16+DSB!O16+DAAS!O16+DHSR!O16</f>
        <v>0</v>
      </c>
      <c r="P16" s="13">
        <f t="shared" si="1"/>
        <v>0</v>
      </c>
      <c r="Q16" s="13">
        <f t="shared" si="2"/>
        <v>0</v>
      </c>
    </row>
    <row r="17" spans="1:17" x14ac:dyDescent="0.3">
      <c r="A17" s="7">
        <v>8</v>
      </c>
      <c r="B17" s="7" t="s">
        <v>27</v>
      </c>
      <c r="C17" s="8">
        <f>CMS!C17+DCD!C17+DSS!C17+DMH!C17+DSB!C17+DAAS!C17+DHSR!C17</f>
        <v>70.690065120256477</v>
      </c>
      <c r="D17" s="8">
        <f>CMS!D17+DCD!D17+DSS!D17+DMH!D17+DSB!D17+DAAS!D17+DHSR!D17</f>
        <v>0</v>
      </c>
      <c r="E17" s="8">
        <f>CMS!E17+DCD!E17+DSS!E17+DMH!E17+DSB!E17+DAAS!E17+DHSR!E17</f>
        <v>0</v>
      </c>
      <c r="F17" s="9">
        <f t="shared" si="0"/>
        <v>70.690065120256477</v>
      </c>
      <c r="G17" s="10"/>
      <c r="H17" s="10"/>
      <c r="I17" s="11"/>
      <c r="J17" s="7">
        <v>8</v>
      </c>
      <c r="K17" s="7" t="s">
        <v>27</v>
      </c>
      <c r="L17" s="12">
        <f>CMS!L17+DCD!L17+DSS!L17+DMH!L17+DSB!L17+DAAS!L17+DHSR!L17</f>
        <v>0</v>
      </c>
      <c r="M17" s="12">
        <f>CMS!M17+DCD!M17+DSS!M17+DMH!M17+DSB!M17+DAAS!M17+DHSR!M17</f>
        <v>3</v>
      </c>
      <c r="N17" s="12">
        <f>CMS!N17+DCD!N17+DSS!N17+DMH!N17+DSB!N17+DAAS!N17+DHSR!N17</f>
        <v>7</v>
      </c>
      <c r="O17" s="12">
        <f>CMS!O17+DCD!O17+DSS!O17+DMH!O17+DSB!O17+DAAS!O17+DHSR!O17</f>
        <v>0</v>
      </c>
      <c r="P17" s="13">
        <f t="shared" si="1"/>
        <v>10</v>
      </c>
      <c r="Q17" s="13">
        <f t="shared" si="2"/>
        <v>10</v>
      </c>
    </row>
    <row r="18" spans="1:17" x14ac:dyDescent="0.3">
      <c r="A18" s="7">
        <v>9</v>
      </c>
      <c r="B18" s="7" t="s">
        <v>28</v>
      </c>
      <c r="C18" s="8">
        <f>CMS!C18+DCD!C18+DSS!C18+DMH!C18+DSB!C18+DAAS!C18+DHSR!C18</f>
        <v>0</v>
      </c>
      <c r="D18" s="8">
        <f>CMS!D18+DCD!D18+DSS!D18+DMH!D18+DSB!D18+DAAS!D18+DHSR!D18</f>
        <v>0</v>
      </c>
      <c r="E18" s="8">
        <f>CMS!E18+DCD!E18+DSS!E18+DMH!E18+DSB!E18+DAAS!E18+DHSR!E18</f>
        <v>0</v>
      </c>
      <c r="F18" s="9">
        <f t="shared" si="0"/>
        <v>0</v>
      </c>
      <c r="G18" s="10"/>
      <c r="H18" s="10"/>
      <c r="I18" s="11"/>
      <c r="J18" s="7">
        <v>9</v>
      </c>
      <c r="K18" s="7" t="s">
        <v>28</v>
      </c>
      <c r="L18" s="12">
        <f>CMS!L18+DCD!L18+DSS!L18+DMH!L18+DSB!L18+DAAS!L18+DHSR!L18</f>
        <v>0</v>
      </c>
      <c r="M18" s="12">
        <f>CMS!M18+DCD!M18+DSS!M18+DMH!M18+DSB!M18+DAAS!M18+DHSR!M18</f>
        <v>0</v>
      </c>
      <c r="N18" s="12">
        <f>CMS!N18+DCD!N18+DSS!N18+DMH!N18+DSB!N18+DAAS!N18+DHSR!N18</f>
        <v>0</v>
      </c>
      <c r="O18" s="12">
        <f>CMS!O18+DCD!O18+DSS!O18+DMH!O18+DSB!O18+DAAS!O18+DHSR!O18</f>
        <v>0</v>
      </c>
      <c r="P18" s="13">
        <f t="shared" si="1"/>
        <v>0</v>
      </c>
      <c r="Q18" s="13">
        <f t="shared" si="2"/>
        <v>0</v>
      </c>
    </row>
    <row r="19" spans="1:17" x14ac:dyDescent="0.3">
      <c r="A19" s="7">
        <v>10</v>
      </c>
      <c r="B19" s="7" t="s">
        <v>29</v>
      </c>
      <c r="C19" s="8">
        <f>CMS!C19+DCD!C19+DSS!C19+DMH!C19+DSB!C19+DAAS!C19+DHSR!C19</f>
        <v>966470</v>
      </c>
      <c r="D19" s="8">
        <f>CMS!D19+DCD!D19+DSS!D19+DMH!D19+DSB!D19+DAAS!D19+DHSR!D19</f>
        <v>0</v>
      </c>
      <c r="E19" s="8">
        <f>CMS!E19+DCD!E19+DSS!E19+DMH!E19+DSB!E19+DAAS!E19+DHSR!E19</f>
        <v>0</v>
      </c>
      <c r="F19" s="9">
        <f t="shared" si="0"/>
        <v>966470</v>
      </c>
      <c r="G19" s="10"/>
      <c r="H19" s="10"/>
      <c r="I19" s="11"/>
      <c r="J19" s="7">
        <v>10</v>
      </c>
      <c r="K19" s="7" t="s">
        <v>29</v>
      </c>
      <c r="L19" s="12">
        <f>CMS!L19+DCD!L19+DSS!L19+DMH!L19+DSB!L19+DAAS!L19+DHSR!L19</f>
        <v>3</v>
      </c>
      <c r="M19" s="12">
        <f>CMS!M19+DCD!M19+DSS!M19+DMH!M19+DSB!M19+DAAS!M19+DHSR!M19</f>
        <v>66</v>
      </c>
      <c r="N19" s="12">
        <f>CMS!N19+DCD!N19+DSS!N19+DMH!N19+DSB!N19+DAAS!N19+DHSR!N19</f>
        <v>208</v>
      </c>
      <c r="O19" s="12">
        <f>CMS!O19+DCD!O19+DSS!O19+DMH!O19+DSB!O19+DAAS!O19+DHSR!O19</f>
        <v>0</v>
      </c>
      <c r="P19" s="13">
        <f t="shared" si="1"/>
        <v>274</v>
      </c>
      <c r="Q19" s="13">
        <f t="shared" si="2"/>
        <v>277</v>
      </c>
    </row>
    <row r="20" spans="1:17" x14ac:dyDescent="0.3">
      <c r="A20" s="7">
        <v>11</v>
      </c>
      <c r="B20" s="7" t="s">
        <v>30</v>
      </c>
      <c r="C20" s="8">
        <f>CMS!C20+DCD!C20+DSS!C20+DMH!C20+DSB!C20+DAAS!C20+DHSR!C20</f>
        <v>258098.28620974155</v>
      </c>
      <c r="D20" s="8">
        <f>CMS!D20+DCD!D20+DSS!D20+DMH!D20+DSB!D20+DAAS!D20+DHSR!D20</f>
        <v>10539731.656031897</v>
      </c>
      <c r="E20" s="8">
        <f>CMS!E20+DCD!E20+DSS!E20+DMH!E20+DSB!E20+DAAS!E20+DHSR!E20</f>
        <v>89459310.530000016</v>
      </c>
      <c r="F20" s="9">
        <f t="shared" si="0"/>
        <v>100257140.47224165</v>
      </c>
      <c r="G20" s="10"/>
      <c r="H20" s="10"/>
      <c r="I20" s="11"/>
      <c r="J20" s="7">
        <v>11</v>
      </c>
      <c r="K20" s="7" t="s">
        <v>30</v>
      </c>
      <c r="L20" s="12">
        <f>CMS!L20+DCD!L20+DSS!L20+DMH!L20+DSB!L20+DAAS!L20+DHSR!L20</f>
        <v>38412</v>
      </c>
      <c r="M20" s="12">
        <f>CMS!M20+DCD!M20+DSS!M20+DMH!M20+DSB!M20+DAAS!M20+DHSR!M20</f>
        <v>3344</v>
      </c>
      <c r="N20" s="12">
        <f>CMS!N20+DCD!N20+DSS!N20+DMH!N20+DSB!N20+DAAS!N20+DHSR!N20</f>
        <v>77</v>
      </c>
      <c r="O20" s="12">
        <f>CMS!O20+DCD!O20+DSS!O20+DMH!O20+DSB!O20+DAAS!O20+DHSR!O20</f>
        <v>0</v>
      </c>
      <c r="P20" s="13">
        <f t="shared" si="1"/>
        <v>3421</v>
      </c>
      <c r="Q20" s="13">
        <f t="shared" si="2"/>
        <v>41833</v>
      </c>
    </row>
    <row r="21" spans="1:17" x14ac:dyDescent="0.3">
      <c r="A21" s="7">
        <v>12</v>
      </c>
      <c r="B21" s="7" t="s">
        <v>31</v>
      </c>
      <c r="C21" s="8">
        <f>CMS!C21+DCD!C21+DSS!C21+DMH!C21+DSB!C21+DAAS!C21+DHSR!C21</f>
        <v>2726246.1043770872</v>
      </c>
      <c r="D21" s="8">
        <f>CMS!D21+DCD!D21+DSS!D21+DMH!D21+DSB!D21+DAAS!D21+DHSR!D21</f>
        <v>0</v>
      </c>
      <c r="E21" s="8">
        <f>CMS!E21+DCD!E21+DSS!E21+DMH!E21+DSB!E21+DAAS!E21+DHSR!E21</f>
        <v>4148245.4499999997</v>
      </c>
      <c r="F21" s="9">
        <f t="shared" si="0"/>
        <v>6874491.5543770865</v>
      </c>
      <c r="G21" s="10"/>
      <c r="H21" s="10"/>
      <c r="I21" s="11"/>
      <c r="J21" s="7">
        <v>12</v>
      </c>
      <c r="K21" s="7" t="s">
        <v>31</v>
      </c>
      <c r="L21" s="12">
        <f>CMS!L21+DCD!L21+DSS!L21+DMH!L21+DSB!L21+DAAS!L21+DHSR!L21</f>
        <v>30</v>
      </c>
      <c r="M21" s="12">
        <f>CMS!M21+DCD!M21+DSS!M21+DMH!M21+DSB!M21+DAAS!M21+DHSR!M21</f>
        <v>948</v>
      </c>
      <c r="N21" s="12">
        <f>CMS!N21+DCD!N21+DSS!N21+DMH!N21+DSB!N21+DAAS!N21+DHSR!N21</f>
        <v>3248</v>
      </c>
      <c r="O21" s="12">
        <f>CMS!O21+DCD!O21+DSS!O21+DMH!O21+DSB!O21+DAAS!O21+DHSR!O21</f>
        <v>0</v>
      </c>
      <c r="P21" s="13">
        <f t="shared" si="1"/>
        <v>4196</v>
      </c>
      <c r="Q21" s="13">
        <f t="shared" si="2"/>
        <v>4226</v>
      </c>
    </row>
    <row r="22" spans="1:17" x14ac:dyDescent="0.3">
      <c r="A22" s="7">
        <v>13</v>
      </c>
      <c r="B22" s="7" t="s">
        <v>32</v>
      </c>
      <c r="C22" s="8">
        <f>CMS!C22+DCD!C22+DSS!C22+DMH!C22+DSB!C22+DAAS!C22+DHSR!C22</f>
        <v>2867249.5362032834</v>
      </c>
      <c r="D22" s="8">
        <f>CMS!D22+DCD!D22+DSS!D22+DMH!D22+DSB!D22+DAAS!D22+DHSR!D22</f>
        <v>0</v>
      </c>
      <c r="E22" s="8">
        <f>CMS!E22+DCD!E22+DSS!E22+DMH!E22+DSB!E22+DAAS!E22+DHSR!E22</f>
        <v>51666535.280000001</v>
      </c>
      <c r="F22" s="9">
        <f t="shared" si="0"/>
        <v>54533784.816203281</v>
      </c>
      <c r="G22" s="10"/>
      <c r="H22" s="10"/>
      <c r="I22" s="11"/>
      <c r="J22" s="7">
        <v>13</v>
      </c>
      <c r="K22" s="7" t="s">
        <v>32</v>
      </c>
      <c r="L22" s="12">
        <f>CMS!L22+DCD!L22+DSS!L22+DMH!L22+DSB!L22+DAAS!L22+DHSR!L22</f>
        <v>1</v>
      </c>
      <c r="M22" s="12">
        <f>CMS!M22+DCD!M22+DSS!M22+DMH!M22+DSB!M22+DAAS!M22+DHSR!M22</f>
        <v>151</v>
      </c>
      <c r="N22" s="12">
        <f>CMS!N22+DCD!N22+DSS!N22+DMH!N22+DSB!N22+DAAS!N22+DHSR!N22</f>
        <v>7197</v>
      </c>
      <c r="O22" s="12">
        <f>CMS!O22+DCD!O22+DSS!O22+DMH!O22+DSB!O22+DAAS!O22+DHSR!O22</f>
        <v>0</v>
      </c>
      <c r="P22" s="13">
        <f t="shared" si="1"/>
        <v>7348</v>
      </c>
      <c r="Q22" s="13">
        <f t="shared" si="2"/>
        <v>7349</v>
      </c>
    </row>
    <row r="23" spans="1:17" x14ac:dyDescent="0.3">
      <c r="A23" s="7">
        <v>14</v>
      </c>
      <c r="B23" s="7" t="s">
        <v>33</v>
      </c>
      <c r="C23" s="8">
        <f>CMS!C23+DCD!C23+DSS!C23+DMH!C23+DSB!C23+DAAS!C23+DHSR!C23</f>
        <v>13120.842866926936</v>
      </c>
      <c r="D23" s="8">
        <f>CMS!D23+DCD!D23+DSS!D23+DMH!D23+DSB!D23+DAAS!D23+DHSR!D23</f>
        <v>0</v>
      </c>
      <c r="E23" s="8">
        <f>CMS!E23+DCD!E23+DSS!E23+DMH!E23+DSB!E23+DAAS!E23+DHSR!E23</f>
        <v>548584.21999999986</v>
      </c>
      <c r="F23" s="9">
        <f t="shared" si="0"/>
        <v>561705.06286692678</v>
      </c>
      <c r="G23" s="10"/>
      <c r="H23" s="10"/>
      <c r="I23" s="11"/>
      <c r="J23" s="7">
        <v>14</v>
      </c>
      <c r="K23" s="7" t="s">
        <v>33</v>
      </c>
      <c r="L23" s="12">
        <f>CMS!L23+DCD!L23+DSS!L23+DMH!L23+DSB!L23+DAAS!L23+DHSR!L23</f>
        <v>0</v>
      </c>
      <c r="M23" s="12">
        <f>CMS!M23+DCD!M23+DSS!M23+DMH!M23+DSB!M23+DAAS!M23+DHSR!M23</f>
        <v>2</v>
      </c>
      <c r="N23" s="12">
        <f>CMS!N23+DCD!N23+DSS!N23+DMH!N23+DSB!N23+DAAS!N23+DHSR!N23</f>
        <v>1</v>
      </c>
      <c r="O23" s="12">
        <f>CMS!O23+DCD!O23+DSS!O23+DMH!O23+DSB!O23+DAAS!O23+DHSR!O23</f>
        <v>0</v>
      </c>
      <c r="P23" s="13">
        <f t="shared" si="1"/>
        <v>3</v>
      </c>
      <c r="Q23" s="13">
        <f t="shared" si="2"/>
        <v>3</v>
      </c>
    </row>
    <row r="24" spans="1:17" x14ac:dyDescent="0.3">
      <c r="A24" s="7">
        <v>15</v>
      </c>
      <c r="B24" s="7" t="s">
        <v>34</v>
      </c>
      <c r="C24" s="8">
        <f>CMS!C24+DCD!C24+DSS!C24+DMH!C24+DSB!C24+DAAS!C24+DHSR!C24</f>
        <v>11080.594800020091</v>
      </c>
      <c r="D24" s="8">
        <f>CMS!D24+DCD!D24+DSS!D24+DMH!D24+DSB!D24+DAAS!D24+DHSR!D24</f>
        <v>0</v>
      </c>
      <c r="E24" s="8">
        <f>CMS!E24+DCD!E24+DSS!E24+DMH!E24+DSB!E24+DAAS!E24+DHSR!E24</f>
        <v>0</v>
      </c>
      <c r="F24" s="9">
        <f t="shared" si="0"/>
        <v>11080.594800020091</v>
      </c>
      <c r="G24" s="10"/>
      <c r="H24" s="10"/>
      <c r="I24" s="11"/>
      <c r="J24" s="7">
        <v>15</v>
      </c>
      <c r="K24" s="7" t="s">
        <v>34</v>
      </c>
      <c r="L24" s="12">
        <f>CMS!L24+DCD!L24+DSS!L24+DMH!L24+DSB!L24+DAAS!L24+DHSR!L24</f>
        <v>0</v>
      </c>
      <c r="M24" s="12">
        <f>CMS!M24+DCD!M24+DSS!M24+DMH!M24+DSB!M24+DAAS!M24+DHSR!M24</f>
        <v>0</v>
      </c>
      <c r="N24" s="12">
        <f>CMS!N24+DCD!N24+DSS!N24+DMH!N24+DSB!N24+DAAS!N24+DHSR!N24</f>
        <v>2</v>
      </c>
      <c r="O24" s="12">
        <f>CMS!O24+DCD!O24+DSS!O24+DMH!O24+DSB!O24+DAAS!O24+DHSR!O24</f>
        <v>0</v>
      </c>
      <c r="P24" s="13">
        <f t="shared" si="1"/>
        <v>2</v>
      </c>
      <c r="Q24" s="13">
        <f t="shared" si="2"/>
        <v>2</v>
      </c>
    </row>
    <row r="25" spans="1:17" x14ac:dyDescent="0.3">
      <c r="A25" s="7">
        <v>16</v>
      </c>
      <c r="B25" s="7" t="s">
        <v>35</v>
      </c>
      <c r="C25" s="8">
        <f>CMS!C25+DCD!C25+DSS!C25+DMH!C25+DSB!C25+DAAS!C25+DHSR!C25</f>
        <v>20992.532471307324</v>
      </c>
      <c r="D25" s="8">
        <f>CMS!D25+DCD!D25+DSS!D25+DMH!D25+DSB!D25+DAAS!D25+DHSR!D25</f>
        <v>602623.91162654723</v>
      </c>
      <c r="E25" s="8">
        <f>CMS!E25+DCD!E25+DSS!E25+DMH!E25+DSB!E25+DAAS!E25+DHSR!E25</f>
        <v>13320660.350000001</v>
      </c>
      <c r="F25" s="9">
        <f t="shared" si="0"/>
        <v>13944276.794097856</v>
      </c>
      <c r="G25" s="10"/>
      <c r="H25" s="10"/>
      <c r="I25" s="11"/>
      <c r="J25" s="7">
        <v>16</v>
      </c>
      <c r="K25" s="7" t="s">
        <v>35</v>
      </c>
      <c r="L25" s="12">
        <f>CMS!L25+DCD!L25+DSS!L25+DMH!L25+DSB!L25+DAAS!L25+DHSR!L25</f>
        <v>1626</v>
      </c>
      <c r="M25" s="12">
        <f>CMS!M25+DCD!M25+DSS!M25+DMH!M25+DSB!M25+DAAS!M25+DHSR!M25</f>
        <v>1281</v>
      </c>
      <c r="N25" s="12">
        <f>CMS!N25+DCD!N25+DSS!N25+DMH!N25+DSB!N25+DAAS!N25+DHSR!N25</f>
        <v>2</v>
      </c>
      <c r="O25" s="12">
        <f>CMS!O25+DCD!O25+DSS!O25+DMH!O25+DSB!O25+DAAS!O25+DHSR!O25</f>
        <v>0</v>
      </c>
      <c r="P25" s="13">
        <f t="shared" si="1"/>
        <v>1283</v>
      </c>
      <c r="Q25" s="13">
        <f t="shared" si="2"/>
        <v>2909</v>
      </c>
    </row>
    <row r="26" spans="1:17" x14ac:dyDescent="0.3">
      <c r="A26" s="7">
        <v>17</v>
      </c>
      <c r="B26" s="7" t="s">
        <v>36</v>
      </c>
      <c r="C26" s="8">
        <f>CMS!C26+DCD!C26+DSS!C26+DMH!C26+DSB!C26+DAAS!C26+DHSR!C26</f>
        <v>0</v>
      </c>
      <c r="D26" s="8">
        <f>CMS!D26+DCD!D26+DSS!D26+DMH!D26+DSB!D26+DAAS!D26+DHSR!D26</f>
        <v>0</v>
      </c>
      <c r="E26" s="8">
        <f>CMS!E26+DCD!E26+DSS!E26+DMH!E26+DSB!E26+DAAS!E26+DHSR!E26</f>
        <v>0</v>
      </c>
      <c r="F26" s="9">
        <f t="shared" si="0"/>
        <v>0</v>
      </c>
      <c r="G26" s="10"/>
      <c r="H26" s="10"/>
      <c r="I26" s="11"/>
      <c r="J26" s="7">
        <v>17</v>
      </c>
      <c r="K26" s="7" t="s">
        <v>36</v>
      </c>
      <c r="L26" s="12">
        <f>CMS!L26+DCD!L26+DSS!L26+DMH!L26+DSB!L26+DAAS!L26+DHSR!L26</f>
        <v>0</v>
      </c>
      <c r="M26" s="12">
        <f>CMS!M26+DCD!M26+DSS!M26+DMH!M26+DSB!M26+DAAS!M26+DHSR!M26</f>
        <v>0</v>
      </c>
      <c r="N26" s="12">
        <f>CMS!N26+DCD!N26+DSS!N26+DMH!N26+DSB!N26+DAAS!N26+DHSR!N26</f>
        <v>0</v>
      </c>
      <c r="O26" s="12">
        <f>CMS!O26+DCD!O26+DSS!O26+DMH!O26+DSB!O26+DAAS!O26+DHSR!O26</f>
        <v>0</v>
      </c>
      <c r="P26" s="13">
        <f t="shared" si="1"/>
        <v>0</v>
      </c>
      <c r="Q26" s="13">
        <f t="shared" si="2"/>
        <v>0</v>
      </c>
    </row>
    <row r="27" spans="1:17" x14ac:dyDescent="0.3">
      <c r="A27" s="7">
        <v>18</v>
      </c>
      <c r="B27" s="7" t="s">
        <v>37</v>
      </c>
      <c r="C27" s="8">
        <f>CMS!C27+DCD!C27+DSS!C27+DMH!C27+DSB!C27+DAAS!C27+DHSR!C27</f>
        <v>0</v>
      </c>
      <c r="D27" s="8">
        <f>CMS!D27+DCD!D27+DSS!D27+DMH!D27+DSB!D27+DAAS!D27+DHSR!D27</f>
        <v>0</v>
      </c>
      <c r="E27" s="8">
        <f>CMS!E27+DCD!E27+DSS!E27+DMH!E27+DSB!E27+DAAS!E27+DHSR!E27</f>
        <v>0</v>
      </c>
      <c r="F27" s="9">
        <f t="shared" si="0"/>
        <v>0</v>
      </c>
      <c r="G27" s="10"/>
      <c r="H27" s="10"/>
      <c r="I27" s="11"/>
      <c r="J27" s="7">
        <v>18</v>
      </c>
      <c r="K27" s="7" t="s">
        <v>37</v>
      </c>
      <c r="L27" s="12">
        <f>CMS!L27+DCD!L27+DSS!L27+DMH!L27+DSB!L27+DAAS!L27+DHSR!L27</f>
        <v>0</v>
      </c>
      <c r="M27" s="12">
        <f>CMS!M27+DCD!M27+DSS!M27+DMH!M27+DSB!M27+DAAS!M27+DHSR!M27</f>
        <v>0</v>
      </c>
      <c r="N27" s="12">
        <f>CMS!N27+DCD!N27+DSS!N27+DMH!N27+DSB!N27+DAAS!N27+DHSR!N27</f>
        <v>0</v>
      </c>
      <c r="O27" s="12">
        <f>CMS!O27+DCD!O27+DSS!O27+DMH!O27+DSB!O27+DAAS!O27+DHSR!O27</f>
        <v>0</v>
      </c>
      <c r="P27" s="13">
        <f t="shared" si="1"/>
        <v>0</v>
      </c>
      <c r="Q27" s="13">
        <f t="shared" si="2"/>
        <v>0</v>
      </c>
    </row>
    <row r="28" spans="1:17" x14ac:dyDescent="0.3">
      <c r="A28" s="7">
        <v>19</v>
      </c>
      <c r="B28" s="7" t="s">
        <v>38</v>
      </c>
      <c r="C28" s="8">
        <f>CMS!C28+DCD!C28+DSS!C28+DMH!C28+DSB!C28+DAAS!C28+DHSR!C28</f>
        <v>99.270379242205337</v>
      </c>
      <c r="D28" s="8">
        <f>CMS!D28+DCD!D28+DSS!D28+DMH!D28+DSB!D28+DAAS!D28+DHSR!D28</f>
        <v>0</v>
      </c>
      <c r="E28" s="8">
        <f>CMS!E28+DCD!E28+DSS!E28+DMH!E28+DSB!E28+DAAS!E28+DHSR!E28</f>
        <v>300167</v>
      </c>
      <c r="F28" s="9">
        <f t="shared" si="0"/>
        <v>300266.2703792422</v>
      </c>
      <c r="G28" s="10"/>
      <c r="H28" s="10"/>
      <c r="I28" s="11"/>
      <c r="J28" s="7">
        <v>19</v>
      </c>
      <c r="K28" s="7" t="s">
        <v>38</v>
      </c>
      <c r="L28" s="12">
        <f>CMS!L28+DCD!L28+DSS!L28+DMH!L28+DSB!L28+DAAS!L28+DHSR!L28</f>
        <v>11</v>
      </c>
      <c r="M28" s="12">
        <f>CMS!M28+DCD!M28+DSS!M28+DMH!M28+DSB!M28+DAAS!M28+DHSR!M28</f>
        <v>1</v>
      </c>
      <c r="N28" s="12">
        <f>CMS!N28+DCD!N28+DSS!N28+DMH!N28+DSB!N28+DAAS!N28+DHSR!N28</f>
        <v>0</v>
      </c>
      <c r="O28" s="12">
        <f>CMS!O28+DCD!O28+DSS!O28+DMH!O28+DSB!O28+DAAS!O28+DHSR!O28</f>
        <v>0</v>
      </c>
      <c r="P28" s="13">
        <f t="shared" si="1"/>
        <v>1</v>
      </c>
      <c r="Q28" s="13">
        <f t="shared" si="2"/>
        <v>12</v>
      </c>
    </row>
    <row r="29" spans="1:17" x14ac:dyDescent="0.3">
      <c r="A29" s="7">
        <v>20</v>
      </c>
      <c r="B29" s="7" t="s">
        <v>39</v>
      </c>
      <c r="C29" s="8">
        <f>CMS!C29+DCD!C29+DSS!C29+DMH!C29+DSB!C29+DAAS!C29+DHSR!C29</f>
        <v>173471.39616654211</v>
      </c>
      <c r="D29" s="8">
        <f>CMS!D29+DCD!D29+DSS!D29+DMH!D29+DSB!D29+DAAS!D29+DHSR!D29</f>
        <v>0</v>
      </c>
      <c r="E29" s="8">
        <f>CMS!E29+DCD!E29+DSS!E29+DMH!E29+DSB!E29+DAAS!E29+DHSR!E29</f>
        <v>2417474.2000000002</v>
      </c>
      <c r="F29" s="9">
        <f t="shared" si="0"/>
        <v>2590945.5961665423</v>
      </c>
      <c r="G29" s="10"/>
      <c r="H29" s="10"/>
      <c r="I29" s="11"/>
      <c r="J29" s="7">
        <v>20</v>
      </c>
      <c r="K29" s="7" t="s">
        <v>39</v>
      </c>
      <c r="L29" s="12">
        <f>CMS!L29+DCD!L29+DSS!L29+DMH!L29+DSB!L29+DAAS!L29+DHSR!L29</f>
        <v>5628</v>
      </c>
      <c r="M29" s="12">
        <f>CMS!M29+DCD!M29+DSS!M29+DMH!M29+DSB!M29+DAAS!M29+DHSR!M29</f>
        <v>432.00000000000006</v>
      </c>
      <c r="N29" s="12">
        <f>CMS!N29+DCD!N29+DSS!N29+DMH!N29+DSB!N29+DAAS!N29+DHSR!N29</f>
        <v>33</v>
      </c>
      <c r="O29" s="12">
        <f>CMS!O29+DCD!O29+DSS!O29+DMH!O29+DSB!O29+DAAS!O29+DHSR!O29</f>
        <v>0</v>
      </c>
      <c r="P29" s="13">
        <f t="shared" si="1"/>
        <v>465.00000000000006</v>
      </c>
      <c r="Q29" s="13">
        <f t="shared" si="2"/>
        <v>6093</v>
      </c>
    </row>
    <row r="30" spans="1:17" x14ac:dyDescent="0.3">
      <c r="A30" s="7">
        <v>21</v>
      </c>
      <c r="B30" s="7" t="s">
        <v>40</v>
      </c>
      <c r="C30" s="8">
        <f>CMS!C30+DCD!C30+DSS!C30+DMH!C30+DSB!C30+DAAS!C30+DHSR!C30</f>
        <v>13559910.15</v>
      </c>
      <c r="D30" s="8">
        <f>CMS!D30+DCD!D30+DSS!D30+DMH!D30+DSB!D30+DAAS!D30+DHSR!D30</f>
        <v>0</v>
      </c>
      <c r="E30" s="8">
        <f>CMS!E30+DCD!E30+DSS!E30+DMH!E30+DSB!E30+DAAS!E30+DHSR!E30</f>
        <v>13504247.399999999</v>
      </c>
      <c r="F30" s="9">
        <f t="shared" si="0"/>
        <v>27064157.549999997</v>
      </c>
      <c r="G30" s="10"/>
      <c r="H30" s="10"/>
      <c r="I30" s="11"/>
      <c r="J30" s="7">
        <v>21</v>
      </c>
      <c r="K30" s="7" t="s">
        <v>40</v>
      </c>
      <c r="L30" s="12">
        <f>CMS!L30+DCD!L30+DSS!L30+DMH!L30+DSB!L30+DAAS!L30+DHSR!L30</f>
        <v>0</v>
      </c>
      <c r="M30" s="12">
        <f>CMS!M30+DCD!M30+DSS!M30+DMH!M30+DSB!M30+DAAS!M30+DHSR!M30</f>
        <v>10268</v>
      </c>
      <c r="N30" s="12">
        <f>CMS!N30+DCD!N30+DSS!N30+DMH!N30+DSB!N30+DAAS!N30+DHSR!N30</f>
        <v>23669</v>
      </c>
      <c r="O30" s="12">
        <f>CMS!O30+DCD!O30+DSS!O30+DMH!O30+DSB!O30+DAAS!O30+DHSR!O30</f>
        <v>0</v>
      </c>
      <c r="P30" s="13">
        <f t="shared" si="1"/>
        <v>33937</v>
      </c>
      <c r="Q30" s="13">
        <f t="shared" si="2"/>
        <v>33937</v>
      </c>
    </row>
    <row r="31" spans="1:17" x14ac:dyDescent="0.3">
      <c r="A31" s="7">
        <v>22</v>
      </c>
      <c r="B31" s="7" t="s">
        <v>41</v>
      </c>
      <c r="C31" s="8">
        <f>CMS!C31+DCD!C31+DSS!C31+DMH!C31+DSB!C31+DAAS!C31+DHSR!C31</f>
        <v>1760509.4403026872</v>
      </c>
      <c r="D31" s="8">
        <f>CMS!D31+DCD!D31+DSS!D31+DMH!D31+DSB!D31+DAAS!D31+DHSR!D31</f>
        <v>6717204</v>
      </c>
      <c r="E31" s="8">
        <f>CMS!E31+DCD!E31+DSS!E31+DMH!E31+DSB!E31+DAAS!E31+DHSR!E31</f>
        <v>157640465.95000002</v>
      </c>
      <c r="F31" s="9">
        <f t="shared" si="0"/>
        <v>166118179.39030272</v>
      </c>
      <c r="G31" s="10"/>
      <c r="H31" s="10"/>
      <c r="I31" s="11"/>
      <c r="J31" s="7">
        <v>22</v>
      </c>
      <c r="K31" s="7" t="s">
        <v>41</v>
      </c>
      <c r="L31" s="12">
        <f>CMS!L31+DCD!L31+DSS!L31+DMH!L31+DSB!L31+DAAS!L31+DHSR!L31</f>
        <v>136723</v>
      </c>
      <c r="M31" s="12">
        <f>CMS!M31+DCD!M31+DSS!M31+DMH!M31+DSB!M31+DAAS!M31+DHSR!M31</f>
        <v>0</v>
      </c>
      <c r="N31" s="12">
        <f>CMS!N31+DCD!N31+DSS!N31+DMH!N31+DSB!N31+DAAS!N31+DHSR!N31</f>
        <v>0</v>
      </c>
      <c r="O31" s="12">
        <f>CMS!O31+DCD!O31+DSS!O31+DMH!O31+DSB!O31+DAAS!O31+DHSR!O31</f>
        <v>0</v>
      </c>
      <c r="P31" s="13">
        <f t="shared" si="1"/>
        <v>0</v>
      </c>
      <c r="Q31" s="13">
        <f t="shared" si="2"/>
        <v>136723</v>
      </c>
    </row>
    <row r="32" spans="1:17" x14ac:dyDescent="0.3">
      <c r="A32" s="7">
        <v>23</v>
      </c>
      <c r="B32" s="7" t="s">
        <v>42</v>
      </c>
      <c r="C32" s="8">
        <f>CMS!C32+DCD!C32+DSS!C32+DMH!C32+DSB!C32+DAAS!C32+DHSR!C32</f>
        <v>0</v>
      </c>
      <c r="D32" s="8">
        <f>CMS!D32+DCD!D32+DSS!D32+DMH!D32+DSB!D32+DAAS!D32+DHSR!D32</f>
        <v>0</v>
      </c>
      <c r="E32" s="8">
        <f>CMS!E32+DCD!E32+DSS!E32+DMH!E32+DSB!E32+DAAS!E32+DHSR!E32</f>
        <v>0</v>
      </c>
      <c r="F32" s="9">
        <f t="shared" si="0"/>
        <v>0</v>
      </c>
      <c r="G32" s="10"/>
      <c r="H32" s="10"/>
      <c r="I32" s="11"/>
      <c r="J32" s="7">
        <v>23</v>
      </c>
      <c r="K32" s="7" t="s">
        <v>42</v>
      </c>
      <c r="L32" s="12">
        <f>CMS!L32+DCD!L32+DSS!L32+DMH!L32+DSB!L32+DAAS!L32+DHSR!L32</f>
        <v>0</v>
      </c>
      <c r="M32" s="12">
        <f>CMS!M32+DCD!M32+DSS!M32+DMH!M32+DSB!M32+DAAS!M32+DHSR!M32</f>
        <v>0</v>
      </c>
      <c r="N32" s="12">
        <f>CMS!N32+DCD!N32+DSS!N32+DMH!N32+DSB!N32+DAAS!N32+DHSR!N32</f>
        <v>0</v>
      </c>
      <c r="O32" s="12">
        <f>CMS!O32+DCD!O32+DSS!O32+DMH!O32+DSB!O32+DAAS!O32+DHSR!O32</f>
        <v>0</v>
      </c>
      <c r="P32" s="13">
        <f t="shared" si="1"/>
        <v>0</v>
      </c>
      <c r="Q32" s="13">
        <f t="shared" si="2"/>
        <v>0</v>
      </c>
    </row>
    <row r="33" spans="1:18" x14ac:dyDescent="0.3">
      <c r="A33" s="7">
        <v>24</v>
      </c>
      <c r="B33" s="7" t="s">
        <v>43</v>
      </c>
      <c r="C33" s="8">
        <f>CMS!C33+DCD!C33+DSS!C33+DMH!C33+DSB!C33+DAAS!C33+DHSR!C33</f>
        <v>365216.99</v>
      </c>
      <c r="D33" s="8">
        <f>CMS!D33+DCD!D33+DSS!D33+DMH!D33+DSB!D33+DAAS!D33+DHSR!D33</f>
        <v>0</v>
      </c>
      <c r="E33" s="8">
        <f>CMS!E33+DCD!E33+DSS!E33+DMH!E33+DSB!E33+DAAS!E33+DHSR!E33</f>
        <v>0</v>
      </c>
      <c r="F33" s="9">
        <f t="shared" si="0"/>
        <v>365216.99</v>
      </c>
      <c r="G33" s="10"/>
      <c r="H33" s="10"/>
      <c r="I33" s="11"/>
      <c r="J33" s="7">
        <v>24</v>
      </c>
      <c r="K33" s="7" t="s">
        <v>43</v>
      </c>
      <c r="L33" s="12">
        <f>CMS!L33+DCD!L33+DSS!L33+DMH!L33+DSB!L33+DAAS!L33+DHSR!L33</f>
        <v>2794</v>
      </c>
      <c r="M33" s="12">
        <f>CMS!M33+DCD!M33+DSS!M33+DMH!M33+DSB!M33+DAAS!M33+DHSR!M33</f>
        <v>0</v>
      </c>
      <c r="N33" s="12">
        <f>CMS!N33+DCD!N33+DSS!N33+DMH!N33+DSB!N33+DAAS!N33+DHSR!N33</f>
        <v>0</v>
      </c>
      <c r="O33" s="12">
        <f>CMS!O33+DCD!O33+DSS!O33+DMH!O33+DSB!O33+DAAS!O33+DHSR!O33</f>
        <v>8523</v>
      </c>
      <c r="P33" s="13">
        <f t="shared" si="1"/>
        <v>8523</v>
      </c>
      <c r="Q33" s="13">
        <f t="shared" si="2"/>
        <v>11317</v>
      </c>
    </row>
    <row r="34" spans="1:18" x14ac:dyDescent="0.3">
      <c r="A34" s="7">
        <v>25</v>
      </c>
      <c r="B34" s="7" t="s">
        <v>44</v>
      </c>
      <c r="C34" s="8">
        <f>CMS!C34+DCD!C34+DSS!C34+DMH!C34+DSB!C34+DAAS!C34+DHSR!C34</f>
        <v>7508240.7100000009</v>
      </c>
      <c r="D34" s="8">
        <f>CMS!D34+DCD!D34+DSS!D34+DMH!D34+DSB!D34+DAAS!D34+DHSR!D34</f>
        <v>0</v>
      </c>
      <c r="E34" s="8">
        <f>CMS!E34+DCD!E34+DSS!E34+DMH!E34+DSB!E34+DAAS!E34+DHSR!E34</f>
        <v>166211709.06</v>
      </c>
      <c r="F34" s="9">
        <f t="shared" si="0"/>
        <v>173719949.77000001</v>
      </c>
      <c r="G34" s="10"/>
      <c r="H34" s="10"/>
      <c r="I34" s="11"/>
      <c r="J34" s="7">
        <v>25</v>
      </c>
      <c r="K34" s="7" t="s">
        <v>44</v>
      </c>
      <c r="L34" s="12">
        <f>CMS!L34+DCD!L34+DSS!L34+DMH!L34+DSB!L34+DAAS!L34+DHSR!L34</f>
        <v>3544</v>
      </c>
      <c r="M34" s="12">
        <f>CMS!M34+DCD!M34+DSS!M34+DMH!M34+DSB!M34+DAAS!M34+DHSR!M34</f>
        <v>55029</v>
      </c>
      <c r="N34" s="12">
        <f>CMS!N34+DCD!N34+DSS!N34+DMH!N34+DSB!N34+DAAS!N34+DHSR!N34</f>
        <v>6360</v>
      </c>
      <c r="O34" s="12">
        <f>CMS!O34+DCD!O34+DSS!O34+DMH!O34+DSB!O34+DAAS!O34+DHSR!O34</f>
        <v>0</v>
      </c>
      <c r="P34" s="13">
        <f t="shared" si="1"/>
        <v>61389</v>
      </c>
      <c r="Q34" s="13">
        <f t="shared" si="2"/>
        <v>64933</v>
      </c>
    </row>
    <row r="35" spans="1:18" x14ac:dyDescent="0.3">
      <c r="A35" s="7">
        <v>26</v>
      </c>
      <c r="B35" s="7" t="s">
        <v>45</v>
      </c>
      <c r="C35" s="8">
        <f>CMS!C35+DCD!C35+DSS!C35+DMH!L45+DSB!C35+DAAS!C35+DHSR!C35</f>
        <v>0</v>
      </c>
      <c r="D35" s="8">
        <f>CMS!D35+DCD!D35+DSS!D35+DMH!D35+DSB!D35+DAAS!D35+DHSR!D35</f>
        <v>0</v>
      </c>
      <c r="E35" s="8">
        <f>CMS!E35+DCD!E35+DSS!E35+DMH!E35+DSB!E35+DAAS!E35+DHSR!E35</f>
        <v>0</v>
      </c>
      <c r="F35" s="9">
        <f t="shared" si="0"/>
        <v>0</v>
      </c>
      <c r="G35" s="10"/>
      <c r="H35" s="10"/>
      <c r="I35" s="11"/>
      <c r="J35" s="7">
        <v>26</v>
      </c>
      <c r="K35" s="7" t="s">
        <v>45</v>
      </c>
      <c r="L35" s="74">
        <f>CMS!L35+DCD!L35+DSS!L35+DMH!L35+DSB!L35+DAAS!L35+DHSR!L35</f>
        <v>0</v>
      </c>
      <c r="M35" s="74">
        <f>CMS!M35+DCD!M35+DSS!M35+DMH!M35+DSB!M35+DAAS!M35+DHSR!M35</f>
        <v>0</v>
      </c>
      <c r="N35" s="12">
        <f>CMS!N35+DCD!N35+DSS!N35+DMH!N35+DSB!N35+DAAS!N35+DHSR!N35</f>
        <v>0</v>
      </c>
      <c r="O35" s="12">
        <f>CMS!O35+DCD!O35+DSS!O35+DMH!O35+DSB!O35+DAAS!O35+DHSR!O35</f>
        <v>0</v>
      </c>
      <c r="P35" s="13">
        <f t="shared" si="1"/>
        <v>0</v>
      </c>
      <c r="Q35" s="13">
        <f t="shared" si="2"/>
        <v>0</v>
      </c>
      <c r="R35" s="75"/>
    </row>
    <row r="36" spans="1:18" x14ac:dyDescent="0.3">
      <c r="A36" s="7">
        <v>27</v>
      </c>
      <c r="B36" s="7" t="s">
        <v>46</v>
      </c>
      <c r="C36" s="8">
        <f>CMS!C36+DCD!C36+DSS!C36+DMH!C36+DSB!C36+DAAS!C36+DHSR!C36</f>
        <v>4231793.4000000004</v>
      </c>
      <c r="D36" s="8">
        <f>CMS!D36+DCD!D36+DSS!D36+DMH!D36+DSB!D36+DAAS!D36+DHSR!D36</f>
        <v>0</v>
      </c>
      <c r="E36" s="8">
        <f>CMS!E36+DCD!E36+DSS!E36+DMH!E36+DSB!E36+DAAS!E36+DHSR!E36</f>
        <v>103600720.93000001</v>
      </c>
      <c r="F36" s="9">
        <f t="shared" si="0"/>
        <v>107832514.33000001</v>
      </c>
      <c r="G36" s="10"/>
      <c r="H36" s="10"/>
      <c r="I36" s="11"/>
      <c r="J36" s="7">
        <v>27</v>
      </c>
      <c r="K36" s="7" t="s">
        <v>46</v>
      </c>
      <c r="L36" s="12">
        <f>CMS!L36+DCD!L36+DSS!L36+DMH!L36+DSB!L36+DAAS!L36+DHSR!L36</f>
        <v>535</v>
      </c>
      <c r="M36" s="12">
        <f>CMS!M36+DCD!M36+DSS!M36+DMH!M36+DSB!M36+DAAS!M36+DHSR!M36</f>
        <v>34319</v>
      </c>
      <c r="N36" s="12">
        <f>CMS!N36+DCD!N36+DSS!N36+DMH!N36+DSB!N36+DAAS!N36+DHSR!N36</f>
        <v>1515</v>
      </c>
      <c r="O36" s="12">
        <f>CMS!O36+DCD!O36+DSS!O36+DMH!O36+DSB!O36+DAAS!O36+DHSR!O36</f>
        <v>1714</v>
      </c>
      <c r="P36" s="13">
        <f t="shared" si="1"/>
        <v>37548</v>
      </c>
      <c r="Q36" s="13">
        <f t="shared" si="2"/>
        <v>38083</v>
      </c>
    </row>
    <row r="37" spans="1:18" x14ac:dyDescent="0.3">
      <c r="A37" s="7">
        <v>28</v>
      </c>
      <c r="B37" s="7" t="s">
        <v>47</v>
      </c>
      <c r="C37" s="8">
        <f>CMS!C37+DCD!C37+DSS!C37+DMH!C37+DSB!C37+DAAS!C37+DHSR!C37</f>
        <v>2220798.0627672174</v>
      </c>
      <c r="D37" s="8">
        <f>CMS!D37+DCD!D37+DSS!D37+DMH!D37+DSB!D37+DAAS!D37+DHSR!D37</f>
        <v>2275681.4323415542</v>
      </c>
      <c r="E37" s="8">
        <f>CMS!E37+DCD!E37+DSS!E37+DMH!E37+DSB!E37+DAAS!E37+DHSR!E37</f>
        <v>2591780.61</v>
      </c>
      <c r="F37" s="9">
        <f t="shared" si="0"/>
        <v>7088260.1051087715</v>
      </c>
      <c r="G37" s="10"/>
      <c r="H37" s="10"/>
      <c r="I37" s="11"/>
      <c r="J37" s="7">
        <v>28</v>
      </c>
      <c r="K37" s="7" t="s">
        <v>47</v>
      </c>
      <c r="L37" s="12">
        <f>CMS!L37+DCD!L37+DSS!L37+DMH!L37+DSB!L37+DAAS!L37+DHSR!L37</f>
        <v>2201</v>
      </c>
      <c r="M37" s="12">
        <f>CMS!M37+DCD!M37+DSS!M37+DMH!M37+DSB!M37+DAAS!M37+DHSR!M37</f>
        <v>521</v>
      </c>
      <c r="N37" s="12">
        <f>CMS!N37+DCD!N37+DSS!N37+DMH!N37+DSB!N37+DAAS!N37+DHSR!N37</f>
        <v>522</v>
      </c>
      <c r="O37" s="12">
        <f>CMS!O37+DCD!O37+DSS!O37+DMH!O37+DSB!O37+DAAS!O37+DHSR!O37</f>
        <v>0</v>
      </c>
      <c r="P37" s="13">
        <f t="shared" si="1"/>
        <v>1043</v>
      </c>
      <c r="Q37" s="13">
        <f t="shared" si="2"/>
        <v>3244</v>
      </c>
    </row>
    <row r="38" spans="1:18" x14ac:dyDescent="0.3">
      <c r="A38" s="7">
        <v>29</v>
      </c>
      <c r="B38" s="7" t="s">
        <v>48</v>
      </c>
      <c r="C38" s="8">
        <f>CMS!C38+DCD!C38+DSS!C38+DMH!C38+DSB!C38+DAAS!C38+DHSR!C38</f>
        <v>2941961.1687509548</v>
      </c>
      <c r="D38" s="8">
        <f>CMS!D38+DCD!D38+DSS!D38+DMH!D38+DSB!D38+DAAS!D38+DHSR!D38</f>
        <v>0</v>
      </c>
      <c r="E38" s="8">
        <f>CMS!E38+DCD!E38+DSS!E38+DMH!E38+DSB!E38+DAAS!E38+DHSR!E38</f>
        <v>121164842.76999998</v>
      </c>
      <c r="F38" s="9">
        <f t="shared" si="0"/>
        <v>124106803.93875094</v>
      </c>
      <c r="G38" s="10"/>
      <c r="H38" s="10"/>
      <c r="I38" s="11"/>
      <c r="J38" s="7">
        <v>29</v>
      </c>
      <c r="K38" s="7" t="s">
        <v>48</v>
      </c>
      <c r="L38" s="12">
        <f>CMS!L38+DCD!L38+DSS!L38+DMH!L38+DSB!L38+DAAS!L38+DHSR!L38</f>
        <v>354</v>
      </c>
      <c r="M38" s="12">
        <f>CMS!M38+DCD!M38+DSS!M38+DMH!M38+DSB!M38+DAAS!M38+DHSR!M38</f>
        <v>5488</v>
      </c>
      <c r="N38" s="12">
        <f>CMS!N38+DCD!N38+DSS!N38+DMH!N38+DSB!N38+DAAS!N38+DHSR!N38</f>
        <v>6238.9999999999991</v>
      </c>
      <c r="O38" s="12">
        <f>CMS!O38+DCD!O38+DSS!O38+DMH!O38+DSB!O38+DAAS!O38+DHSR!O38</f>
        <v>25155</v>
      </c>
      <c r="P38" s="13">
        <f t="shared" si="1"/>
        <v>36882</v>
      </c>
      <c r="Q38" s="13">
        <f t="shared" si="2"/>
        <v>37236</v>
      </c>
    </row>
    <row r="39" spans="1:18" x14ac:dyDescent="0.3">
      <c r="A39" s="7">
        <v>30</v>
      </c>
      <c r="B39" s="7" t="s">
        <v>49</v>
      </c>
      <c r="C39" s="9">
        <f>SUM(C10:C38)</f>
        <v>45878158.479488485</v>
      </c>
      <c r="D39" s="9">
        <f>SUM(D10:D38)</f>
        <v>21368642</v>
      </c>
      <c r="E39" s="9">
        <f>SUM(E10:E38)</f>
        <v>739639973.45000005</v>
      </c>
      <c r="F39" s="9">
        <f t="shared" si="0"/>
        <v>806886773.92948854</v>
      </c>
      <c r="G39" s="14"/>
      <c r="H39" s="14"/>
      <c r="I39" s="14"/>
      <c r="J39" s="7">
        <v>30</v>
      </c>
      <c r="K39" s="15" t="s">
        <v>50</v>
      </c>
      <c r="L39" s="13">
        <f>SUM(L10:L38)</f>
        <v>203431</v>
      </c>
      <c r="M39" s="13">
        <f>SUM(M10:M38)</f>
        <v>116558</v>
      </c>
      <c r="N39" s="13">
        <f>SUM(N10:N38)</f>
        <v>56379</v>
      </c>
      <c r="O39" s="13">
        <f>SUM(O10:O38)</f>
        <v>35392</v>
      </c>
      <c r="P39" s="13">
        <f>SUM(P10:P38)</f>
        <v>208329</v>
      </c>
      <c r="Q39" s="13">
        <f t="shared" si="2"/>
        <v>411760</v>
      </c>
    </row>
    <row r="40" spans="1:18" x14ac:dyDescent="0.3">
      <c r="A40" s="16">
        <v>31</v>
      </c>
      <c r="B40" s="16" t="s">
        <v>51</v>
      </c>
      <c r="C40" s="8">
        <f>CMS!C40+DCD!C40+DSS!C40+DMH!C40+DSB!C40+DAAS!C40+DHSR!C40</f>
        <v>6304760.75</v>
      </c>
      <c r="D40" s="8">
        <f>CMS!D40+DCD!D40+DSS!D40+DMH!D40+DSB!D40+DAAS!D40+DHSR!D40</f>
        <v>2058972</v>
      </c>
      <c r="E40" s="17"/>
      <c r="F40" s="17"/>
      <c r="G40" s="18"/>
      <c r="H40" s="18"/>
      <c r="I40" s="19"/>
    </row>
    <row r="41" spans="1:18" ht="25.55" customHeight="1" x14ac:dyDescent="0.3">
      <c r="A41" s="20">
        <v>32</v>
      </c>
      <c r="B41" s="21" t="s">
        <v>52</v>
      </c>
      <c r="C41" s="9">
        <f>SUM(C39:C40)</f>
        <v>52182919.229488485</v>
      </c>
      <c r="D41" s="9">
        <f>SUM(D39:D40)</f>
        <v>23427614</v>
      </c>
      <c r="E41" s="22"/>
      <c r="F41" s="22"/>
      <c r="G41" s="23"/>
      <c r="H41" s="23"/>
      <c r="I41" s="23"/>
    </row>
    <row r="42" spans="1:18" x14ac:dyDescent="0.3">
      <c r="B42" s="6"/>
    </row>
    <row r="43" spans="1:18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</row>
    <row r="44" spans="1:18" x14ac:dyDescent="0.3">
      <c r="A44" s="24" t="s">
        <v>54</v>
      </c>
      <c r="B44" s="24"/>
      <c r="C44" s="76"/>
      <c r="D44" s="27"/>
      <c r="E44" s="27"/>
      <c r="F44" s="27"/>
      <c r="G44" s="27"/>
      <c r="H44" s="27"/>
      <c r="I44" s="24"/>
    </row>
    <row r="45" spans="1:18" x14ac:dyDescent="0.3">
      <c r="A45" s="28" t="s">
        <v>55</v>
      </c>
      <c r="B45" s="28"/>
      <c r="C45" s="29"/>
      <c r="D45" s="29"/>
      <c r="E45" s="29"/>
      <c r="F45" s="29"/>
      <c r="G45" s="29"/>
      <c r="H45" s="29"/>
      <c r="I45" s="28"/>
    </row>
    <row r="46" spans="1:18" x14ac:dyDescent="0.3">
      <c r="J46" s="30"/>
    </row>
    <row r="47" spans="1:18" x14ac:dyDescent="0.3">
      <c r="A47" s="24"/>
    </row>
    <row r="48" spans="1:18" x14ac:dyDescent="0.3">
      <c r="A48" s="31"/>
      <c r="B48" s="32" t="s">
        <v>56</v>
      </c>
      <c r="C48" s="33" t="s">
        <v>57</v>
      </c>
      <c r="D48" s="34" t="s">
        <v>58</v>
      </c>
      <c r="E48" s="35"/>
      <c r="F48" s="36">
        <f>IF((SUM(F49:F50)-F51)=0,"",(SUM(F49:F50)-F51))</f>
        <v>75610533.230488479</v>
      </c>
      <c r="K48" s="77"/>
    </row>
    <row r="49" spans="1:12" x14ac:dyDescent="0.3">
      <c r="A49" s="37"/>
      <c r="B49" s="38" t="s">
        <v>59</v>
      </c>
      <c r="C49" s="39">
        <f>CMS!C49+DCD!C49+DSS!C49+DMH!C49+DSB!C49+DAAS!C49+DHSR!C49</f>
        <v>45878158.480488487</v>
      </c>
      <c r="D49" s="78">
        <f>CMS!D49+DCD!D49+DSS!D49+DMH!D49+DSB!D49+DAAS!D49+DHSR!D49</f>
        <v>21368642</v>
      </c>
      <c r="E49" s="79"/>
      <c r="F49" s="40">
        <f>IF((SUM(C49:D49))=0,"",(SUM(C49:D49)))</f>
        <v>67246800.480488479</v>
      </c>
      <c r="K49" s="77"/>
      <c r="L49" s="77"/>
    </row>
    <row r="50" spans="1:12" x14ac:dyDescent="0.3">
      <c r="A50" s="41"/>
      <c r="B50" s="42" t="s">
        <v>60</v>
      </c>
      <c r="C50" s="43">
        <f>CMS!C50+DCD!C50+DSS!C50+DMH!C50+DSB!C50+DAAS!C50+DHSR!C50</f>
        <v>6304760.75</v>
      </c>
      <c r="D50" s="44">
        <f>CMS!D50+DCD!D50+DSS!D50+DMH!D50+DSB!D50+DAAS!D50+DHSR!D50</f>
        <v>2058972</v>
      </c>
      <c r="E50" s="45"/>
      <c r="F50" s="46">
        <f>IF((SUM(C50:D50))=0,"",(SUM(C50:D50)))</f>
        <v>8363732.75</v>
      </c>
    </row>
    <row r="51" spans="1:12" x14ac:dyDescent="0.3">
      <c r="A51" s="31"/>
      <c r="B51" s="47" t="s">
        <v>61</v>
      </c>
      <c r="C51" s="48"/>
      <c r="D51" s="49"/>
      <c r="E51" s="50"/>
      <c r="F51" s="51"/>
    </row>
    <row r="52" spans="1:12" ht="15.05" x14ac:dyDescent="0.3">
      <c r="A52" s="52"/>
      <c r="B52" s="53" t="s">
        <v>62</v>
      </c>
      <c r="C52" s="48"/>
      <c r="D52" s="49"/>
      <c r="E52" s="49"/>
      <c r="F52" s="54">
        <f>IF(ISERROR(SUM(F49-F51)),"",(SUM(F49-F51)))</f>
        <v>67246800.480488479</v>
      </c>
    </row>
    <row r="53" spans="1:12" x14ac:dyDescent="0.3">
      <c r="F53" s="152">
        <f>F48-C41-D41</f>
        <v>9.9999457597732544E-4</v>
      </c>
    </row>
    <row r="54" spans="1:12" x14ac:dyDescent="0.3">
      <c r="C54" s="77"/>
      <c r="F54" s="77"/>
    </row>
    <row r="55" spans="1:12" x14ac:dyDescent="0.3">
      <c r="C55" s="77"/>
    </row>
  </sheetData>
  <mergeCells count="21">
    <mergeCell ref="A3:B3"/>
    <mergeCell ref="C3:E3"/>
    <mergeCell ref="F3:H3"/>
    <mergeCell ref="J3:K3"/>
    <mergeCell ref="A4:B4"/>
    <mergeCell ref="C4:E4"/>
    <mergeCell ref="J4:K4"/>
    <mergeCell ref="A5:B5"/>
    <mergeCell ref="C5:E5"/>
    <mergeCell ref="A6:B6"/>
    <mergeCell ref="C6:E6"/>
    <mergeCell ref="A8:B9"/>
    <mergeCell ref="C8:D8"/>
    <mergeCell ref="E8:E9"/>
    <mergeCell ref="Q8:Q9"/>
    <mergeCell ref="F8:F9"/>
    <mergeCell ref="G8:H8"/>
    <mergeCell ref="J8:K9"/>
    <mergeCell ref="L8:L9"/>
    <mergeCell ref="M8:O8"/>
    <mergeCell ref="P8:P9"/>
  </mergeCells>
  <hyperlinks>
    <hyperlink ref="C5" r:id="rId1" xr:uid="{F445BD75-933C-4D73-ACDA-5E097F532501}"/>
  </hyperlinks>
  <pageMargins left="0.7" right="0.7" top="0.75" bottom="0.75" header="0.3" footer="0.3"/>
  <ignoredErrors>
    <ignoredError sqref="C10:R54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98B74-3005-45FA-804B-5ED3E35A3EF6}">
  <sheetPr>
    <tabColor theme="9" tint="0.39997558519241921"/>
  </sheetPr>
  <dimension ref="A1:Q52"/>
  <sheetViews>
    <sheetView topLeftCell="A25" zoomScaleNormal="100" workbookViewId="0">
      <selection activeCell="C40" sqref="C40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2.6640625" style="2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0.109375" style="2" customWidth="1"/>
    <col min="13" max="16384" width="9.109375" style="2"/>
  </cols>
  <sheetData>
    <row r="1" spans="1:17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17" x14ac:dyDescent="0.3">
      <c r="F2" s="3" t="s">
        <v>105</v>
      </c>
      <c r="O2" s="3" t="s">
        <v>107</v>
      </c>
    </row>
    <row r="3" spans="1:17" ht="15.05" x14ac:dyDescent="0.3">
      <c r="A3" s="175" t="s">
        <v>3</v>
      </c>
      <c r="B3" s="175"/>
      <c r="C3" s="175" t="s">
        <v>108</v>
      </c>
      <c r="D3" s="175"/>
      <c r="E3" s="176"/>
      <c r="F3" s="165" t="s">
        <v>113</v>
      </c>
      <c r="G3" s="165"/>
      <c r="H3" s="166"/>
      <c r="I3" s="4"/>
      <c r="J3" s="175" t="str">
        <f>A3</f>
        <v>STATE:  North Carolina</v>
      </c>
      <c r="K3" s="177"/>
    </row>
    <row r="4" spans="1:17" ht="15.05" x14ac:dyDescent="0.3">
      <c r="A4" s="172" t="s">
        <v>65</v>
      </c>
      <c r="B4" s="172"/>
      <c r="C4" s="172" t="s">
        <v>70</v>
      </c>
      <c r="D4" s="172"/>
      <c r="E4" s="173"/>
      <c r="J4" s="175" t="str">
        <f>C3</f>
        <v>FISCAL YEAR:  2024</v>
      </c>
      <c r="K4" s="177"/>
    </row>
    <row r="5" spans="1:17" x14ac:dyDescent="0.3">
      <c r="A5" s="172" t="s">
        <v>66</v>
      </c>
      <c r="B5" s="172"/>
      <c r="C5" s="172" t="s">
        <v>67</v>
      </c>
      <c r="D5" s="172"/>
      <c r="E5" s="173"/>
    </row>
    <row r="6" spans="1:17" x14ac:dyDescent="0.3">
      <c r="A6" s="172" t="s">
        <v>71</v>
      </c>
      <c r="B6" s="172"/>
      <c r="C6" s="172" t="s">
        <v>72</v>
      </c>
      <c r="D6" s="172"/>
      <c r="E6" s="173"/>
    </row>
    <row r="8" spans="1:17" s="6" customFormat="1" ht="15.05" x14ac:dyDescent="0.3">
      <c r="A8" s="174" t="s">
        <v>4</v>
      </c>
      <c r="B8" s="171"/>
      <c r="C8" s="169" t="s">
        <v>5</v>
      </c>
      <c r="D8" s="169"/>
      <c r="E8" s="169" t="s">
        <v>6</v>
      </c>
      <c r="F8" s="169" t="s">
        <v>7</v>
      </c>
      <c r="G8" s="169" t="s">
        <v>8</v>
      </c>
      <c r="H8" s="169"/>
      <c r="I8" s="87"/>
      <c r="J8" s="169" t="s">
        <v>4</v>
      </c>
      <c r="K8" s="169"/>
      <c r="L8" s="169" t="s">
        <v>9</v>
      </c>
      <c r="M8" s="169" t="s">
        <v>10</v>
      </c>
      <c r="N8" s="170"/>
      <c r="O8" s="170"/>
      <c r="P8" s="171" t="s">
        <v>11</v>
      </c>
      <c r="Q8" s="169" t="s">
        <v>12</v>
      </c>
    </row>
    <row r="9" spans="1:17" s="6" customFormat="1" ht="43.2" x14ac:dyDescent="0.3">
      <c r="A9" s="163"/>
      <c r="B9" s="164"/>
      <c r="C9" s="87" t="s">
        <v>13</v>
      </c>
      <c r="D9" s="87" t="s">
        <v>14</v>
      </c>
      <c r="E9" s="169"/>
      <c r="F9" s="169"/>
      <c r="G9" s="87" t="s">
        <v>15</v>
      </c>
      <c r="H9" s="87" t="s">
        <v>16</v>
      </c>
      <c r="I9" s="87"/>
      <c r="J9" s="169"/>
      <c r="K9" s="169"/>
      <c r="L9" s="169"/>
      <c r="M9" s="87" t="s">
        <v>17</v>
      </c>
      <c r="N9" s="87" t="s">
        <v>18</v>
      </c>
      <c r="O9" s="87" t="s">
        <v>19</v>
      </c>
      <c r="P9" s="158"/>
      <c r="Q9" s="169"/>
    </row>
    <row r="10" spans="1:17" x14ac:dyDescent="0.3">
      <c r="A10" s="86">
        <v>1</v>
      </c>
      <c r="B10" s="86" t="s">
        <v>20</v>
      </c>
      <c r="C10" s="80"/>
      <c r="D10" s="80"/>
      <c r="E10" s="80"/>
      <c r="F10" s="81">
        <f t="shared" ref="F10:F39" si="0">SUM(C10:E10)</f>
        <v>0</v>
      </c>
      <c r="G10" s="88"/>
      <c r="H10" s="88"/>
      <c r="I10" s="89"/>
      <c r="J10" s="86">
        <v>1</v>
      </c>
      <c r="K10" s="86" t="s">
        <v>20</v>
      </c>
      <c r="L10" s="82"/>
      <c r="M10" s="82"/>
      <c r="N10" s="82"/>
      <c r="O10" s="82"/>
      <c r="P10" s="83">
        <f t="shared" ref="P10:P38" si="1">SUM(M10:O10)</f>
        <v>0</v>
      </c>
      <c r="Q10" s="83">
        <f t="shared" ref="Q10:Q39" si="2">SUM(L10,P10)</f>
        <v>0</v>
      </c>
    </row>
    <row r="11" spans="1:17" x14ac:dyDescent="0.3">
      <c r="A11" s="86">
        <v>2</v>
      </c>
      <c r="B11" s="86" t="s">
        <v>21</v>
      </c>
      <c r="C11" s="80"/>
      <c r="D11" s="80"/>
      <c r="E11" s="80"/>
      <c r="F11" s="81">
        <f t="shared" si="0"/>
        <v>0</v>
      </c>
      <c r="G11" s="88"/>
      <c r="H11" s="88"/>
      <c r="I11" s="89"/>
      <c r="J11" s="86">
        <v>2</v>
      </c>
      <c r="K11" s="86" t="s">
        <v>21</v>
      </c>
      <c r="L11" s="82"/>
      <c r="M11" s="82"/>
      <c r="N11" s="82"/>
      <c r="O11" s="82"/>
      <c r="P11" s="83">
        <f t="shared" si="1"/>
        <v>0</v>
      </c>
      <c r="Q11" s="83">
        <f t="shared" si="2"/>
        <v>0</v>
      </c>
    </row>
    <row r="12" spans="1:17" x14ac:dyDescent="0.3">
      <c r="A12" s="86">
        <v>3</v>
      </c>
      <c r="B12" s="86" t="s">
        <v>22</v>
      </c>
      <c r="C12" s="80"/>
      <c r="D12" s="80"/>
      <c r="E12" s="80"/>
      <c r="F12" s="81">
        <f t="shared" si="0"/>
        <v>0</v>
      </c>
      <c r="G12" s="88"/>
      <c r="H12" s="88"/>
      <c r="I12" s="89"/>
      <c r="J12" s="86">
        <v>3</v>
      </c>
      <c r="K12" s="86" t="s">
        <v>22</v>
      </c>
      <c r="L12" s="82"/>
      <c r="M12" s="82"/>
      <c r="N12" s="82"/>
      <c r="O12" s="82"/>
      <c r="P12" s="83">
        <f t="shared" si="1"/>
        <v>0</v>
      </c>
      <c r="Q12" s="83">
        <f t="shared" si="2"/>
        <v>0</v>
      </c>
    </row>
    <row r="13" spans="1:17" x14ac:dyDescent="0.3">
      <c r="A13" s="86">
        <v>4</v>
      </c>
      <c r="B13" s="86" t="s">
        <v>23</v>
      </c>
      <c r="C13" s="80"/>
      <c r="D13" s="80"/>
      <c r="E13" s="80"/>
      <c r="F13" s="81">
        <f t="shared" si="0"/>
        <v>0</v>
      </c>
      <c r="G13" s="88"/>
      <c r="H13" s="88"/>
      <c r="I13" s="89"/>
      <c r="J13" s="86">
        <v>4</v>
      </c>
      <c r="K13" s="86" t="s">
        <v>23</v>
      </c>
      <c r="L13" s="82"/>
      <c r="M13" s="82"/>
      <c r="N13" s="82"/>
      <c r="O13" s="82"/>
      <c r="P13" s="83">
        <f t="shared" si="1"/>
        <v>0</v>
      </c>
      <c r="Q13" s="83">
        <f t="shared" si="2"/>
        <v>0</v>
      </c>
    </row>
    <row r="14" spans="1:17" x14ac:dyDescent="0.3">
      <c r="A14" s="86">
        <v>5</v>
      </c>
      <c r="B14" s="86" t="s">
        <v>24</v>
      </c>
      <c r="C14" s="80"/>
      <c r="D14" s="80"/>
      <c r="E14" s="80"/>
      <c r="F14" s="81">
        <f t="shared" si="0"/>
        <v>0</v>
      </c>
      <c r="G14" s="88"/>
      <c r="H14" s="88"/>
      <c r="I14" s="89"/>
      <c r="J14" s="86">
        <v>5</v>
      </c>
      <c r="K14" s="86" t="s">
        <v>24</v>
      </c>
      <c r="L14" s="82"/>
      <c r="M14" s="82"/>
      <c r="N14" s="82"/>
      <c r="O14" s="82"/>
      <c r="P14" s="83">
        <f t="shared" si="1"/>
        <v>0</v>
      </c>
      <c r="Q14" s="83">
        <f t="shared" si="2"/>
        <v>0</v>
      </c>
    </row>
    <row r="15" spans="1:17" x14ac:dyDescent="0.3">
      <c r="A15" s="86">
        <v>6</v>
      </c>
      <c r="B15" s="86" t="s">
        <v>25</v>
      </c>
      <c r="C15" s="80"/>
      <c r="D15" s="80"/>
      <c r="E15" s="80"/>
      <c r="F15" s="81">
        <f t="shared" si="0"/>
        <v>0</v>
      </c>
      <c r="G15" s="88"/>
      <c r="H15" s="88"/>
      <c r="I15" s="89"/>
      <c r="J15" s="86">
        <v>6</v>
      </c>
      <c r="K15" s="86" t="s">
        <v>25</v>
      </c>
      <c r="L15" s="82"/>
      <c r="M15" s="82"/>
      <c r="N15" s="82"/>
      <c r="O15" s="82"/>
      <c r="P15" s="83">
        <f t="shared" si="1"/>
        <v>0</v>
      </c>
      <c r="Q15" s="83">
        <f t="shared" si="2"/>
        <v>0</v>
      </c>
    </row>
    <row r="16" spans="1:17" x14ac:dyDescent="0.3">
      <c r="A16" s="86">
        <v>7</v>
      </c>
      <c r="B16" s="86" t="s">
        <v>26</v>
      </c>
      <c r="C16" s="80"/>
      <c r="D16" s="80"/>
      <c r="E16" s="80"/>
      <c r="F16" s="81">
        <f t="shared" si="0"/>
        <v>0</v>
      </c>
      <c r="G16" s="88"/>
      <c r="H16" s="88"/>
      <c r="I16" s="89"/>
      <c r="J16" s="86">
        <v>7</v>
      </c>
      <c r="K16" s="86" t="s">
        <v>26</v>
      </c>
      <c r="L16" s="82"/>
      <c r="M16" s="82"/>
      <c r="N16" s="82"/>
      <c r="O16" s="82"/>
      <c r="P16" s="83">
        <f t="shared" si="1"/>
        <v>0</v>
      </c>
      <c r="Q16" s="83">
        <f t="shared" si="2"/>
        <v>0</v>
      </c>
    </row>
    <row r="17" spans="1:17" x14ac:dyDescent="0.3">
      <c r="A17" s="86">
        <v>8</v>
      </c>
      <c r="B17" s="86" t="s">
        <v>27</v>
      </c>
      <c r="C17" s="80"/>
      <c r="D17" s="80"/>
      <c r="E17" s="80"/>
      <c r="F17" s="81">
        <f t="shared" si="0"/>
        <v>0</v>
      </c>
      <c r="G17" s="88"/>
      <c r="H17" s="88"/>
      <c r="I17" s="89"/>
      <c r="J17" s="86">
        <v>8</v>
      </c>
      <c r="K17" s="86" t="s">
        <v>27</v>
      </c>
      <c r="L17" s="82"/>
      <c r="M17" s="82"/>
      <c r="N17" s="82"/>
      <c r="O17" s="82"/>
      <c r="P17" s="83">
        <f t="shared" si="1"/>
        <v>0</v>
      </c>
      <c r="Q17" s="83">
        <f t="shared" si="2"/>
        <v>0</v>
      </c>
    </row>
    <row r="18" spans="1:17" x14ac:dyDescent="0.3">
      <c r="A18" s="86">
        <v>9</v>
      </c>
      <c r="B18" s="86" t="s">
        <v>28</v>
      </c>
      <c r="C18" s="80"/>
      <c r="D18" s="80"/>
      <c r="E18" s="80"/>
      <c r="F18" s="81">
        <f t="shared" si="0"/>
        <v>0</v>
      </c>
      <c r="G18" s="88"/>
      <c r="H18" s="88"/>
      <c r="I18" s="89"/>
      <c r="J18" s="86">
        <v>9</v>
      </c>
      <c r="K18" s="86" t="s">
        <v>28</v>
      </c>
      <c r="L18" s="82"/>
      <c r="M18" s="82"/>
      <c r="N18" s="82"/>
      <c r="O18" s="82"/>
      <c r="P18" s="83">
        <f t="shared" si="1"/>
        <v>0</v>
      </c>
      <c r="Q18" s="83">
        <f t="shared" si="2"/>
        <v>0</v>
      </c>
    </row>
    <row r="19" spans="1:17" x14ac:dyDescent="0.3">
      <c r="A19" s="86">
        <v>10</v>
      </c>
      <c r="B19" s="86" t="s">
        <v>29</v>
      </c>
      <c r="C19" s="80"/>
      <c r="D19" s="80"/>
      <c r="E19" s="80"/>
      <c r="F19" s="81">
        <f t="shared" si="0"/>
        <v>0</v>
      </c>
      <c r="G19" s="88"/>
      <c r="H19" s="88"/>
      <c r="I19" s="89"/>
      <c r="J19" s="86">
        <v>10</v>
      </c>
      <c r="K19" s="86" t="s">
        <v>29</v>
      </c>
      <c r="L19" s="82"/>
      <c r="M19" s="82"/>
      <c r="N19" s="82"/>
      <c r="O19" s="82"/>
      <c r="P19" s="83">
        <f t="shared" si="1"/>
        <v>0</v>
      </c>
      <c r="Q19" s="83">
        <f t="shared" si="2"/>
        <v>0</v>
      </c>
    </row>
    <row r="20" spans="1:17" x14ac:dyDescent="0.3">
      <c r="A20" s="86">
        <v>11</v>
      </c>
      <c r="B20" s="86" t="s">
        <v>30</v>
      </c>
      <c r="C20" s="80"/>
      <c r="D20" s="80"/>
      <c r="E20" s="80"/>
      <c r="F20" s="81">
        <f t="shared" si="0"/>
        <v>0</v>
      </c>
      <c r="G20" s="88"/>
      <c r="H20" s="88"/>
      <c r="I20" s="89"/>
      <c r="J20" s="86">
        <v>11</v>
      </c>
      <c r="K20" s="86" t="s">
        <v>30</v>
      </c>
      <c r="L20" s="82"/>
      <c r="M20" s="82"/>
      <c r="N20" s="82"/>
      <c r="O20" s="82"/>
      <c r="P20" s="83">
        <f t="shared" si="1"/>
        <v>0</v>
      </c>
      <c r="Q20" s="83">
        <f t="shared" si="2"/>
        <v>0</v>
      </c>
    </row>
    <row r="21" spans="1:17" x14ac:dyDescent="0.3">
      <c r="A21" s="86">
        <v>12</v>
      </c>
      <c r="B21" s="86" t="s">
        <v>31</v>
      </c>
      <c r="C21" s="80"/>
      <c r="D21" s="80"/>
      <c r="E21" s="80"/>
      <c r="F21" s="81">
        <f t="shared" si="0"/>
        <v>0</v>
      </c>
      <c r="G21" s="88"/>
      <c r="H21" s="88"/>
      <c r="I21" s="89"/>
      <c r="J21" s="86">
        <v>12</v>
      </c>
      <c r="K21" s="86" t="s">
        <v>31</v>
      </c>
      <c r="L21" s="82"/>
      <c r="M21" s="82"/>
      <c r="N21" s="82"/>
      <c r="O21" s="82"/>
      <c r="P21" s="83">
        <f t="shared" si="1"/>
        <v>0</v>
      </c>
      <c r="Q21" s="83">
        <f t="shared" si="2"/>
        <v>0</v>
      </c>
    </row>
    <row r="22" spans="1:17" x14ac:dyDescent="0.3">
      <c r="A22" s="86">
        <v>13</v>
      </c>
      <c r="B22" s="86" t="s">
        <v>32</v>
      </c>
      <c r="C22" s="80"/>
      <c r="D22" s="80"/>
      <c r="E22" s="80"/>
      <c r="F22" s="81">
        <f t="shared" si="0"/>
        <v>0</v>
      </c>
      <c r="G22" s="88"/>
      <c r="H22" s="88"/>
      <c r="I22" s="89"/>
      <c r="J22" s="86">
        <v>13</v>
      </c>
      <c r="K22" s="86" t="s">
        <v>32</v>
      </c>
      <c r="L22" s="82"/>
      <c r="M22" s="82"/>
      <c r="N22" s="82"/>
      <c r="O22" s="82"/>
      <c r="P22" s="83">
        <f t="shared" si="1"/>
        <v>0</v>
      </c>
      <c r="Q22" s="83">
        <f t="shared" si="2"/>
        <v>0</v>
      </c>
    </row>
    <row r="23" spans="1:17" x14ac:dyDescent="0.3">
      <c r="A23" s="86">
        <v>14</v>
      </c>
      <c r="B23" s="86" t="s">
        <v>33</v>
      </c>
      <c r="C23" s="80"/>
      <c r="D23" s="80"/>
      <c r="E23" s="80"/>
      <c r="F23" s="81">
        <f t="shared" si="0"/>
        <v>0</v>
      </c>
      <c r="G23" s="88"/>
      <c r="H23" s="88"/>
      <c r="I23" s="89"/>
      <c r="J23" s="86">
        <v>14</v>
      </c>
      <c r="K23" s="86" t="s">
        <v>33</v>
      </c>
      <c r="L23" s="82"/>
      <c r="M23" s="82"/>
      <c r="N23" s="82"/>
      <c r="O23" s="82"/>
      <c r="P23" s="83">
        <f t="shared" si="1"/>
        <v>0</v>
      </c>
      <c r="Q23" s="83">
        <f t="shared" si="2"/>
        <v>0</v>
      </c>
    </row>
    <row r="24" spans="1:17" x14ac:dyDescent="0.3">
      <c r="A24" s="86">
        <v>15</v>
      </c>
      <c r="B24" s="86" t="s">
        <v>34</v>
      </c>
      <c r="C24" s="80"/>
      <c r="D24" s="80"/>
      <c r="E24" s="80"/>
      <c r="F24" s="81">
        <f t="shared" si="0"/>
        <v>0</v>
      </c>
      <c r="G24" s="88"/>
      <c r="H24" s="88"/>
      <c r="I24" s="89"/>
      <c r="J24" s="86">
        <v>15</v>
      </c>
      <c r="K24" s="86" t="s">
        <v>34</v>
      </c>
      <c r="L24" s="82"/>
      <c r="M24" s="82"/>
      <c r="N24" s="82"/>
      <c r="O24" s="82"/>
      <c r="P24" s="83">
        <f t="shared" si="1"/>
        <v>0</v>
      </c>
      <c r="Q24" s="83">
        <f t="shared" si="2"/>
        <v>0</v>
      </c>
    </row>
    <row r="25" spans="1:17" x14ac:dyDescent="0.3">
      <c r="A25" s="86">
        <v>16</v>
      </c>
      <c r="B25" s="86" t="s">
        <v>35</v>
      </c>
      <c r="C25" s="80"/>
      <c r="D25" s="80"/>
      <c r="E25" s="80"/>
      <c r="F25" s="81">
        <f t="shared" si="0"/>
        <v>0</v>
      </c>
      <c r="G25" s="88"/>
      <c r="H25" s="88"/>
      <c r="I25" s="89"/>
      <c r="J25" s="86">
        <v>16</v>
      </c>
      <c r="K25" s="86" t="s">
        <v>35</v>
      </c>
      <c r="L25" s="82"/>
      <c r="M25" s="82"/>
      <c r="N25" s="82"/>
      <c r="O25" s="82"/>
      <c r="P25" s="83">
        <f t="shared" si="1"/>
        <v>0</v>
      </c>
      <c r="Q25" s="83">
        <f t="shared" si="2"/>
        <v>0</v>
      </c>
    </row>
    <row r="26" spans="1:17" x14ac:dyDescent="0.3">
      <c r="A26" s="86">
        <v>17</v>
      </c>
      <c r="B26" s="86" t="s">
        <v>36</v>
      </c>
      <c r="C26" s="80"/>
      <c r="D26" s="80"/>
      <c r="E26" s="80"/>
      <c r="F26" s="81">
        <f t="shared" si="0"/>
        <v>0</v>
      </c>
      <c r="G26" s="88"/>
      <c r="H26" s="88"/>
      <c r="I26" s="89"/>
      <c r="J26" s="86">
        <v>17</v>
      </c>
      <c r="K26" s="86" t="s">
        <v>36</v>
      </c>
      <c r="L26" s="82"/>
      <c r="M26" s="82"/>
      <c r="N26" s="82"/>
      <c r="O26" s="82"/>
      <c r="P26" s="83">
        <f t="shared" si="1"/>
        <v>0</v>
      </c>
      <c r="Q26" s="83">
        <f t="shared" si="2"/>
        <v>0</v>
      </c>
    </row>
    <row r="27" spans="1:17" x14ac:dyDescent="0.3">
      <c r="A27" s="86">
        <v>18</v>
      </c>
      <c r="B27" s="86" t="s">
        <v>37</v>
      </c>
      <c r="C27" s="80"/>
      <c r="D27" s="80"/>
      <c r="E27" s="80"/>
      <c r="F27" s="81">
        <f t="shared" si="0"/>
        <v>0</v>
      </c>
      <c r="G27" s="88"/>
      <c r="H27" s="88"/>
      <c r="I27" s="89"/>
      <c r="J27" s="86">
        <v>18</v>
      </c>
      <c r="K27" s="86" t="s">
        <v>37</v>
      </c>
      <c r="L27" s="82"/>
      <c r="M27" s="82"/>
      <c r="N27" s="82"/>
      <c r="O27" s="82"/>
      <c r="P27" s="83">
        <f t="shared" si="1"/>
        <v>0</v>
      </c>
      <c r="Q27" s="83">
        <f t="shared" si="2"/>
        <v>0</v>
      </c>
    </row>
    <row r="28" spans="1:17" x14ac:dyDescent="0.3">
      <c r="A28" s="86">
        <v>19</v>
      </c>
      <c r="B28" s="86" t="s">
        <v>38</v>
      </c>
      <c r="C28" s="80"/>
      <c r="D28" s="80"/>
      <c r="E28" s="80"/>
      <c r="F28" s="81">
        <f t="shared" si="0"/>
        <v>0</v>
      </c>
      <c r="G28" s="88"/>
      <c r="H28" s="88"/>
      <c r="I28" s="89"/>
      <c r="J28" s="86">
        <v>19</v>
      </c>
      <c r="K28" s="86" t="s">
        <v>38</v>
      </c>
      <c r="L28" s="82"/>
      <c r="M28" s="82"/>
      <c r="N28" s="82"/>
      <c r="O28" s="82"/>
      <c r="P28" s="83">
        <f t="shared" si="1"/>
        <v>0</v>
      </c>
      <c r="Q28" s="83">
        <f t="shared" si="2"/>
        <v>0</v>
      </c>
    </row>
    <row r="29" spans="1:17" x14ac:dyDescent="0.3">
      <c r="A29" s="86">
        <v>20</v>
      </c>
      <c r="B29" s="86" t="s">
        <v>39</v>
      </c>
      <c r="C29" s="80"/>
      <c r="D29" s="80"/>
      <c r="E29" s="80"/>
      <c r="F29" s="81">
        <f t="shared" si="0"/>
        <v>0</v>
      </c>
      <c r="G29" s="88"/>
      <c r="H29" s="88"/>
      <c r="I29" s="89"/>
      <c r="J29" s="86">
        <v>20</v>
      </c>
      <c r="K29" s="86" t="s">
        <v>39</v>
      </c>
      <c r="L29" s="82"/>
      <c r="M29" s="82"/>
      <c r="N29" s="82"/>
      <c r="O29" s="82"/>
      <c r="P29" s="83">
        <f t="shared" si="1"/>
        <v>0</v>
      </c>
      <c r="Q29" s="83">
        <f t="shared" si="2"/>
        <v>0</v>
      </c>
    </row>
    <row r="30" spans="1:17" x14ac:dyDescent="0.3">
      <c r="A30" s="86">
        <v>21</v>
      </c>
      <c r="B30" s="86" t="s">
        <v>40</v>
      </c>
      <c r="C30" s="80"/>
      <c r="D30" s="80"/>
      <c r="E30" s="80"/>
      <c r="F30" s="81">
        <f t="shared" si="0"/>
        <v>0</v>
      </c>
      <c r="G30" s="88"/>
      <c r="H30" s="88"/>
      <c r="I30" s="89"/>
      <c r="J30" s="86">
        <v>21</v>
      </c>
      <c r="K30" s="86" t="s">
        <v>40</v>
      </c>
      <c r="L30" s="82"/>
      <c r="M30" s="82"/>
      <c r="N30" s="82"/>
      <c r="O30" s="82"/>
      <c r="P30" s="83">
        <f t="shared" si="1"/>
        <v>0</v>
      </c>
      <c r="Q30" s="83">
        <f t="shared" si="2"/>
        <v>0</v>
      </c>
    </row>
    <row r="31" spans="1:17" x14ac:dyDescent="0.3">
      <c r="A31" s="86">
        <v>22</v>
      </c>
      <c r="B31" s="86" t="s">
        <v>41</v>
      </c>
      <c r="C31" s="80"/>
      <c r="D31" s="80"/>
      <c r="E31" s="80"/>
      <c r="F31" s="81">
        <f t="shared" si="0"/>
        <v>0</v>
      </c>
      <c r="G31" s="88"/>
      <c r="H31" s="88"/>
      <c r="I31" s="89"/>
      <c r="J31" s="86">
        <v>22</v>
      </c>
      <c r="K31" s="86" t="s">
        <v>41</v>
      </c>
      <c r="L31" s="82"/>
      <c r="M31" s="82"/>
      <c r="N31" s="82"/>
      <c r="O31" s="82"/>
      <c r="P31" s="83">
        <f t="shared" si="1"/>
        <v>0</v>
      </c>
      <c r="Q31" s="83">
        <f t="shared" si="2"/>
        <v>0</v>
      </c>
    </row>
    <row r="32" spans="1:17" x14ac:dyDescent="0.3">
      <c r="A32" s="86">
        <v>23</v>
      </c>
      <c r="B32" s="86" t="s">
        <v>42</v>
      </c>
      <c r="C32" s="80"/>
      <c r="D32" s="80"/>
      <c r="E32" s="80"/>
      <c r="F32" s="81">
        <f t="shared" si="0"/>
        <v>0</v>
      </c>
      <c r="G32" s="88"/>
      <c r="H32" s="88"/>
      <c r="I32" s="89"/>
      <c r="J32" s="86">
        <v>23</v>
      </c>
      <c r="K32" s="86" t="s">
        <v>42</v>
      </c>
      <c r="L32" s="82"/>
      <c r="M32" s="82"/>
      <c r="N32" s="82"/>
      <c r="O32" s="82"/>
      <c r="P32" s="83">
        <f t="shared" si="1"/>
        <v>0</v>
      </c>
      <c r="Q32" s="83">
        <f t="shared" si="2"/>
        <v>0</v>
      </c>
    </row>
    <row r="33" spans="1:17" x14ac:dyDescent="0.3">
      <c r="A33" s="86">
        <v>24</v>
      </c>
      <c r="B33" s="86" t="s">
        <v>43</v>
      </c>
      <c r="C33" s="80"/>
      <c r="D33" s="80"/>
      <c r="E33" s="80"/>
      <c r="F33" s="81">
        <f t="shared" si="0"/>
        <v>0</v>
      </c>
      <c r="G33" s="88"/>
      <c r="H33" s="88"/>
      <c r="I33" s="89"/>
      <c r="J33" s="86">
        <v>24</v>
      </c>
      <c r="K33" s="86" t="s">
        <v>43</v>
      </c>
      <c r="L33" s="82"/>
      <c r="M33" s="82"/>
      <c r="N33" s="82"/>
      <c r="O33" s="82"/>
      <c r="P33" s="83">
        <f t="shared" si="1"/>
        <v>0</v>
      </c>
      <c r="Q33" s="83">
        <f t="shared" si="2"/>
        <v>0</v>
      </c>
    </row>
    <row r="34" spans="1:17" x14ac:dyDescent="0.3">
      <c r="A34" s="86">
        <v>25</v>
      </c>
      <c r="B34" s="86" t="s">
        <v>44</v>
      </c>
      <c r="C34" s="80"/>
      <c r="D34" s="80"/>
      <c r="E34" s="80"/>
      <c r="F34" s="81">
        <f t="shared" si="0"/>
        <v>0</v>
      </c>
      <c r="G34" s="88"/>
      <c r="H34" s="88"/>
      <c r="I34" s="89"/>
      <c r="J34" s="86">
        <v>25</v>
      </c>
      <c r="K34" s="86" t="s">
        <v>44</v>
      </c>
      <c r="L34" s="82"/>
      <c r="M34" s="82"/>
      <c r="N34" s="82"/>
      <c r="O34" s="82"/>
      <c r="P34" s="83">
        <f t="shared" si="1"/>
        <v>0</v>
      </c>
      <c r="Q34" s="83">
        <f t="shared" si="2"/>
        <v>0</v>
      </c>
    </row>
    <row r="35" spans="1:17" x14ac:dyDescent="0.3">
      <c r="A35" s="86">
        <v>26</v>
      </c>
      <c r="B35" s="86" t="s">
        <v>45</v>
      </c>
      <c r="C35" s="80"/>
      <c r="D35" s="80"/>
      <c r="E35" s="80"/>
      <c r="F35" s="81">
        <f t="shared" si="0"/>
        <v>0</v>
      </c>
      <c r="G35" s="88"/>
      <c r="H35" s="88"/>
      <c r="I35" s="89"/>
      <c r="J35" s="86">
        <v>26</v>
      </c>
      <c r="K35" s="86" t="s">
        <v>45</v>
      </c>
      <c r="L35" s="82"/>
      <c r="M35" s="82"/>
      <c r="N35" s="82"/>
      <c r="O35" s="82"/>
      <c r="P35" s="83">
        <f t="shared" si="1"/>
        <v>0</v>
      </c>
      <c r="Q35" s="83">
        <f t="shared" si="2"/>
        <v>0</v>
      </c>
    </row>
    <row r="36" spans="1:17" x14ac:dyDescent="0.3">
      <c r="A36" s="86">
        <v>27</v>
      </c>
      <c r="B36" s="86" t="s">
        <v>46</v>
      </c>
      <c r="C36" s="80"/>
      <c r="D36" s="80"/>
      <c r="E36" s="80"/>
      <c r="F36" s="81">
        <f t="shared" si="0"/>
        <v>0</v>
      </c>
      <c r="G36" s="88"/>
      <c r="H36" s="88"/>
      <c r="I36" s="89"/>
      <c r="J36" s="86">
        <v>27</v>
      </c>
      <c r="K36" s="86" t="s">
        <v>46</v>
      </c>
      <c r="L36" s="82"/>
      <c r="M36" s="82"/>
      <c r="N36" s="82"/>
      <c r="O36" s="82"/>
      <c r="P36" s="83">
        <f t="shared" si="1"/>
        <v>0</v>
      </c>
      <c r="Q36" s="83">
        <f t="shared" si="2"/>
        <v>0</v>
      </c>
    </row>
    <row r="37" spans="1:17" x14ac:dyDescent="0.3">
      <c r="A37" s="86">
        <v>28</v>
      </c>
      <c r="B37" s="86" t="s">
        <v>47</v>
      </c>
      <c r="C37" s="80"/>
      <c r="D37" s="80"/>
      <c r="E37" s="80"/>
      <c r="F37" s="81">
        <f t="shared" si="0"/>
        <v>0</v>
      </c>
      <c r="G37" s="88"/>
      <c r="H37" s="88"/>
      <c r="I37" s="89"/>
      <c r="J37" s="86">
        <v>28</v>
      </c>
      <c r="K37" s="86" t="s">
        <v>47</v>
      </c>
      <c r="L37" s="82"/>
      <c r="M37" s="82"/>
      <c r="N37" s="82"/>
      <c r="O37" s="82"/>
      <c r="P37" s="83">
        <f t="shared" si="1"/>
        <v>0</v>
      </c>
      <c r="Q37" s="83">
        <f t="shared" si="2"/>
        <v>0</v>
      </c>
    </row>
    <row r="38" spans="1:17" x14ac:dyDescent="0.3">
      <c r="A38" s="86">
        <v>29</v>
      </c>
      <c r="B38" s="86" t="s">
        <v>48</v>
      </c>
      <c r="C38" s="80"/>
      <c r="D38" s="80"/>
      <c r="E38" s="80"/>
      <c r="F38" s="81">
        <f t="shared" si="0"/>
        <v>0</v>
      </c>
      <c r="G38" s="88"/>
      <c r="H38" s="88"/>
      <c r="I38" s="89"/>
      <c r="J38" s="86">
        <v>29</v>
      </c>
      <c r="K38" s="86" t="s">
        <v>48</v>
      </c>
      <c r="L38" s="82"/>
      <c r="M38" s="82"/>
      <c r="N38" s="82"/>
      <c r="O38" s="82"/>
      <c r="P38" s="83">
        <f t="shared" si="1"/>
        <v>0</v>
      </c>
      <c r="Q38" s="83">
        <f t="shared" si="2"/>
        <v>0</v>
      </c>
    </row>
    <row r="39" spans="1:17" x14ac:dyDescent="0.3">
      <c r="A39" s="86">
        <v>30</v>
      </c>
      <c r="B39" s="86" t="s">
        <v>49</v>
      </c>
      <c r="C39" s="81">
        <f>SUM(C10:C38)</f>
        <v>0</v>
      </c>
      <c r="D39" s="81">
        <f>SUM(D10:D38)</f>
        <v>0</v>
      </c>
      <c r="E39" s="81">
        <f>SUM(E10:E38)</f>
        <v>0</v>
      </c>
      <c r="F39" s="81">
        <f t="shared" si="0"/>
        <v>0</v>
      </c>
      <c r="G39" s="90"/>
      <c r="H39" s="90"/>
      <c r="I39" s="90"/>
      <c r="J39" s="86">
        <v>30</v>
      </c>
      <c r="K39" s="91" t="s">
        <v>50</v>
      </c>
      <c r="L39" s="83">
        <f>SUM(L10:L38)</f>
        <v>0</v>
      </c>
      <c r="M39" s="83">
        <f>SUM(M10:M38)</f>
        <v>0</v>
      </c>
      <c r="N39" s="83">
        <f>SUM(N10:N38)</f>
        <v>0</v>
      </c>
      <c r="O39" s="83">
        <f>SUM(O10:O38)</f>
        <v>0</v>
      </c>
      <c r="P39" s="83">
        <f>SUM(P10:P38)</f>
        <v>0</v>
      </c>
      <c r="Q39" s="83">
        <f t="shared" si="2"/>
        <v>0</v>
      </c>
    </row>
    <row r="40" spans="1:17" x14ac:dyDescent="0.3">
      <c r="A40" s="92">
        <v>31</v>
      </c>
      <c r="B40" s="92" t="s">
        <v>51</v>
      </c>
      <c r="C40" s="93">
        <v>361405.32</v>
      </c>
      <c r="D40" s="126">
        <f>IF(D50=0,0,D50)</f>
        <v>0</v>
      </c>
      <c r="E40" s="94"/>
      <c r="F40" s="94"/>
      <c r="G40" s="95"/>
      <c r="H40" s="95"/>
      <c r="I40" s="19"/>
    </row>
    <row r="41" spans="1:17" ht="25.55" customHeight="1" x14ac:dyDescent="0.3">
      <c r="A41" s="96">
        <v>32</v>
      </c>
      <c r="B41" s="97" t="s">
        <v>52</v>
      </c>
      <c r="C41" s="81">
        <f>SUM(C39:C40)</f>
        <v>361405.32</v>
      </c>
      <c r="D41" s="81">
        <f>SUM(D39:D40)</f>
        <v>0</v>
      </c>
      <c r="E41" s="98"/>
      <c r="F41" s="98"/>
      <c r="G41" s="99"/>
      <c r="H41" s="99"/>
      <c r="I41" s="99"/>
    </row>
    <row r="42" spans="1:17" x14ac:dyDescent="0.3">
      <c r="B42" s="6"/>
    </row>
    <row r="43" spans="1:17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</row>
    <row r="44" spans="1:17" x14ac:dyDescent="0.3">
      <c r="A44" s="24" t="s">
        <v>54</v>
      </c>
      <c r="B44" s="24"/>
      <c r="C44" s="26"/>
      <c r="D44" s="27"/>
      <c r="E44" s="27"/>
      <c r="F44" s="27"/>
      <c r="G44" s="27"/>
      <c r="H44" s="27"/>
      <c r="I44" s="24"/>
    </row>
    <row r="45" spans="1:17" x14ac:dyDescent="0.3">
      <c r="A45" s="100" t="s">
        <v>55</v>
      </c>
      <c r="B45" s="100"/>
      <c r="C45" s="101"/>
      <c r="D45" s="101"/>
      <c r="E45" s="101"/>
      <c r="F45" s="101"/>
      <c r="G45" s="101"/>
      <c r="H45" s="101"/>
      <c r="I45" s="100"/>
    </row>
    <row r="46" spans="1:17" x14ac:dyDescent="0.3">
      <c r="J46" s="30"/>
    </row>
    <row r="47" spans="1:17" x14ac:dyDescent="0.3">
      <c r="A47" s="24"/>
    </row>
    <row r="48" spans="1:17" x14ac:dyDescent="0.3">
      <c r="A48" s="31"/>
      <c r="B48" s="102" t="s">
        <v>56</v>
      </c>
      <c r="C48" s="103" t="s">
        <v>57</v>
      </c>
      <c r="D48" s="104" t="s">
        <v>58</v>
      </c>
      <c r="E48" s="105"/>
      <c r="F48" s="106">
        <v>361405.32</v>
      </c>
    </row>
    <row r="49" spans="1:6" x14ac:dyDescent="0.3">
      <c r="A49" s="107"/>
      <c r="B49" s="108" t="s">
        <v>59</v>
      </c>
      <c r="C49" s="109">
        <v>0</v>
      </c>
      <c r="D49" s="110">
        <v>0</v>
      </c>
      <c r="E49" s="111"/>
      <c r="F49" s="112" t="str">
        <f>IF((SUM(C49:D49))=0,"",(SUM(C49:D49)))</f>
        <v/>
      </c>
    </row>
    <row r="50" spans="1:6" x14ac:dyDescent="0.3">
      <c r="A50" s="41"/>
      <c r="B50" s="42" t="s">
        <v>60</v>
      </c>
      <c r="C50" s="43">
        <v>361405.32</v>
      </c>
      <c r="D50" s="44">
        <v>0</v>
      </c>
      <c r="E50" s="45"/>
      <c r="F50" s="46">
        <f>IF((SUM(C50:D50))=0,"",(SUM(C50:D50)))</f>
        <v>361405.32</v>
      </c>
    </row>
    <row r="51" spans="1:6" x14ac:dyDescent="0.3">
      <c r="A51" s="31"/>
      <c r="B51" s="47" t="s">
        <v>61</v>
      </c>
      <c r="C51" s="48"/>
      <c r="D51" s="49"/>
      <c r="E51" s="113"/>
      <c r="F51" s="51"/>
    </row>
    <row r="52" spans="1:6" ht="15.05" x14ac:dyDescent="0.3">
      <c r="A52" s="52"/>
      <c r="B52" s="53" t="s">
        <v>62</v>
      </c>
      <c r="C52" s="48"/>
      <c r="D52" s="49"/>
      <c r="E52" s="49"/>
      <c r="F52" s="114" t="str">
        <f>IF(ISERROR(SUM(F49-F51)),"",(SUM(F49-F51)))</f>
        <v/>
      </c>
    </row>
  </sheetData>
  <mergeCells count="21">
    <mergeCell ref="A3:B3"/>
    <mergeCell ref="C3:E3"/>
    <mergeCell ref="F3:H3"/>
    <mergeCell ref="J3:K3"/>
    <mergeCell ref="A4:B4"/>
    <mergeCell ref="C4:E4"/>
    <mergeCell ref="J4:K4"/>
    <mergeCell ref="A5:B5"/>
    <mergeCell ref="C5:E5"/>
    <mergeCell ref="A6:B6"/>
    <mergeCell ref="C6:E6"/>
    <mergeCell ref="A8:B9"/>
    <mergeCell ref="C8:D8"/>
    <mergeCell ref="E8:E9"/>
    <mergeCell ref="Q8:Q9"/>
    <mergeCell ref="F8:F9"/>
    <mergeCell ref="G8:H8"/>
    <mergeCell ref="J8:K9"/>
    <mergeCell ref="L8:L9"/>
    <mergeCell ref="M8:O8"/>
    <mergeCell ref="P8:P9"/>
  </mergeCells>
  <pageMargins left="0.7" right="0.7" top="0.75" bottom="0.75" header="0.3" footer="0.3"/>
  <pageSetup scale="88" orientation="portrait" r:id="rId1"/>
  <headerFooter alignWithMargins="0"/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4501-C130-48A5-BD4E-BFDECFA5DEB8}">
  <sheetPr>
    <tabColor theme="9" tint="0.39997558519241921"/>
  </sheetPr>
  <dimension ref="A1:Q52"/>
  <sheetViews>
    <sheetView topLeftCell="A28" zoomScaleNormal="100" workbookViewId="0">
      <selection activeCell="C40" sqref="C40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2.6640625" style="2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0.109375" style="2" customWidth="1"/>
    <col min="13" max="16384" width="9.109375" style="2"/>
  </cols>
  <sheetData>
    <row r="1" spans="1:17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17" x14ac:dyDescent="0.3">
      <c r="F2" s="3" t="s">
        <v>105</v>
      </c>
      <c r="O2" s="3" t="s">
        <v>107</v>
      </c>
    </row>
    <row r="3" spans="1:17" ht="15.05" x14ac:dyDescent="0.3">
      <c r="A3" s="175" t="s">
        <v>3</v>
      </c>
      <c r="B3" s="175"/>
      <c r="C3" s="175" t="s">
        <v>108</v>
      </c>
      <c r="D3" s="175"/>
      <c r="E3" s="176"/>
      <c r="F3" s="165" t="s">
        <v>113</v>
      </c>
      <c r="G3" s="165"/>
      <c r="H3" s="166"/>
      <c r="I3" s="4"/>
      <c r="J3" s="175" t="str">
        <f>A3</f>
        <v>STATE:  North Carolina</v>
      </c>
      <c r="K3" s="177"/>
    </row>
    <row r="4" spans="1:17" ht="15.05" x14ac:dyDescent="0.3">
      <c r="A4" s="172" t="s">
        <v>99</v>
      </c>
      <c r="B4" s="172"/>
      <c r="C4" s="172" t="s">
        <v>74</v>
      </c>
      <c r="D4" s="172"/>
      <c r="E4" s="173"/>
      <c r="J4" s="175" t="str">
        <f>C3</f>
        <v>FISCAL YEAR:  2024</v>
      </c>
      <c r="K4" s="177"/>
    </row>
    <row r="5" spans="1:17" x14ac:dyDescent="0.3">
      <c r="A5" s="172" t="s">
        <v>73</v>
      </c>
      <c r="B5" s="172"/>
      <c r="C5" s="172" t="s">
        <v>100</v>
      </c>
      <c r="D5" s="172"/>
      <c r="E5" s="173"/>
    </row>
    <row r="6" spans="1:17" x14ac:dyDescent="0.3">
      <c r="A6" s="172" t="s">
        <v>101</v>
      </c>
      <c r="B6" s="172"/>
      <c r="C6" s="172" t="s">
        <v>86</v>
      </c>
      <c r="D6" s="172"/>
      <c r="E6" s="173"/>
    </row>
    <row r="8" spans="1:17" s="6" customFormat="1" ht="15.05" x14ac:dyDescent="0.3">
      <c r="A8" s="174" t="s">
        <v>4</v>
      </c>
      <c r="B8" s="171"/>
      <c r="C8" s="169" t="s">
        <v>5</v>
      </c>
      <c r="D8" s="169"/>
      <c r="E8" s="169" t="s">
        <v>6</v>
      </c>
      <c r="F8" s="169" t="s">
        <v>7</v>
      </c>
      <c r="G8" s="169" t="s">
        <v>8</v>
      </c>
      <c r="H8" s="169"/>
      <c r="I8" s="87"/>
      <c r="J8" s="169" t="s">
        <v>4</v>
      </c>
      <c r="K8" s="169"/>
      <c r="L8" s="169" t="s">
        <v>9</v>
      </c>
      <c r="M8" s="169" t="s">
        <v>10</v>
      </c>
      <c r="N8" s="170"/>
      <c r="O8" s="170"/>
      <c r="P8" s="171" t="s">
        <v>11</v>
      </c>
      <c r="Q8" s="169" t="s">
        <v>12</v>
      </c>
    </row>
    <row r="9" spans="1:17" s="6" customFormat="1" ht="43.2" x14ac:dyDescent="0.3">
      <c r="A9" s="163"/>
      <c r="B9" s="164"/>
      <c r="C9" s="87" t="s">
        <v>13</v>
      </c>
      <c r="D9" s="87" t="s">
        <v>14</v>
      </c>
      <c r="E9" s="169"/>
      <c r="F9" s="169"/>
      <c r="G9" s="87" t="s">
        <v>15</v>
      </c>
      <c r="H9" s="87" t="s">
        <v>16</v>
      </c>
      <c r="I9" s="87"/>
      <c r="J9" s="169"/>
      <c r="K9" s="169"/>
      <c r="L9" s="169"/>
      <c r="M9" s="87" t="s">
        <v>17</v>
      </c>
      <c r="N9" s="87" t="s">
        <v>18</v>
      </c>
      <c r="O9" s="87" t="s">
        <v>19</v>
      </c>
      <c r="P9" s="158"/>
      <c r="Q9" s="169"/>
    </row>
    <row r="10" spans="1:17" x14ac:dyDescent="0.3">
      <c r="A10" s="86">
        <v>1</v>
      </c>
      <c r="B10" s="86" t="s">
        <v>20</v>
      </c>
      <c r="C10" s="80"/>
      <c r="D10" s="80"/>
      <c r="E10" s="80"/>
      <c r="F10" s="81">
        <f t="shared" ref="F10:F39" si="0">SUM(C10:E10)</f>
        <v>0</v>
      </c>
      <c r="G10" s="88"/>
      <c r="H10" s="88"/>
      <c r="I10" s="89"/>
      <c r="J10" s="86">
        <v>1</v>
      </c>
      <c r="K10" s="86" t="s">
        <v>20</v>
      </c>
      <c r="L10" s="82"/>
      <c r="M10" s="82"/>
      <c r="N10" s="82"/>
      <c r="O10" s="82"/>
      <c r="P10" s="83">
        <f t="shared" ref="P10" si="1">SUM(M10:O10)</f>
        <v>0</v>
      </c>
      <c r="Q10" s="83">
        <f t="shared" ref="Q10:Q39" si="2">SUM(L10,P10)</f>
        <v>0</v>
      </c>
    </row>
    <row r="11" spans="1:17" x14ac:dyDescent="0.3">
      <c r="A11" s="86">
        <v>2</v>
      </c>
      <c r="B11" s="86" t="s">
        <v>21</v>
      </c>
      <c r="C11" s="80"/>
      <c r="D11" s="80"/>
      <c r="E11" s="80"/>
      <c r="F11" s="81">
        <f t="shared" si="0"/>
        <v>0</v>
      </c>
      <c r="G11" s="88"/>
      <c r="H11" s="88"/>
      <c r="I11" s="89"/>
      <c r="J11" s="86">
        <v>2</v>
      </c>
      <c r="K11" s="86" t="s">
        <v>21</v>
      </c>
      <c r="L11" s="82"/>
      <c r="M11" s="82"/>
      <c r="N11" s="82"/>
      <c r="O11" s="82"/>
      <c r="P11" s="83">
        <f t="shared" ref="P11:P38" si="3">SUM(M11:O11)</f>
        <v>0</v>
      </c>
      <c r="Q11" s="83">
        <f t="shared" ref="Q11:Q38" si="4">SUM(L11,P11)</f>
        <v>0</v>
      </c>
    </row>
    <row r="12" spans="1:17" x14ac:dyDescent="0.3">
      <c r="A12" s="86">
        <v>3</v>
      </c>
      <c r="B12" s="86" t="s">
        <v>22</v>
      </c>
      <c r="C12" s="80"/>
      <c r="D12" s="80"/>
      <c r="E12" s="80"/>
      <c r="F12" s="81">
        <f t="shared" si="0"/>
        <v>0</v>
      </c>
      <c r="G12" s="88"/>
      <c r="H12" s="88"/>
      <c r="I12" s="89"/>
      <c r="J12" s="86">
        <v>3</v>
      </c>
      <c r="K12" s="86" t="s">
        <v>22</v>
      </c>
      <c r="L12" s="82"/>
      <c r="M12" s="82"/>
      <c r="N12" s="82"/>
      <c r="O12" s="82"/>
      <c r="P12" s="83">
        <f t="shared" si="3"/>
        <v>0</v>
      </c>
      <c r="Q12" s="83">
        <f t="shared" si="4"/>
        <v>0</v>
      </c>
    </row>
    <row r="13" spans="1:17" x14ac:dyDescent="0.3">
      <c r="A13" s="86">
        <v>4</v>
      </c>
      <c r="B13" s="86" t="s">
        <v>23</v>
      </c>
      <c r="C13" s="80"/>
      <c r="D13" s="80"/>
      <c r="E13" s="80"/>
      <c r="F13" s="81">
        <f t="shared" si="0"/>
        <v>0</v>
      </c>
      <c r="G13" s="88"/>
      <c r="H13" s="88"/>
      <c r="I13" s="89"/>
      <c r="J13" s="86">
        <v>4</v>
      </c>
      <c r="K13" s="86" t="s">
        <v>23</v>
      </c>
      <c r="L13" s="82"/>
      <c r="M13" s="82"/>
      <c r="N13" s="82"/>
      <c r="O13" s="82"/>
      <c r="P13" s="83">
        <f t="shared" si="3"/>
        <v>0</v>
      </c>
      <c r="Q13" s="83">
        <f t="shared" si="4"/>
        <v>0</v>
      </c>
    </row>
    <row r="14" spans="1:17" x14ac:dyDescent="0.3">
      <c r="A14" s="86">
        <v>5</v>
      </c>
      <c r="B14" s="86" t="s">
        <v>24</v>
      </c>
      <c r="C14" s="80"/>
      <c r="D14" s="80"/>
      <c r="E14" s="80"/>
      <c r="F14" s="81">
        <f t="shared" si="0"/>
        <v>0</v>
      </c>
      <c r="G14" s="88"/>
      <c r="H14" s="88"/>
      <c r="I14" s="89"/>
      <c r="J14" s="86">
        <v>5</v>
      </c>
      <c r="K14" s="86" t="s">
        <v>24</v>
      </c>
      <c r="L14" s="82"/>
      <c r="M14" s="82"/>
      <c r="N14" s="82"/>
      <c r="O14" s="82"/>
      <c r="P14" s="83">
        <f t="shared" si="3"/>
        <v>0</v>
      </c>
      <c r="Q14" s="83">
        <f t="shared" si="4"/>
        <v>0</v>
      </c>
    </row>
    <row r="15" spans="1:17" x14ac:dyDescent="0.3">
      <c r="A15" s="86">
        <v>6</v>
      </c>
      <c r="B15" s="86" t="s">
        <v>25</v>
      </c>
      <c r="C15" s="80"/>
      <c r="D15" s="80"/>
      <c r="E15" s="80"/>
      <c r="F15" s="81">
        <f t="shared" si="0"/>
        <v>0</v>
      </c>
      <c r="G15" s="88"/>
      <c r="H15" s="88"/>
      <c r="I15" s="89"/>
      <c r="J15" s="86">
        <v>6</v>
      </c>
      <c r="K15" s="86" t="s">
        <v>25</v>
      </c>
      <c r="L15" s="82"/>
      <c r="M15" s="82"/>
      <c r="N15" s="82"/>
      <c r="O15" s="82"/>
      <c r="P15" s="83">
        <f t="shared" si="3"/>
        <v>0</v>
      </c>
      <c r="Q15" s="83">
        <f t="shared" si="4"/>
        <v>0</v>
      </c>
    </row>
    <row r="16" spans="1:17" x14ac:dyDescent="0.3">
      <c r="A16" s="86">
        <v>7</v>
      </c>
      <c r="B16" s="86" t="s">
        <v>26</v>
      </c>
      <c r="C16" s="80"/>
      <c r="D16" s="80"/>
      <c r="E16" s="80"/>
      <c r="F16" s="81">
        <f t="shared" si="0"/>
        <v>0</v>
      </c>
      <c r="G16" s="88"/>
      <c r="H16" s="88"/>
      <c r="I16" s="89"/>
      <c r="J16" s="86">
        <v>7</v>
      </c>
      <c r="K16" s="86" t="s">
        <v>26</v>
      </c>
      <c r="L16" s="82"/>
      <c r="M16" s="82"/>
      <c r="N16" s="82"/>
      <c r="O16" s="82"/>
      <c r="P16" s="83">
        <f t="shared" si="3"/>
        <v>0</v>
      </c>
      <c r="Q16" s="83">
        <f t="shared" si="4"/>
        <v>0</v>
      </c>
    </row>
    <row r="17" spans="1:17" x14ac:dyDescent="0.3">
      <c r="A17" s="86">
        <v>8</v>
      </c>
      <c r="B17" s="86" t="s">
        <v>27</v>
      </c>
      <c r="C17" s="80"/>
      <c r="D17" s="80"/>
      <c r="E17" s="80"/>
      <c r="F17" s="81">
        <f t="shared" si="0"/>
        <v>0</v>
      </c>
      <c r="G17" s="88"/>
      <c r="H17" s="88"/>
      <c r="I17" s="89"/>
      <c r="J17" s="86">
        <v>8</v>
      </c>
      <c r="K17" s="86" t="s">
        <v>27</v>
      </c>
      <c r="L17" s="82"/>
      <c r="M17" s="82"/>
      <c r="N17" s="82"/>
      <c r="O17" s="82"/>
      <c r="P17" s="83">
        <f t="shared" si="3"/>
        <v>0</v>
      </c>
      <c r="Q17" s="83">
        <f t="shared" si="4"/>
        <v>0</v>
      </c>
    </row>
    <row r="18" spans="1:17" x14ac:dyDescent="0.3">
      <c r="A18" s="86">
        <v>9</v>
      </c>
      <c r="B18" s="86" t="s">
        <v>28</v>
      </c>
      <c r="C18" s="80"/>
      <c r="D18" s="80"/>
      <c r="E18" s="80"/>
      <c r="F18" s="81">
        <f t="shared" si="0"/>
        <v>0</v>
      </c>
      <c r="G18" s="88"/>
      <c r="H18" s="88"/>
      <c r="I18" s="89"/>
      <c r="J18" s="86">
        <v>9</v>
      </c>
      <c r="K18" s="86" t="s">
        <v>28</v>
      </c>
      <c r="L18" s="82"/>
      <c r="M18" s="82"/>
      <c r="N18" s="82"/>
      <c r="O18" s="82"/>
      <c r="P18" s="83">
        <f t="shared" si="3"/>
        <v>0</v>
      </c>
      <c r="Q18" s="83">
        <f t="shared" si="4"/>
        <v>0</v>
      </c>
    </row>
    <row r="19" spans="1:17" x14ac:dyDescent="0.3">
      <c r="A19" s="86">
        <v>10</v>
      </c>
      <c r="B19" s="86" t="s">
        <v>29</v>
      </c>
      <c r="C19" s="80"/>
      <c r="D19" s="80"/>
      <c r="E19" s="80"/>
      <c r="F19" s="81">
        <f t="shared" si="0"/>
        <v>0</v>
      </c>
      <c r="G19" s="88"/>
      <c r="H19" s="88"/>
      <c r="I19" s="89"/>
      <c r="J19" s="86">
        <v>10</v>
      </c>
      <c r="K19" s="86" t="s">
        <v>29</v>
      </c>
      <c r="L19" s="82"/>
      <c r="M19" s="82"/>
      <c r="N19" s="82"/>
      <c r="O19" s="82"/>
      <c r="P19" s="83">
        <f t="shared" si="3"/>
        <v>0</v>
      </c>
      <c r="Q19" s="83">
        <f t="shared" si="4"/>
        <v>0</v>
      </c>
    </row>
    <row r="20" spans="1:17" x14ac:dyDescent="0.3">
      <c r="A20" s="86">
        <v>11</v>
      </c>
      <c r="B20" s="86" t="s">
        <v>30</v>
      </c>
      <c r="C20" s="80"/>
      <c r="D20" s="80"/>
      <c r="E20" s="80"/>
      <c r="F20" s="81">
        <f t="shared" si="0"/>
        <v>0</v>
      </c>
      <c r="G20" s="88"/>
      <c r="H20" s="88"/>
      <c r="I20" s="89"/>
      <c r="J20" s="86">
        <v>11</v>
      </c>
      <c r="K20" s="86" t="s">
        <v>30</v>
      </c>
      <c r="L20" s="82"/>
      <c r="M20" s="82"/>
      <c r="N20" s="82"/>
      <c r="O20" s="82"/>
      <c r="P20" s="83">
        <f t="shared" si="3"/>
        <v>0</v>
      </c>
      <c r="Q20" s="83">
        <f t="shared" si="4"/>
        <v>0</v>
      </c>
    </row>
    <row r="21" spans="1:17" x14ac:dyDescent="0.3">
      <c r="A21" s="86">
        <v>12</v>
      </c>
      <c r="B21" s="86" t="s">
        <v>31</v>
      </c>
      <c r="C21" s="80"/>
      <c r="D21" s="80"/>
      <c r="E21" s="80"/>
      <c r="F21" s="81">
        <f t="shared" si="0"/>
        <v>0</v>
      </c>
      <c r="G21" s="88"/>
      <c r="H21" s="88"/>
      <c r="I21" s="89"/>
      <c r="J21" s="86">
        <v>12</v>
      </c>
      <c r="K21" s="86" t="s">
        <v>31</v>
      </c>
      <c r="L21" s="82"/>
      <c r="M21" s="82"/>
      <c r="N21" s="82"/>
      <c r="O21" s="82"/>
      <c r="P21" s="83">
        <f t="shared" si="3"/>
        <v>0</v>
      </c>
      <c r="Q21" s="83">
        <f t="shared" si="4"/>
        <v>0</v>
      </c>
    </row>
    <row r="22" spans="1:17" x14ac:dyDescent="0.3">
      <c r="A22" s="86">
        <v>13</v>
      </c>
      <c r="B22" s="86" t="s">
        <v>32</v>
      </c>
      <c r="C22" s="80"/>
      <c r="D22" s="80"/>
      <c r="E22" s="80"/>
      <c r="F22" s="81">
        <f t="shared" si="0"/>
        <v>0</v>
      </c>
      <c r="G22" s="88"/>
      <c r="H22" s="88"/>
      <c r="I22" s="89"/>
      <c r="J22" s="86">
        <v>13</v>
      </c>
      <c r="K22" s="86" t="s">
        <v>32</v>
      </c>
      <c r="L22" s="82"/>
      <c r="M22" s="82"/>
      <c r="N22" s="82"/>
      <c r="O22" s="82"/>
      <c r="P22" s="83">
        <f t="shared" si="3"/>
        <v>0</v>
      </c>
      <c r="Q22" s="83">
        <f t="shared" si="4"/>
        <v>0</v>
      </c>
    </row>
    <row r="23" spans="1:17" x14ac:dyDescent="0.3">
      <c r="A23" s="86">
        <v>14</v>
      </c>
      <c r="B23" s="86" t="s">
        <v>33</v>
      </c>
      <c r="C23" s="80"/>
      <c r="D23" s="80"/>
      <c r="E23" s="80"/>
      <c r="F23" s="81">
        <f t="shared" si="0"/>
        <v>0</v>
      </c>
      <c r="G23" s="88"/>
      <c r="H23" s="88"/>
      <c r="I23" s="89"/>
      <c r="J23" s="86">
        <v>14</v>
      </c>
      <c r="K23" s="86" t="s">
        <v>33</v>
      </c>
      <c r="L23" s="82"/>
      <c r="M23" s="82"/>
      <c r="N23" s="82"/>
      <c r="O23" s="82"/>
      <c r="P23" s="83">
        <f t="shared" si="3"/>
        <v>0</v>
      </c>
      <c r="Q23" s="83">
        <f t="shared" si="4"/>
        <v>0</v>
      </c>
    </row>
    <row r="24" spans="1:17" x14ac:dyDescent="0.3">
      <c r="A24" s="86">
        <v>15</v>
      </c>
      <c r="B24" s="86" t="s">
        <v>34</v>
      </c>
      <c r="C24" s="80"/>
      <c r="D24" s="80"/>
      <c r="E24" s="80"/>
      <c r="F24" s="81">
        <f t="shared" si="0"/>
        <v>0</v>
      </c>
      <c r="G24" s="88"/>
      <c r="H24" s="88"/>
      <c r="I24" s="89"/>
      <c r="J24" s="86">
        <v>15</v>
      </c>
      <c r="K24" s="86" t="s">
        <v>34</v>
      </c>
      <c r="L24" s="82"/>
      <c r="M24" s="82"/>
      <c r="N24" s="82"/>
      <c r="O24" s="82"/>
      <c r="P24" s="83">
        <f t="shared" si="3"/>
        <v>0</v>
      </c>
      <c r="Q24" s="83">
        <f t="shared" si="4"/>
        <v>0</v>
      </c>
    </row>
    <row r="25" spans="1:17" x14ac:dyDescent="0.3">
      <c r="A25" s="86">
        <v>16</v>
      </c>
      <c r="B25" s="86" t="s">
        <v>35</v>
      </c>
      <c r="C25" s="80"/>
      <c r="D25" s="80"/>
      <c r="E25" s="80"/>
      <c r="F25" s="81">
        <f t="shared" si="0"/>
        <v>0</v>
      </c>
      <c r="G25" s="88"/>
      <c r="H25" s="88"/>
      <c r="I25" s="89"/>
      <c r="J25" s="86">
        <v>16</v>
      </c>
      <c r="K25" s="86" t="s">
        <v>35</v>
      </c>
      <c r="L25" s="82"/>
      <c r="M25" s="82"/>
      <c r="N25" s="82"/>
      <c r="O25" s="82"/>
      <c r="P25" s="83">
        <f t="shared" si="3"/>
        <v>0</v>
      </c>
      <c r="Q25" s="83">
        <f t="shared" si="4"/>
        <v>0</v>
      </c>
    </row>
    <row r="26" spans="1:17" x14ac:dyDescent="0.3">
      <c r="A26" s="86">
        <v>17</v>
      </c>
      <c r="B26" s="86" t="s">
        <v>36</v>
      </c>
      <c r="C26" s="80"/>
      <c r="D26" s="80"/>
      <c r="E26" s="80"/>
      <c r="F26" s="81">
        <f t="shared" si="0"/>
        <v>0</v>
      </c>
      <c r="G26" s="88"/>
      <c r="H26" s="88"/>
      <c r="I26" s="89"/>
      <c r="J26" s="86">
        <v>17</v>
      </c>
      <c r="K26" s="86" t="s">
        <v>36</v>
      </c>
      <c r="L26" s="82"/>
      <c r="M26" s="82"/>
      <c r="N26" s="82"/>
      <c r="O26" s="82"/>
      <c r="P26" s="83">
        <f t="shared" si="3"/>
        <v>0</v>
      </c>
      <c r="Q26" s="83">
        <f t="shared" si="4"/>
        <v>0</v>
      </c>
    </row>
    <row r="27" spans="1:17" x14ac:dyDescent="0.3">
      <c r="A27" s="86">
        <v>18</v>
      </c>
      <c r="B27" s="86" t="s">
        <v>37</v>
      </c>
      <c r="C27" s="80"/>
      <c r="D27" s="80"/>
      <c r="E27" s="80"/>
      <c r="F27" s="81">
        <f t="shared" si="0"/>
        <v>0</v>
      </c>
      <c r="G27" s="88"/>
      <c r="H27" s="88"/>
      <c r="I27" s="89"/>
      <c r="J27" s="86">
        <v>18</v>
      </c>
      <c r="K27" s="86" t="s">
        <v>37</v>
      </c>
      <c r="L27" s="82"/>
      <c r="M27" s="82"/>
      <c r="N27" s="82"/>
      <c r="O27" s="82"/>
      <c r="P27" s="83">
        <f t="shared" si="3"/>
        <v>0</v>
      </c>
      <c r="Q27" s="83">
        <f t="shared" si="4"/>
        <v>0</v>
      </c>
    </row>
    <row r="28" spans="1:17" x14ac:dyDescent="0.3">
      <c r="A28" s="86">
        <v>19</v>
      </c>
      <c r="B28" s="86" t="s">
        <v>38</v>
      </c>
      <c r="C28" s="80"/>
      <c r="D28" s="80"/>
      <c r="E28" s="80"/>
      <c r="F28" s="81">
        <f t="shared" si="0"/>
        <v>0</v>
      </c>
      <c r="G28" s="88"/>
      <c r="H28" s="88"/>
      <c r="I28" s="89"/>
      <c r="J28" s="86">
        <v>19</v>
      </c>
      <c r="K28" s="86" t="s">
        <v>38</v>
      </c>
      <c r="L28" s="82"/>
      <c r="M28" s="82"/>
      <c r="N28" s="82"/>
      <c r="O28" s="82"/>
      <c r="P28" s="83">
        <f t="shared" si="3"/>
        <v>0</v>
      </c>
      <c r="Q28" s="83">
        <f t="shared" si="4"/>
        <v>0</v>
      </c>
    </row>
    <row r="29" spans="1:17" x14ac:dyDescent="0.3">
      <c r="A29" s="86">
        <v>20</v>
      </c>
      <c r="B29" s="86" t="s">
        <v>39</v>
      </c>
      <c r="C29" s="80"/>
      <c r="D29" s="80"/>
      <c r="E29" s="80"/>
      <c r="F29" s="81">
        <f t="shared" si="0"/>
        <v>0</v>
      </c>
      <c r="G29" s="88"/>
      <c r="H29" s="88"/>
      <c r="I29" s="89"/>
      <c r="J29" s="86">
        <v>20</v>
      </c>
      <c r="K29" s="86" t="s">
        <v>39</v>
      </c>
      <c r="L29" s="82"/>
      <c r="M29" s="82"/>
      <c r="N29" s="82"/>
      <c r="O29" s="82"/>
      <c r="P29" s="83">
        <f t="shared" si="3"/>
        <v>0</v>
      </c>
      <c r="Q29" s="83">
        <f t="shared" si="4"/>
        <v>0</v>
      </c>
    </row>
    <row r="30" spans="1:17" x14ac:dyDescent="0.3">
      <c r="A30" s="86">
        <v>21</v>
      </c>
      <c r="B30" s="86" t="s">
        <v>40</v>
      </c>
      <c r="C30" s="80"/>
      <c r="D30" s="80"/>
      <c r="E30" s="80"/>
      <c r="F30" s="81">
        <f t="shared" si="0"/>
        <v>0</v>
      </c>
      <c r="G30" s="88"/>
      <c r="H30" s="88"/>
      <c r="I30" s="89"/>
      <c r="J30" s="86">
        <v>21</v>
      </c>
      <c r="K30" s="86" t="s">
        <v>40</v>
      </c>
      <c r="L30" s="82"/>
      <c r="M30" s="82"/>
      <c r="N30" s="82"/>
      <c r="O30" s="82"/>
      <c r="P30" s="83">
        <f t="shared" si="3"/>
        <v>0</v>
      </c>
      <c r="Q30" s="83">
        <f t="shared" si="4"/>
        <v>0</v>
      </c>
    </row>
    <row r="31" spans="1:17" x14ac:dyDescent="0.3">
      <c r="A31" s="86">
        <v>22</v>
      </c>
      <c r="B31" s="86" t="s">
        <v>41</v>
      </c>
      <c r="C31" s="80"/>
      <c r="D31" s="80"/>
      <c r="E31" s="80"/>
      <c r="F31" s="81">
        <f t="shared" si="0"/>
        <v>0</v>
      </c>
      <c r="G31" s="88"/>
      <c r="H31" s="88"/>
      <c r="I31" s="89"/>
      <c r="J31" s="86">
        <v>22</v>
      </c>
      <c r="K31" s="86" t="s">
        <v>41</v>
      </c>
      <c r="L31" s="82"/>
      <c r="M31" s="82"/>
      <c r="N31" s="82"/>
      <c r="O31" s="82"/>
      <c r="P31" s="83">
        <f t="shared" si="3"/>
        <v>0</v>
      </c>
      <c r="Q31" s="83">
        <f t="shared" si="4"/>
        <v>0</v>
      </c>
    </row>
    <row r="32" spans="1:17" x14ac:dyDescent="0.3">
      <c r="A32" s="86">
        <v>23</v>
      </c>
      <c r="B32" s="86" t="s">
        <v>42</v>
      </c>
      <c r="C32" s="80"/>
      <c r="D32" s="80"/>
      <c r="E32" s="80"/>
      <c r="F32" s="81">
        <f t="shared" si="0"/>
        <v>0</v>
      </c>
      <c r="G32" s="88"/>
      <c r="H32" s="88"/>
      <c r="I32" s="89"/>
      <c r="J32" s="86">
        <v>23</v>
      </c>
      <c r="K32" s="86" t="s">
        <v>42</v>
      </c>
      <c r="L32" s="82"/>
      <c r="M32" s="82"/>
      <c r="N32" s="82"/>
      <c r="O32" s="82"/>
      <c r="P32" s="83">
        <f t="shared" si="3"/>
        <v>0</v>
      </c>
      <c r="Q32" s="83">
        <f t="shared" si="4"/>
        <v>0</v>
      </c>
    </row>
    <row r="33" spans="1:17" x14ac:dyDescent="0.3">
      <c r="A33" s="86">
        <v>24</v>
      </c>
      <c r="B33" s="86" t="s">
        <v>43</v>
      </c>
      <c r="C33" s="80"/>
      <c r="D33" s="80"/>
      <c r="E33" s="80"/>
      <c r="F33" s="81">
        <f t="shared" si="0"/>
        <v>0</v>
      </c>
      <c r="G33" s="88"/>
      <c r="H33" s="88"/>
      <c r="I33" s="89"/>
      <c r="J33" s="86">
        <v>24</v>
      </c>
      <c r="K33" s="86" t="s">
        <v>43</v>
      </c>
      <c r="L33" s="82"/>
      <c r="M33" s="82"/>
      <c r="N33" s="82"/>
      <c r="O33" s="82"/>
      <c r="P33" s="83">
        <f t="shared" si="3"/>
        <v>0</v>
      </c>
      <c r="Q33" s="83">
        <f t="shared" si="4"/>
        <v>0</v>
      </c>
    </row>
    <row r="34" spans="1:17" x14ac:dyDescent="0.3">
      <c r="A34" s="86">
        <v>25</v>
      </c>
      <c r="B34" s="86" t="s">
        <v>44</v>
      </c>
      <c r="C34" s="80"/>
      <c r="D34" s="80"/>
      <c r="E34" s="80"/>
      <c r="F34" s="81">
        <f t="shared" si="0"/>
        <v>0</v>
      </c>
      <c r="G34" s="88"/>
      <c r="H34" s="88"/>
      <c r="I34" s="89"/>
      <c r="J34" s="86">
        <v>25</v>
      </c>
      <c r="K34" s="86" t="s">
        <v>44</v>
      </c>
      <c r="L34" s="82"/>
      <c r="M34" s="82"/>
      <c r="N34" s="82"/>
      <c r="O34" s="82"/>
      <c r="P34" s="83">
        <f t="shared" si="3"/>
        <v>0</v>
      </c>
      <c r="Q34" s="83">
        <f t="shared" si="4"/>
        <v>0</v>
      </c>
    </row>
    <row r="35" spans="1:17" x14ac:dyDescent="0.3">
      <c r="A35" s="86">
        <v>26</v>
      </c>
      <c r="B35" s="86" t="s">
        <v>45</v>
      </c>
      <c r="C35" s="80"/>
      <c r="D35" s="80"/>
      <c r="E35" s="80"/>
      <c r="F35" s="81">
        <f t="shared" si="0"/>
        <v>0</v>
      </c>
      <c r="G35" s="88"/>
      <c r="H35" s="88"/>
      <c r="I35" s="89"/>
      <c r="J35" s="86">
        <v>26</v>
      </c>
      <c r="K35" s="86" t="s">
        <v>45</v>
      </c>
      <c r="L35" s="82"/>
      <c r="M35" s="82"/>
      <c r="N35" s="82"/>
      <c r="O35" s="82"/>
      <c r="P35" s="83">
        <f t="shared" si="3"/>
        <v>0</v>
      </c>
      <c r="Q35" s="83">
        <f t="shared" si="4"/>
        <v>0</v>
      </c>
    </row>
    <row r="36" spans="1:17" x14ac:dyDescent="0.3">
      <c r="A36" s="86">
        <v>27</v>
      </c>
      <c r="B36" s="86" t="s">
        <v>46</v>
      </c>
      <c r="C36" s="80"/>
      <c r="D36" s="80"/>
      <c r="E36" s="80"/>
      <c r="F36" s="81">
        <f t="shared" si="0"/>
        <v>0</v>
      </c>
      <c r="G36" s="88"/>
      <c r="H36" s="88"/>
      <c r="I36" s="89"/>
      <c r="J36" s="86">
        <v>27</v>
      </c>
      <c r="K36" s="86" t="s">
        <v>46</v>
      </c>
      <c r="L36" s="82"/>
      <c r="M36" s="82"/>
      <c r="N36" s="82"/>
      <c r="O36" s="82"/>
      <c r="P36" s="83">
        <f t="shared" si="3"/>
        <v>0</v>
      </c>
      <c r="Q36" s="83">
        <f t="shared" si="4"/>
        <v>0</v>
      </c>
    </row>
    <row r="37" spans="1:17" x14ac:dyDescent="0.3">
      <c r="A37" s="86">
        <v>28</v>
      </c>
      <c r="B37" s="86" t="s">
        <v>47</v>
      </c>
      <c r="C37" s="80"/>
      <c r="D37" s="80"/>
      <c r="E37" s="80"/>
      <c r="F37" s="81">
        <f t="shared" si="0"/>
        <v>0</v>
      </c>
      <c r="G37" s="88"/>
      <c r="H37" s="88"/>
      <c r="I37" s="89"/>
      <c r="J37" s="86">
        <v>28</v>
      </c>
      <c r="K37" s="86" t="s">
        <v>47</v>
      </c>
      <c r="L37" s="82"/>
      <c r="M37" s="82"/>
      <c r="N37" s="82"/>
      <c r="O37" s="82"/>
      <c r="P37" s="83">
        <f t="shared" si="3"/>
        <v>0</v>
      </c>
      <c r="Q37" s="83">
        <f t="shared" si="4"/>
        <v>0</v>
      </c>
    </row>
    <row r="38" spans="1:17" x14ac:dyDescent="0.3">
      <c r="A38" s="86">
        <v>29</v>
      </c>
      <c r="B38" s="86" t="s">
        <v>48</v>
      </c>
      <c r="C38" s="80"/>
      <c r="D38" s="80"/>
      <c r="E38" s="80"/>
      <c r="F38" s="81">
        <f t="shared" si="0"/>
        <v>0</v>
      </c>
      <c r="G38" s="88"/>
      <c r="H38" s="88"/>
      <c r="I38" s="89"/>
      <c r="J38" s="86">
        <v>29</v>
      </c>
      <c r="K38" s="86" t="s">
        <v>48</v>
      </c>
      <c r="L38" s="82"/>
      <c r="M38" s="82"/>
      <c r="N38" s="82"/>
      <c r="O38" s="82"/>
      <c r="P38" s="83">
        <f t="shared" si="3"/>
        <v>0</v>
      </c>
      <c r="Q38" s="83">
        <f t="shared" si="4"/>
        <v>0</v>
      </c>
    </row>
    <row r="39" spans="1:17" x14ac:dyDescent="0.3">
      <c r="A39" s="86">
        <v>30</v>
      </c>
      <c r="B39" s="86" t="s">
        <v>49</v>
      </c>
      <c r="C39" s="81">
        <f>SUM(C10:C38)</f>
        <v>0</v>
      </c>
      <c r="D39" s="81">
        <f>SUM(D10:D38)</f>
        <v>0</v>
      </c>
      <c r="E39" s="81">
        <f>SUM(E10:E38)</f>
        <v>0</v>
      </c>
      <c r="F39" s="81">
        <f t="shared" si="0"/>
        <v>0</v>
      </c>
      <c r="G39" s="90"/>
      <c r="H39" s="90"/>
      <c r="I39" s="90"/>
      <c r="J39" s="86">
        <v>30</v>
      </c>
      <c r="K39" s="91" t="s">
        <v>50</v>
      </c>
      <c r="L39" s="83">
        <f>SUM(L10:L38)</f>
        <v>0</v>
      </c>
      <c r="M39" s="83">
        <f>SUM(M10:M38)</f>
        <v>0</v>
      </c>
      <c r="N39" s="83">
        <f>SUM(N10:N38)</f>
        <v>0</v>
      </c>
      <c r="O39" s="83">
        <f>SUM(O10:O38)</f>
        <v>0</v>
      </c>
      <c r="P39" s="83">
        <f>SUM(P10:P38)</f>
        <v>0</v>
      </c>
      <c r="Q39" s="83">
        <f t="shared" si="2"/>
        <v>0</v>
      </c>
    </row>
    <row r="40" spans="1:17" x14ac:dyDescent="0.3">
      <c r="A40" s="92">
        <v>31</v>
      </c>
      <c r="B40" s="92" t="s">
        <v>51</v>
      </c>
      <c r="C40" s="93">
        <v>9776.64</v>
      </c>
      <c r="D40" s="126">
        <f>IF(D50=0,0,D50)</f>
        <v>0</v>
      </c>
      <c r="E40" s="94"/>
      <c r="F40" s="94"/>
      <c r="G40" s="95"/>
      <c r="H40" s="95"/>
      <c r="I40" s="19"/>
    </row>
    <row r="41" spans="1:17" ht="25.55" customHeight="1" x14ac:dyDescent="0.3">
      <c r="A41" s="96">
        <v>32</v>
      </c>
      <c r="B41" s="97" t="s">
        <v>52</v>
      </c>
      <c r="C41" s="81">
        <f>SUM(C39:C40)</f>
        <v>9776.64</v>
      </c>
      <c r="D41" s="81">
        <f>SUM(D39:D40)</f>
        <v>0</v>
      </c>
      <c r="E41" s="98"/>
      <c r="F41" s="98"/>
      <c r="G41" s="99"/>
      <c r="H41" s="99"/>
      <c r="I41" s="99"/>
    </row>
    <row r="42" spans="1:17" x14ac:dyDescent="0.3">
      <c r="B42" s="6"/>
    </row>
    <row r="43" spans="1:17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</row>
    <row r="44" spans="1:17" x14ac:dyDescent="0.3">
      <c r="A44" s="24" t="s">
        <v>54</v>
      </c>
      <c r="B44" s="24"/>
      <c r="C44" s="26"/>
      <c r="D44" s="27"/>
      <c r="E44" s="27"/>
      <c r="F44" s="27"/>
      <c r="G44" s="27"/>
      <c r="H44" s="27"/>
      <c r="I44" s="24"/>
    </row>
    <row r="45" spans="1:17" x14ac:dyDescent="0.3">
      <c r="A45" s="100" t="s">
        <v>55</v>
      </c>
      <c r="B45" s="100"/>
      <c r="C45" s="101"/>
      <c r="D45" s="101"/>
      <c r="E45" s="101"/>
      <c r="F45" s="101"/>
      <c r="G45" s="101"/>
      <c r="H45" s="101"/>
      <c r="I45" s="100"/>
    </row>
    <row r="46" spans="1:17" x14ac:dyDescent="0.3">
      <c r="J46" s="30"/>
    </row>
    <row r="47" spans="1:17" x14ac:dyDescent="0.3">
      <c r="A47" s="24"/>
    </row>
    <row r="48" spans="1:17" x14ac:dyDescent="0.3">
      <c r="A48" s="31"/>
      <c r="B48" s="102" t="s">
        <v>56</v>
      </c>
      <c r="C48" s="103" t="s">
        <v>57</v>
      </c>
      <c r="D48" s="104" t="s">
        <v>58</v>
      </c>
      <c r="E48" s="105"/>
      <c r="F48" s="106">
        <v>9776.64</v>
      </c>
    </row>
    <row r="49" spans="1:6" x14ac:dyDescent="0.3">
      <c r="A49" s="107"/>
      <c r="B49" s="108" t="s">
        <v>59</v>
      </c>
      <c r="C49" s="109">
        <v>0</v>
      </c>
      <c r="D49" s="110">
        <v>0</v>
      </c>
      <c r="E49" s="111"/>
      <c r="F49" s="112" t="str">
        <f>IF((SUM(C49:D49))=0,"",(SUM(C49:D49)))</f>
        <v/>
      </c>
    </row>
    <row r="50" spans="1:6" x14ac:dyDescent="0.3">
      <c r="A50" s="41"/>
      <c r="B50" s="42" t="s">
        <v>60</v>
      </c>
      <c r="C50" s="43">
        <v>9776.64</v>
      </c>
      <c r="D50" s="44">
        <v>0</v>
      </c>
      <c r="E50" s="45"/>
      <c r="F50" s="46">
        <f>IF((SUM(C50:D50))=0,"",(SUM(C50:D50)))</f>
        <v>9776.64</v>
      </c>
    </row>
    <row r="51" spans="1:6" x14ac:dyDescent="0.3">
      <c r="A51" s="31"/>
      <c r="B51" s="47" t="s">
        <v>61</v>
      </c>
      <c r="C51" s="48"/>
      <c r="D51" s="49"/>
      <c r="E51" s="113"/>
      <c r="F51" s="51"/>
    </row>
    <row r="52" spans="1:6" ht="15.05" x14ac:dyDescent="0.3">
      <c r="A52" s="52"/>
      <c r="B52" s="53" t="s">
        <v>62</v>
      </c>
      <c r="C52" s="48"/>
      <c r="D52" s="49"/>
      <c r="E52" s="49"/>
      <c r="F52" s="114" t="str">
        <f>IF(ISERROR(SUM(F49-F51)),"",(SUM(F49-F51)))</f>
        <v/>
      </c>
    </row>
  </sheetData>
  <mergeCells count="21">
    <mergeCell ref="A3:B3"/>
    <mergeCell ref="C3:E3"/>
    <mergeCell ref="F3:H3"/>
    <mergeCell ref="J3:K3"/>
    <mergeCell ref="A4:B4"/>
    <mergeCell ref="C4:E4"/>
    <mergeCell ref="J4:K4"/>
    <mergeCell ref="A5:B5"/>
    <mergeCell ref="C5:E5"/>
    <mergeCell ref="A6:B6"/>
    <mergeCell ref="C6:E6"/>
    <mergeCell ref="A8:B9"/>
    <mergeCell ref="C8:D8"/>
    <mergeCell ref="E8:E9"/>
    <mergeCell ref="Q8:Q9"/>
    <mergeCell ref="F8:F9"/>
    <mergeCell ref="G8:H8"/>
    <mergeCell ref="J8:K9"/>
    <mergeCell ref="L8:L9"/>
    <mergeCell ref="M8:O8"/>
    <mergeCell ref="P8:P9"/>
  </mergeCells>
  <pageMargins left="0.7" right="0.7" top="0.75" bottom="0.75" header="0.3" footer="0.3"/>
  <pageSetup scale="88" orientation="portrait" r:id="rId1"/>
  <headerFooter alignWithMargins="0"/>
  <colBreaks count="1" manualBreakCount="1">
    <brk id="9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D8DB-14C8-4B33-93B7-CD3CA3DDE061}">
  <sheetPr>
    <tabColor theme="9" tint="0.39997558519241921"/>
  </sheetPr>
  <dimension ref="A1:T52"/>
  <sheetViews>
    <sheetView zoomScaleNormal="100" workbookViewId="0">
      <selection activeCell="F29" sqref="F29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8" style="2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0.109375" style="2" customWidth="1"/>
    <col min="13" max="16384" width="9.109375" style="2"/>
  </cols>
  <sheetData>
    <row r="1" spans="1:17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17" x14ac:dyDescent="0.3">
      <c r="F2" s="3" t="s">
        <v>105</v>
      </c>
      <c r="O2" s="3" t="s">
        <v>107</v>
      </c>
    </row>
    <row r="3" spans="1:17" ht="15.05" x14ac:dyDescent="0.3">
      <c r="A3" s="175" t="s">
        <v>3</v>
      </c>
      <c r="B3" s="175"/>
      <c r="C3" s="175" t="s">
        <v>108</v>
      </c>
      <c r="D3" s="175"/>
      <c r="E3" s="176"/>
      <c r="F3" s="165" t="s">
        <v>113</v>
      </c>
      <c r="G3" s="165"/>
      <c r="H3" s="166"/>
      <c r="I3" s="4"/>
      <c r="J3" s="175" t="str">
        <f>A3</f>
        <v>STATE:  North Carolina</v>
      </c>
      <c r="K3" s="177"/>
    </row>
    <row r="4" spans="1:17" ht="15.05" x14ac:dyDescent="0.3">
      <c r="A4" s="178" t="s">
        <v>98</v>
      </c>
      <c r="B4" s="178"/>
      <c r="C4" s="178" t="s">
        <v>82</v>
      </c>
      <c r="D4" s="178"/>
      <c r="E4" s="179"/>
      <c r="J4" s="175" t="str">
        <f>C3</f>
        <v>FISCAL YEAR:  2024</v>
      </c>
      <c r="K4" s="177"/>
    </row>
    <row r="5" spans="1:17" x14ac:dyDescent="0.3">
      <c r="A5" s="178" t="s">
        <v>81</v>
      </c>
      <c r="B5" s="178"/>
      <c r="C5" s="178" t="s">
        <v>97</v>
      </c>
      <c r="D5" s="178"/>
      <c r="E5" s="179"/>
    </row>
    <row r="6" spans="1:17" x14ac:dyDescent="0.3">
      <c r="A6" s="178" t="s">
        <v>96</v>
      </c>
      <c r="B6" s="178"/>
      <c r="C6" s="178" t="s">
        <v>68</v>
      </c>
      <c r="D6" s="178"/>
      <c r="E6" s="179"/>
    </row>
    <row r="8" spans="1:17" s="6" customFormat="1" ht="13.95" customHeight="1" x14ac:dyDescent="0.3">
      <c r="A8" s="174" t="s">
        <v>4</v>
      </c>
      <c r="B8" s="171"/>
      <c r="C8" s="169" t="s">
        <v>5</v>
      </c>
      <c r="D8" s="169"/>
      <c r="E8" s="169" t="s">
        <v>6</v>
      </c>
      <c r="F8" s="169" t="s">
        <v>7</v>
      </c>
      <c r="G8" s="169" t="s">
        <v>8</v>
      </c>
      <c r="H8" s="169"/>
      <c r="I8" s="87"/>
      <c r="J8" s="169" t="s">
        <v>4</v>
      </c>
      <c r="K8" s="169"/>
      <c r="L8" s="169" t="s">
        <v>9</v>
      </c>
      <c r="M8" s="169" t="s">
        <v>10</v>
      </c>
      <c r="N8" s="170"/>
      <c r="O8" s="170"/>
      <c r="P8" s="171" t="s">
        <v>11</v>
      </c>
      <c r="Q8" s="169" t="s">
        <v>12</v>
      </c>
    </row>
    <row r="9" spans="1:17" s="6" customFormat="1" ht="43.2" x14ac:dyDescent="0.3">
      <c r="A9" s="163"/>
      <c r="B9" s="164"/>
      <c r="C9" s="87" t="s">
        <v>13</v>
      </c>
      <c r="D9" s="87" t="s">
        <v>14</v>
      </c>
      <c r="E9" s="169"/>
      <c r="F9" s="169"/>
      <c r="G9" s="87" t="s">
        <v>15</v>
      </c>
      <c r="H9" s="87" t="s">
        <v>16</v>
      </c>
      <c r="I9" s="87"/>
      <c r="J9" s="169"/>
      <c r="K9" s="169"/>
      <c r="L9" s="169"/>
      <c r="M9" s="87" t="s">
        <v>17</v>
      </c>
      <c r="N9" s="87" t="s">
        <v>18</v>
      </c>
      <c r="O9" s="87" t="s">
        <v>19</v>
      </c>
      <c r="P9" s="158"/>
      <c r="Q9" s="169"/>
    </row>
    <row r="10" spans="1:17" x14ac:dyDescent="0.3">
      <c r="A10" s="86">
        <v>1</v>
      </c>
      <c r="B10" s="86" t="s">
        <v>20</v>
      </c>
      <c r="C10" s="80">
        <v>676074.66666666663</v>
      </c>
      <c r="D10" s="80">
        <v>1233400.9999999998</v>
      </c>
      <c r="E10" s="80">
        <v>12035753.420000002</v>
      </c>
      <c r="F10" s="81">
        <f t="shared" ref="F10:F39" si="0">SUM(C10:E10)</f>
        <v>13945229.086666668</v>
      </c>
      <c r="G10" s="88" t="s">
        <v>63</v>
      </c>
      <c r="H10" s="88" t="s">
        <v>63</v>
      </c>
      <c r="I10" s="89"/>
      <c r="J10" s="86">
        <v>1</v>
      </c>
      <c r="K10" s="86" t="s">
        <v>20</v>
      </c>
      <c r="L10" s="82">
        <v>11158</v>
      </c>
      <c r="M10" s="82">
        <v>1019</v>
      </c>
      <c r="N10" s="82">
        <v>0</v>
      </c>
      <c r="O10" s="82"/>
      <c r="P10" s="83">
        <v>1019</v>
      </c>
      <c r="Q10" s="83">
        <f t="shared" ref="Q10:Q39" si="1">SUM(L10,P10)</f>
        <v>12177</v>
      </c>
    </row>
    <row r="11" spans="1:17" x14ac:dyDescent="0.3">
      <c r="A11" s="86">
        <v>2</v>
      </c>
      <c r="B11" s="86" t="s">
        <v>21</v>
      </c>
      <c r="C11" s="80">
        <v>1703194.2105259341</v>
      </c>
      <c r="D11" s="80">
        <v>0</v>
      </c>
      <c r="E11" s="80">
        <v>0</v>
      </c>
      <c r="F11" s="81">
        <f t="shared" si="0"/>
        <v>1703194.2105259341</v>
      </c>
      <c r="G11" s="88" t="s">
        <v>63</v>
      </c>
      <c r="H11" s="88" t="s">
        <v>63</v>
      </c>
      <c r="I11" s="89"/>
      <c r="J11" s="86">
        <v>2</v>
      </c>
      <c r="K11" s="86" t="s">
        <v>21</v>
      </c>
      <c r="L11" s="82">
        <v>74</v>
      </c>
      <c r="M11" s="82">
        <v>1422</v>
      </c>
      <c r="N11" s="82">
        <v>2919</v>
      </c>
      <c r="O11" s="82"/>
      <c r="P11" s="83">
        <v>4341</v>
      </c>
      <c r="Q11" s="83">
        <f t="shared" si="1"/>
        <v>4415</v>
      </c>
    </row>
    <row r="12" spans="1:17" x14ac:dyDescent="0.3">
      <c r="A12" s="86">
        <v>3</v>
      </c>
      <c r="B12" s="86" t="s">
        <v>22</v>
      </c>
      <c r="C12" s="80">
        <v>0</v>
      </c>
      <c r="D12" s="80">
        <v>0</v>
      </c>
      <c r="E12" s="80">
        <v>0</v>
      </c>
      <c r="F12" s="81">
        <f t="shared" si="0"/>
        <v>0</v>
      </c>
      <c r="G12" s="88"/>
      <c r="H12" s="88"/>
      <c r="I12" s="89"/>
      <c r="J12" s="86">
        <v>3</v>
      </c>
      <c r="K12" s="86" t="s">
        <v>22</v>
      </c>
      <c r="L12" s="82"/>
      <c r="M12" s="82"/>
      <c r="N12" s="82"/>
      <c r="O12" s="82"/>
      <c r="P12" s="83">
        <v>0</v>
      </c>
      <c r="Q12" s="83">
        <f t="shared" si="1"/>
        <v>0</v>
      </c>
    </row>
    <row r="13" spans="1:17" x14ac:dyDescent="0.3">
      <c r="A13" s="86">
        <v>4</v>
      </c>
      <c r="B13" s="86" t="s">
        <v>23</v>
      </c>
      <c r="C13" s="80">
        <v>3273105.9669357552</v>
      </c>
      <c r="D13" s="80">
        <v>0</v>
      </c>
      <c r="E13" s="80">
        <v>587974.15</v>
      </c>
      <c r="F13" s="81">
        <f t="shared" si="0"/>
        <v>3861080.1169357551</v>
      </c>
      <c r="G13" s="88" t="s">
        <v>63</v>
      </c>
      <c r="H13" s="88" t="s">
        <v>63</v>
      </c>
      <c r="I13" s="89"/>
      <c r="J13" s="86">
        <v>4</v>
      </c>
      <c r="K13" s="86" t="s">
        <v>23</v>
      </c>
      <c r="L13" s="82">
        <v>336</v>
      </c>
      <c r="M13" s="82">
        <v>2231</v>
      </c>
      <c r="N13" s="82">
        <v>4242</v>
      </c>
      <c r="O13" s="82"/>
      <c r="P13" s="83">
        <v>6473</v>
      </c>
      <c r="Q13" s="83">
        <f t="shared" si="1"/>
        <v>6809</v>
      </c>
    </row>
    <row r="14" spans="1:17" x14ac:dyDescent="0.3">
      <c r="A14" s="86">
        <v>5</v>
      </c>
      <c r="B14" s="86" t="s">
        <v>24</v>
      </c>
      <c r="C14" s="80">
        <v>122000</v>
      </c>
      <c r="D14" s="80">
        <v>0</v>
      </c>
      <c r="E14" s="80">
        <v>338548.7</v>
      </c>
      <c r="F14" s="81">
        <f t="shared" si="0"/>
        <v>460548.7</v>
      </c>
      <c r="G14" s="88" t="s">
        <v>63</v>
      </c>
      <c r="H14" s="88" t="s">
        <v>63</v>
      </c>
      <c r="I14" s="89"/>
      <c r="J14" s="86">
        <v>5</v>
      </c>
      <c r="K14" s="86" t="s">
        <v>24</v>
      </c>
      <c r="L14" s="82">
        <v>0</v>
      </c>
      <c r="M14" s="82">
        <v>12</v>
      </c>
      <c r="N14" s="82">
        <v>18</v>
      </c>
      <c r="O14" s="82"/>
      <c r="P14" s="83">
        <v>30</v>
      </c>
      <c r="Q14" s="83">
        <f t="shared" si="1"/>
        <v>30</v>
      </c>
    </row>
    <row r="15" spans="1:17" x14ac:dyDescent="0.3">
      <c r="A15" s="86">
        <v>6</v>
      </c>
      <c r="B15" s="86" t="s">
        <v>25</v>
      </c>
      <c r="C15" s="80">
        <v>0</v>
      </c>
      <c r="D15" s="80">
        <v>0</v>
      </c>
      <c r="E15" s="80">
        <v>0</v>
      </c>
      <c r="F15" s="81">
        <f t="shared" si="0"/>
        <v>0</v>
      </c>
      <c r="G15" s="88"/>
      <c r="H15" s="88"/>
      <c r="I15" s="89"/>
      <c r="J15" s="86">
        <v>6</v>
      </c>
      <c r="K15" s="86" t="s">
        <v>25</v>
      </c>
      <c r="L15" s="82">
        <v>0</v>
      </c>
      <c r="M15" s="82">
        <v>0</v>
      </c>
      <c r="N15" s="82">
        <v>0</v>
      </c>
      <c r="O15" s="82"/>
      <c r="P15" s="83">
        <v>0</v>
      </c>
      <c r="Q15" s="83">
        <f t="shared" si="1"/>
        <v>0</v>
      </c>
    </row>
    <row r="16" spans="1:17" x14ac:dyDescent="0.3">
      <c r="A16" s="86">
        <v>7</v>
      </c>
      <c r="B16" s="86" t="s">
        <v>26</v>
      </c>
      <c r="C16" s="80">
        <v>0</v>
      </c>
      <c r="D16" s="80">
        <v>0</v>
      </c>
      <c r="E16" s="80">
        <v>0</v>
      </c>
      <c r="F16" s="81">
        <f t="shared" si="0"/>
        <v>0</v>
      </c>
      <c r="G16" s="88"/>
      <c r="H16" s="88"/>
      <c r="I16" s="89"/>
      <c r="J16" s="86">
        <v>7</v>
      </c>
      <c r="K16" s="86" t="s">
        <v>26</v>
      </c>
      <c r="L16" s="82"/>
      <c r="M16" s="82"/>
      <c r="N16" s="82"/>
      <c r="O16" s="82"/>
      <c r="P16" s="83">
        <v>0</v>
      </c>
      <c r="Q16" s="83">
        <f t="shared" si="1"/>
        <v>0</v>
      </c>
    </row>
    <row r="17" spans="1:20" x14ac:dyDescent="0.3">
      <c r="A17" s="86">
        <v>8</v>
      </c>
      <c r="B17" s="86" t="s">
        <v>27</v>
      </c>
      <c r="C17" s="80">
        <v>70.690065120256477</v>
      </c>
      <c r="D17" s="80">
        <v>0</v>
      </c>
      <c r="E17" s="80">
        <v>0</v>
      </c>
      <c r="F17" s="81">
        <f t="shared" si="0"/>
        <v>70.690065120256477</v>
      </c>
      <c r="G17" s="88" t="s">
        <v>63</v>
      </c>
      <c r="H17" s="88" t="s">
        <v>63</v>
      </c>
      <c r="I17" s="89"/>
      <c r="J17" s="86">
        <v>8</v>
      </c>
      <c r="K17" s="86" t="s">
        <v>27</v>
      </c>
      <c r="L17" s="82">
        <v>0</v>
      </c>
      <c r="M17" s="82">
        <v>3</v>
      </c>
      <c r="N17" s="82">
        <v>7</v>
      </c>
      <c r="O17" s="82"/>
      <c r="P17" s="83">
        <v>10</v>
      </c>
      <c r="Q17" s="83">
        <f t="shared" si="1"/>
        <v>10</v>
      </c>
    </row>
    <row r="18" spans="1:20" x14ac:dyDescent="0.3">
      <c r="A18" s="86">
        <v>9</v>
      </c>
      <c r="B18" s="86" t="s">
        <v>28</v>
      </c>
      <c r="C18" s="80">
        <v>0</v>
      </c>
      <c r="D18" s="80">
        <v>0</v>
      </c>
      <c r="E18" s="80">
        <v>0</v>
      </c>
      <c r="F18" s="81">
        <f t="shared" si="0"/>
        <v>0</v>
      </c>
      <c r="G18" s="88"/>
      <c r="H18" s="88"/>
      <c r="I18" s="89"/>
      <c r="J18" s="86">
        <v>9</v>
      </c>
      <c r="K18" s="86" t="s">
        <v>28</v>
      </c>
      <c r="L18" s="82">
        <v>0</v>
      </c>
      <c r="M18" s="82">
        <v>0</v>
      </c>
      <c r="N18" s="82">
        <v>0</v>
      </c>
      <c r="O18" s="82"/>
      <c r="P18" s="83">
        <v>0</v>
      </c>
      <c r="Q18" s="83">
        <f t="shared" si="1"/>
        <v>0</v>
      </c>
    </row>
    <row r="19" spans="1:20" x14ac:dyDescent="0.3">
      <c r="A19" s="86">
        <v>10</v>
      </c>
      <c r="B19" s="86" t="s">
        <v>29</v>
      </c>
      <c r="C19" s="80">
        <v>966470</v>
      </c>
      <c r="D19" s="80">
        <v>0</v>
      </c>
      <c r="E19" s="80">
        <v>0</v>
      </c>
      <c r="F19" s="81">
        <f t="shared" si="0"/>
        <v>966470</v>
      </c>
      <c r="G19" s="88" t="s">
        <v>63</v>
      </c>
      <c r="H19" s="88" t="s">
        <v>63</v>
      </c>
      <c r="I19" s="89"/>
      <c r="J19" s="86">
        <v>10</v>
      </c>
      <c r="K19" s="86" t="s">
        <v>29</v>
      </c>
      <c r="L19" s="82">
        <v>3</v>
      </c>
      <c r="M19" s="82">
        <v>66</v>
      </c>
      <c r="N19" s="82">
        <v>208</v>
      </c>
      <c r="O19" s="82"/>
      <c r="P19" s="83">
        <v>274</v>
      </c>
      <c r="Q19" s="83">
        <f t="shared" si="1"/>
        <v>277</v>
      </c>
    </row>
    <row r="20" spans="1:20" x14ac:dyDescent="0.3">
      <c r="A20" s="86">
        <v>11</v>
      </c>
      <c r="B20" s="86" t="s">
        <v>30</v>
      </c>
      <c r="C20" s="80">
        <v>258098.28620974155</v>
      </c>
      <c r="D20" s="80">
        <v>10539731.656031897</v>
      </c>
      <c r="E20" s="80">
        <v>89459310.530000016</v>
      </c>
      <c r="F20" s="81">
        <f t="shared" si="0"/>
        <v>100257140.47224165</v>
      </c>
      <c r="G20" s="88" t="s">
        <v>63</v>
      </c>
      <c r="H20" s="88" t="s">
        <v>63</v>
      </c>
      <c r="I20" s="89"/>
      <c r="J20" s="86">
        <v>11</v>
      </c>
      <c r="K20" s="86" t="s">
        <v>30</v>
      </c>
      <c r="L20" s="82">
        <v>38412</v>
      </c>
      <c r="M20" s="82">
        <v>3344</v>
      </c>
      <c r="N20" s="82">
        <v>77</v>
      </c>
      <c r="O20" s="82"/>
      <c r="P20" s="83">
        <v>3421</v>
      </c>
      <c r="Q20" s="83">
        <f t="shared" si="1"/>
        <v>41833</v>
      </c>
    </row>
    <row r="21" spans="1:20" x14ac:dyDescent="0.3">
      <c r="A21" s="86">
        <v>12</v>
      </c>
      <c r="B21" s="86" t="s">
        <v>31</v>
      </c>
      <c r="C21" s="80">
        <v>2602132.1143770874</v>
      </c>
      <c r="D21" s="80">
        <v>0</v>
      </c>
      <c r="E21" s="80">
        <v>4104743.9999999995</v>
      </c>
      <c r="F21" s="81">
        <f t="shared" si="0"/>
        <v>6706876.114377087</v>
      </c>
      <c r="G21" s="88" t="s">
        <v>63</v>
      </c>
      <c r="H21" s="88" t="s">
        <v>63</v>
      </c>
      <c r="I21" s="89"/>
      <c r="J21" s="86">
        <v>12</v>
      </c>
      <c r="K21" s="86" t="s">
        <v>31</v>
      </c>
      <c r="L21" s="82">
        <v>30</v>
      </c>
      <c r="M21" s="82">
        <v>939</v>
      </c>
      <c r="N21" s="82">
        <v>3197</v>
      </c>
      <c r="O21" s="82"/>
      <c r="P21" s="83">
        <v>4136</v>
      </c>
      <c r="Q21" s="83">
        <f t="shared" si="1"/>
        <v>4166</v>
      </c>
    </row>
    <row r="22" spans="1:20" x14ac:dyDescent="0.3">
      <c r="A22" s="86">
        <v>13</v>
      </c>
      <c r="B22" s="86" t="s">
        <v>32</v>
      </c>
      <c r="C22" s="80">
        <v>50235.807203283264</v>
      </c>
      <c r="D22" s="80">
        <v>0</v>
      </c>
      <c r="E22" s="80">
        <v>7791017.160000002</v>
      </c>
      <c r="F22" s="81">
        <f t="shared" si="0"/>
        <v>7841252.9672032855</v>
      </c>
      <c r="G22" s="88" t="s">
        <v>63</v>
      </c>
      <c r="H22" s="88" t="s">
        <v>63</v>
      </c>
      <c r="I22" s="89"/>
      <c r="J22" s="86">
        <v>13</v>
      </c>
      <c r="K22" s="86" t="s">
        <v>32</v>
      </c>
      <c r="L22" s="82">
        <v>1</v>
      </c>
      <c r="M22" s="82">
        <v>145</v>
      </c>
      <c r="N22" s="82">
        <v>739</v>
      </c>
      <c r="O22" s="82"/>
      <c r="P22" s="83">
        <v>884</v>
      </c>
      <c r="Q22" s="83">
        <f t="shared" si="1"/>
        <v>885</v>
      </c>
    </row>
    <row r="23" spans="1:20" x14ac:dyDescent="0.3">
      <c r="A23" s="86">
        <v>14</v>
      </c>
      <c r="B23" s="86" t="s">
        <v>33</v>
      </c>
      <c r="C23" s="80">
        <v>13120.842866926936</v>
      </c>
      <c r="D23" s="80">
        <v>0</v>
      </c>
      <c r="E23" s="80">
        <v>548584.21999999986</v>
      </c>
      <c r="F23" s="81">
        <f t="shared" si="0"/>
        <v>561705.06286692678</v>
      </c>
      <c r="G23" s="88" t="s">
        <v>63</v>
      </c>
      <c r="H23" s="88" t="s">
        <v>63</v>
      </c>
      <c r="I23" s="89"/>
      <c r="J23" s="86">
        <v>14</v>
      </c>
      <c r="K23" s="86" t="s">
        <v>33</v>
      </c>
      <c r="L23" s="82">
        <v>0</v>
      </c>
      <c r="M23" s="82">
        <v>2</v>
      </c>
      <c r="N23" s="82">
        <v>1</v>
      </c>
      <c r="O23" s="82"/>
      <c r="P23" s="83">
        <v>3</v>
      </c>
      <c r="Q23" s="83">
        <f t="shared" si="1"/>
        <v>3</v>
      </c>
    </row>
    <row r="24" spans="1:20" x14ac:dyDescent="0.3">
      <c r="A24" s="86">
        <v>15</v>
      </c>
      <c r="B24" s="86" t="s">
        <v>34</v>
      </c>
      <c r="C24" s="80">
        <v>11080.594800020091</v>
      </c>
      <c r="D24" s="80">
        <v>0</v>
      </c>
      <c r="E24" s="80">
        <v>0</v>
      </c>
      <c r="F24" s="81">
        <f t="shared" si="0"/>
        <v>11080.594800020091</v>
      </c>
      <c r="G24" s="88" t="s">
        <v>63</v>
      </c>
      <c r="H24" s="88"/>
      <c r="I24" s="89"/>
      <c r="J24" s="86">
        <v>15</v>
      </c>
      <c r="K24" s="86" t="s">
        <v>34</v>
      </c>
      <c r="L24" s="82">
        <v>0</v>
      </c>
      <c r="M24" s="82">
        <v>0</v>
      </c>
      <c r="N24" s="82">
        <v>2</v>
      </c>
      <c r="O24" s="82"/>
      <c r="P24" s="83">
        <v>2</v>
      </c>
      <c r="Q24" s="83">
        <f t="shared" si="1"/>
        <v>2</v>
      </c>
    </row>
    <row r="25" spans="1:20" x14ac:dyDescent="0.3">
      <c r="A25" s="86">
        <v>16</v>
      </c>
      <c r="B25" s="86" t="s">
        <v>35</v>
      </c>
      <c r="C25" s="80">
        <v>20992.532471307324</v>
      </c>
      <c r="D25" s="80">
        <v>602623.91162654723</v>
      </c>
      <c r="E25" s="80">
        <v>13320660.350000001</v>
      </c>
      <c r="F25" s="81">
        <f t="shared" si="0"/>
        <v>13944276.794097856</v>
      </c>
      <c r="G25" s="88" t="s">
        <v>63</v>
      </c>
      <c r="H25" s="88"/>
      <c r="I25" s="89"/>
      <c r="J25" s="86">
        <v>16</v>
      </c>
      <c r="K25" s="86" t="s">
        <v>35</v>
      </c>
      <c r="L25" s="82">
        <v>1626</v>
      </c>
      <c r="M25" s="82">
        <v>1281</v>
      </c>
      <c r="N25" s="82">
        <v>2</v>
      </c>
      <c r="O25" s="82"/>
      <c r="P25" s="83">
        <v>1283</v>
      </c>
      <c r="Q25" s="83">
        <f t="shared" si="1"/>
        <v>2909</v>
      </c>
      <c r="T25" s="2" t="s">
        <v>115</v>
      </c>
    </row>
    <row r="26" spans="1:20" x14ac:dyDescent="0.3">
      <c r="A26" s="86">
        <v>17</v>
      </c>
      <c r="B26" s="86" t="s">
        <v>36</v>
      </c>
      <c r="C26" s="80">
        <v>0</v>
      </c>
      <c r="D26" s="80">
        <v>0</v>
      </c>
      <c r="E26" s="80">
        <v>0</v>
      </c>
      <c r="F26" s="81">
        <f t="shared" si="0"/>
        <v>0</v>
      </c>
      <c r="G26" s="88"/>
      <c r="H26" s="88"/>
      <c r="I26" s="89"/>
      <c r="J26" s="86">
        <v>17</v>
      </c>
      <c r="K26" s="86" t="s">
        <v>36</v>
      </c>
      <c r="L26" s="82"/>
      <c r="M26" s="82"/>
      <c r="N26" s="82"/>
      <c r="O26" s="82"/>
      <c r="P26" s="83">
        <v>0</v>
      </c>
      <c r="Q26" s="83">
        <f t="shared" si="1"/>
        <v>0</v>
      </c>
    </row>
    <row r="27" spans="1:20" x14ac:dyDescent="0.3">
      <c r="A27" s="86">
        <v>18</v>
      </c>
      <c r="B27" s="86" t="s">
        <v>37</v>
      </c>
      <c r="C27" s="80">
        <v>0</v>
      </c>
      <c r="D27" s="80">
        <v>0</v>
      </c>
      <c r="E27" s="80">
        <v>0</v>
      </c>
      <c r="F27" s="81">
        <f t="shared" si="0"/>
        <v>0</v>
      </c>
      <c r="G27" s="88"/>
      <c r="H27" s="88"/>
      <c r="I27" s="89"/>
      <c r="J27" s="86">
        <v>18</v>
      </c>
      <c r="K27" s="86" t="s">
        <v>37</v>
      </c>
      <c r="L27" s="82"/>
      <c r="M27" s="82"/>
      <c r="N27" s="82"/>
      <c r="O27" s="82"/>
      <c r="P27" s="83">
        <v>0</v>
      </c>
      <c r="Q27" s="83">
        <f t="shared" si="1"/>
        <v>0</v>
      </c>
    </row>
    <row r="28" spans="1:20" x14ac:dyDescent="0.3">
      <c r="A28" s="86">
        <v>19</v>
      </c>
      <c r="B28" s="86" t="s">
        <v>38</v>
      </c>
      <c r="C28" s="80">
        <v>99.270379242205337</v>
      </c>
      <c r="D28" s="80">
        <v>0</v>
      </c>
      <c r="E28" s="80">
        <v>300167</v>
      </c>
      <c r="F28" s="81">
        <f t="shared" si="0"/>
        <v>300266.2703792422</v>
      </c>
      <c r="G28" s="88" t="s">
        <v>63</v>
      </c>
      <c r="H28" s="88" t="s">
        <v>63</v>
      </c>
      <c r="I28" s="89"/>
      <c r="J28" s="86">
        <v>19</v>
      </c>
      <c r="K28" s="86" t="s">
        <v>38</v>
      </c>
      <c r="L28" s="82">
        <v>11</v>
      </c>
      <c r="M28" s="82">
        <v>1</v>
      </c>
      <c r="N28" s="82">
        <v>0</v>
      </c>
      <c r="O28" s="82"/>
      <c r="P28" s="83">
        <v>1</v>
      </c>
      <c r="Q28" s="83">
        <f t="shared" si="1"/>
        <v>12</v>
      </c>
    </row>
    <row r="29" spans="1:20" x14ac:dyDescent="0.3">
      <c r="A29" s="86">
        <v>20</v>
      </c>
      <c r="B29" s="86" t="s">
        <v>39</v>
      </c>
      <c r="C29" s="80">
        <v>173471.39616654211</v>
      </c>
      <c r="D29" s="80">
        <v>0</v>
      </c>
      <c r="E29" s="80">
        <v>2417474.2000000002</v>
      </c>
      <c r="F29" s="81">
        <f t="shared" si="0"/>
        <v>2590945.5961665423</v>
      </c>
      <c r="G29" s="88" t="s">
        <v>63</v>
      </c>
      <c r="H29" s="88" t="s">
        <v>63</v>
      </c>
      <c r="I29" s="89"/>
      <c r="J29" s="86">
        <v>20</v>
      </c>
      <c r="K29" s="86" t="s">
        <v>39</v>
      </c>
      <c r="L29" s="82">
        <v>5628</v>
      </c>
      <c r="M29" s="82">
        <v>432.00000000000006</v>
      </c>
      <c r="N29" s="82">
        <v>33</v>
      </c>
      <c r="O29" s="82"/>
      <c r="P29" s="83">
        <v>465.00000000000006</v>
      </c>
      <c r="Q29" s="83">
        <f t="shared" si="1"/>
        <v>6093</v>
      </c>
    </row>
    <row r="30" spans="1:20" x14ac:dyDescent="0.3">
      <c r="A30" s="86">
        <v>21</v>
      </c>
      <c r="B30" s="86" t="s">
        <v>40</v>
      </c>
      <c r="C30" s="80">
        <v>9889339</v>
      </c>
      <c r="D30" s="80">
        <v>0</v>
      </c>
      <c r="E30" s="80">
        <v>13504247.399999999</v>
      </c>
      <c r="F30" s="81">
        <f t="shared" si="0"/>
        <v>23393586.399999999</v>
      </c>
      <c r="G30" s="88" t="s">
        <v>63</v>
      </c>
      <c r="H30" s="88"/>
      <c r="I30" s="89"/>
      <c r="J30" s="86">
        <v>21</v>
      </c>
      <c r="K30" s="86" t="s">
        <v>40</v>
      </c>
      <c r="L30" s="82">
        <v>0</v>
      </c>
      <c r="M30" s="82">
        <v>9634</v>
      </c>
      <c r="N30" s="82">
        <v>22893</v>
      </c>
      <c r="O30" s="82"/>
      <c r="P30" s="83">
        <v>32527</v>
      </c>
      <c r="Q30" s="83">
        <f t="shared" si="1"/>
        <v>32527</v>
      </c>
    </row>
    <row r="31" spans="1:20" x14ac:dyDescent="0.3">
      <c r="A31" s="86">
        <v>22</v>
      </c>
      <c r="B31" s="86" t="s">
        <v>41</v>
      </c>
      <c r="C31" s="80">
        <v>1760509.4403026872</v>
      </c>
      <c r="D31" s="80">
        <v>6717204</v>
      </c>
      <c r="E31" s="80">
        <v>157640465.95000002</v>
      </c>
      <c r="F31" s="81">
        <f t="shared" si="0"/>
        <v>166118179.39030272</v>
      </c>
      <c r="G31" s="88" t="s">
        <v>63</v>
      </c>
      <c r="H31" s="88"/>
      <c r="I31" s="89"/>
      <c r="J31" s="86">
        <v>22</v>
      </c>
      <c r="K31" s="86" t="s">
        <v>41</v>
      </c>
      <c r="L31" s="82">
        <v>136723</v>
      </c>
      <c r="M31" s="82">
        <v>0</v>
      </c>
      <c r="N31" s="82">
        <v>0</v>
      </c>
      <c r="O31" s="82"/>
      <c r="P31" s="83">
        <v>0</v>
      </c>
      <c r="Q31" s="83">
        <f t="shared" si="1"/>
        <v>136723</v>
      </c>
    </row>
    <row r="32" spans="1:20" x14ac:dyDescent="0.3">
      <c r="A32" s="86">
        <v>23</v>
      </c>
      <c r="B32" s="86" t="s">
        <v>42</v>
      </c>
      <c r="C32" s="80">
        <v>0</v>
      </c>
      <c r="D32" s="80">
        <v>0</v>
      </c>
      <c r="E32" s="80">
        <v>0</v>
      </c>
      <c r="F32" s="81">
        <f t="shared" si="0"/>
        <v>0</v>
      </c>
      <c r="G32" s="88"/>
      <c r="H32" s="88"/>
      <c r="I32" s="89"/>
      <c r="J32" s="86">
        <v>23</v>
      </c>
      <c r="K32" s="86" t="s">
        <v>42</v>
      </c>
      <c r="L32" s="82"/>
      <c r="M32" s="82"/>
      <c r="N32" s="82"/>
      <c r="O32" s="82"/>
      <c r="P32" s="83">
        <v>0</v>
      </c>
      <c r="Q32" s="83">
        <f t="shared" si="1"/>
        <v>0</v>
      </c>
    </row>
    <row r="33" spans="1:18" x14ac:dyDescent="0.3">
      <c r="A33" s="86">
        <v>24</v>
      </c>
      <c r="B33" s="86" t="s">
        <v>43</v>
      </c>
      <c r="C33" s="80">
        <v>0</v>
      </c>
      <c r="D33" s="80">
        <v>0</v>
      </c>
      <c r="E33" s="80">
        <v>0</v>
      </c>
      <c r="F33" s="81">
        <f t="shared" si="0"/>
        <v>0</v>
      </c>
      <c r="G33" s="88"/>
      <c r="H33" s="88"/>
      <c r="I33" s="89"/>
      <c r="J33" s="86">
        <v>24</v>
      </c>
      <c r="K33" s="86" t="s">
        <v>43</v>
      </c>
      <c r="L33" s="82">
        <v>0</v>
      </c>
      <c r="M33" s="82">
        <v>0</v>
      </c>
      <c r="N33" s="82">
        <v>0</v>
      </c>
      <c r="O33" s="82"/>
      <c r="P33" s="83">
        <v>0</v>
      </c>
      <c r="Q33" s="83">
        <f t="shared" si="1"/>
        <v>0</v>
      </c>
    </row>
    <row r="34" spans="1:18" x14ac:dyDescent="0.3">
      <c r="A34" s="86">
        <v>25</v>
      </c>
      <c r="B34" s="86" t="s">
        <v>44</v>
      </c>
      <c r="C34" s="80">
        <v>0</v>
      </c>
      <c r="D34" s="80">
        <v>0</v>
      </c>
      <c r="E34" s="80">
        <v>0</v>
      </c>
      <c r="F34" s="81">
        <f t="shared" si="0"/>
        <v>0</v>
      </c>
      <c r="G34" s="88"/>
      <c r="H34" s="88"/>
      <c r="I34" s="89"/>
      <c r="J34" s="86">
        <v>25</v>
      </c>
      <c r="K34" s="86" t="s">
        <v>44</v>
      </c>
      <c r="L34" s="82"/>
      <c r="M34" s="82"/>
      <c r="N34" s="82"/>
      <c r="O34" s="82"/>
      <c r="P34" s="83">
        <v>0</v>
      </c>
      <c r="Q34" s="83">
        <f t="shared" si="1"/>
        <v>0</v>
      </c>
    </row>
    <row r="35" spans="1:18" x14ac:dyDescent="0.3">
      <c r="A35" s="86">
        <v>26</v>
      </c>
      <c r="B35" s="86" t="s">
        <v>45</v>
      </c>
      <c r="C35" s="80">
        <v>0</v>
      </c>
      <c r="D35" s="80">
        <v>0</v>
      </c>
      <c r="E35" s="80">
        <v>0</v>
      </c>
      <c r="F35" s="81">
        <f t="shared" si="0"/>
        <v>0</v>
      </c>
      <c r="G35" s="88"/>
      <c r="H35" s="88"/>
      <c r="I35" s="89"/>
      <c r="J35" s="86">
        <v>26</v>
      </c>
      <c r="K35" s="86" t="s">
        <v>45</v>
      </c>
      <c r="L35" s="82">
        <v>0</v>
      </c>
      <c r="M35" s="82">
        <v>0</v>
      </c>
      <c r="N35" s="82">
        <v>0</v>
      </c>
      <c r="O35" s="82"/>
      <c r="P35" s="83">
        <v>0</v>
      </c>
      <c r="Q35" s="83">
        <f t="shared" si="1"/>
        <v>0</v>
      </c>
      <c r="R35" s="75"/>
    </row>
    <row r="36" spans="1:18" x14ac:dyDescent="0.3">
      <c r="A36" s="86">
        <v>27</v>
      </c>
      <c r="B36" s="86" t="s">
        <v>46</v>
      </c>
      <c r="C36" s="80">
        <v>0</v>
      </c>
      <c r="D36" s="80">
        <v>0</v>
      </c>
      <c r="E36" s="80">
        <v>0</v>
      </c>
      <c r="F36" s="81">
        <f t="shared" si="0"/>
        <v>0</v>
      </c>
      <c r="G36" s="88"/>
      <c r="H36" s="88"/>
      <c r="I36" s="89"/>
      <c r="J36" s="86">
        <v>27</v>
      </c>
      <c r="K36" s="86" t="s">
        <v>46</v>
      </c>
      <c r="L36" s="82"/>
      <c r="M36" s="82"/>
      <c r="N36" s="82"/>
      <c r="O36" s="82"/>
      <c r="P36" s="83">
        <v>0</v>
      </c>
      <c r="Q36" s="83">
        <f t="shared" si="1"/>
        <v>0</v>
      </c>
    </row>
    <row r="37" spans="1:18" x14ac:dyDescent="0.3">
      <c r="A37" s="86">
        <v>28</v>
      </c>
      <c r="B37" s="86" t="s">
        <v>47</v>
      </c>
      <c r="C37" s="80">
        <v>2220798.0627672174</v>
      </c>
      <c r="D37" s="80">
        <v>2275681.4323415542</v>
      </c>
      <c r="E37" s="80">
        <v>2591780.61</v>
      </c>
      <c r="F37" s="81">
        <f t="shared" si="0"/>
        <v>7088260.1051087715</v>
      </c>
      <c r="G37" s="88" t="s">
        <v>63</v>
      </c>
      <c r="H37" s="88" t="s">
        <v>63</v>
      </c>
      <c r="I37" s="89"/>
      <c r="J37" s="86">
        <v>28</v>
      </c>
      <c r="K37" s="86" t="s">
        <v>47</v>
      </c>
      <c r="L37" s="82">
        <v>2201</v>
      </c>
      <c r="M37" s="82">
        <v>521</v>
      </c>
      <c r="N37" s="82">
        <v>522</v>
      </c>
      <c r="O37" s="82"/>
      <c r="P37" s="83">
        <v>1043</v>
      </c>
      <c r="Q37" s="83">
        <f t="shared" si="1"/>
        <v>3244</v>
      </c>
    </row>
    <row r="38" spans="1:18" x14ac:dyDescent="0.3">
      <c r="A38" s="86">
        <v>29</v>
      </c>
      <c r="B38" s="86" t="s">
        <v>48</v>
      </c>
      <c r="C38" s="80">
        <v>2941961.1687509548</v>
      </c>
      <c r="D38" s="80">
        <v>0</v>
      </c>
      <c r="E38" s="80">
        <v>121164842.76999998</v>
      </c>
      <c r="F38" s="81">
        <f t="shared" si="0"/>
        <v>124106803.93875094</v>
      </c>
      <c r="G38" s="88" t="s">
        <v>63</v>
      </c>
      <c r="H38" s="88" t="s">
        <v>63</v>
      </c>
      <c r="I38" s="89"/>
      <c r="J38" s="86">
        <v>29</v>
      </c>
      <c r="K38" s="86" t="s">
        <v>48</v>
      </c>
      <c r="L38" s="82">
        <v>354</v>
      </c>
      <c r="M38" s="82">
        <v>5488</v>
      </c>
      <c r="N38" s="82">
        <v>6238.9999999999991</v>
      </c>
      <c r="O38" s="82"/>
      <c r="P38" s="83">
        <v>11727</v>
      </c>
      <c r="Q38" s="83">
        <f t="shared" si="1"/>
        <v>12081</v>
      </c>
    </row>
    <row r="39" spans="1:18" x14ac:dyDescent="0.3">
      <c r="A39" s="86">
        <v>30</v>
      </c>
      <c r="B39" s="86" t="s">
        <v>49</v>
      </c>
      <c r="C39" s="81">
        <f>SUM(C10:C38)</f>
        <v>26682754.050488487</v>
      </c>
      <c r="D39" s="81">
        <f>SUM(D10:D38)</f>
        <v>21368642</v>
      </c>
      <c r="E39" s="81">
        <f>SUM(E10:E38)</f>
        <v>425805570.46000004</v>
      </c>
      <c r="F39" s="81">
        <f t="shared" si="0"/>
        <v>473856966.51048851</v>
      </c>
      <c r="G39" s="90"/>
      <c r="H39" s="90"/>
      <c r="I39" s="90"/>
      <c r="J39" s="86">
        <v>30</v>
      </c>
      <c r="K39" s="91" t="s">
        <v>50</v>
      </c>
      <c r="L39" s="83">
        <f>SUM(L10:L38)</f>
        <v>196557</v>
      </c>
      <c r="M39" s="83">
        <f>SUM(M10:M38)</f>
        <v>26540</v>
      </c>
      <c r="N39" s="83">
        <f>SUM(N10:N38)</f>
        <v>41099</v>
      </c>
      <c r="O39" s="83">
        <f>SUM(O10:O38)</f>
        <v>0</v>
      </c>
      <c r="P39" s="83">
        <f>SUM(P10:P38)</f>
        <v>67639</v>
      </c>
      <c r="Q39" s="83">
        <f t="shared" si="1"/>
        <v>264196</v>
      </c>
    </row>
    <row r="40" spans="1:18" x14ac:dyDescent="0.3">
      <c r="A40" s="92">
        <v>31</v>
      </c>
      <c r="B40" s="92" t="s">
        <v>51</v>
      </c>
      <c r="C40" s="93">
        <f>C50</f>
        <v>4116562.95</v>
      </c>
      <c r="D40" s="126">
        <f>D50</f>
        <v>2058972</v>
      </c>
      <c r="E40" s="94"/>
      <c r="F40" s="94"/>
      <c r="G40" s="95"/>
      <c r="H40" s="95"/>
      <c r="I40" s="19"/>
    </row>
    <row r="41" spans="1:18" ht="25.55" customHeight="1" x14ac:dyDescent="0.3">
      <c r="A41" s="96">
        <v>32</v>
      </c>
      <c r="B41" s="97" t="s">
        <v>52</v>
      </c>
      <c r="C41" s="81">
        <f>SUM(C39:C40)</f>
        <v>30799317.000488486</v>
      </c>
      <c r="D41" s="81">
        <f>SUM(D39:D40)</f>
        <v>23427614</v>
      </c>
      <c r="E41" s="98"/>
      <c r="F41" s="98"/>
      <c r="G41" s="99"/>
      <c r="H41" s="99"/>
      <c r="I41" s="99"/>
    </row>
    <row r="42" spans="1:18" x14ac:dyDescent="0.3">
      <c r="B42" s="6"/>
    </row>
    <row r="43" spans="1:18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</row>
    <row r="44" spans="1:18" x14ac:dyDescent="0.3">
      <c r="A44" s="24" t="s">
        <v>54</v>
      </c>
      <c r="B44" s="24"/>
      <c r="C44" s="148"/>
      <c r="D44" s="27"/>
      <c r="E44" s="27"/>
      <c r="F44" s="27"/>
      <c r="G44" s="27"/>
      <c r="H44" s="27"/>
      <c r="I44" s="24"/>
    </row>
    <row r="45" spans="1:18" x14ac:dyDescent="0.3">
      <c r="A45" s="100" t="s">
        <v>55</v>
      </c>
      <c r="B45" s="100"/>
      <c r="C45" s="101"/>
      <c r="D45" s="101"/>
      <c r="E45" s="101"/>
      <c r="F45" s="101"/>
      <c r="G45" s="101"/>
      <c r="H45" s="101"/>
      <c r="I45" s="100"/>
    </row>
    <row r="46" spans="1:18" x14ac:dyDescent="0.3">
      <c r="J46" s="30"/>
    </row>
    <row r="47" spans="1:18" x14ac:dyDescent="0.3">
      <c r="A47" s="24"/>
    </row>
    <row r="48" spans="1:18" x14ac:dyDescent="0.3">
      <c r="A48" s="31"/>
      <c r="B48" s="102" t="s">
        <v>56</v>
      </c>
      <c r="C48" s="103" t="s">
        <v>57</v>
      </c>
      <c r="D48" s="104" t="s">
        <v>58</v>
      </c>
      <c r="E48" s="105"/>
      <c r="F48" s="106">
        <f>IF((SUM(F49:F50)-F51)=0,"",(SUM(F49:F50)-F51))</f>
        <v>54226931.00048849</v>
      </c>
      <c r="K48" s="77"/>
    </row>
    <row r="49" spans="1:12" x14ac:dyDescent="0.3">
      <c r="A49" s="107"/>
      <c r="B49" s="108" t="s">
        <v>59</v>
      </c>
      <c r="C49" s="109">
        <v>26682754.050488487</v>
      </c>
      <c r="D49" s="78">
        <v>21368642</v>
      </c>
      <c r="E49" s="79"/>
      <c r="F49" s="112">
        <f>IF((SUM(C49:D49))=0,"",(SUM(C49:D49)))</f>
        <v>48051396.050488487</v>
      </c>
      <c r="K49" s="77"/>
      <c r="L49" s="77"/>
    </row>
    <row r="50" spans="1:12" x14ac:dyDescent="0.3">
      <c r="A50" s="41"/>
      <c r="B50" s="42" t="s">
        <v>60</v>
      </c>
      <c r="C50" s="43">
        <v>4116562.95</v>
      </c>
      <c r="D50" s="44">
        <v>2058972</v>
      </c>
      <c r="E50" s="45"/>
      <c r="F50" s="46">
        <f>IF((SUM(C50:D50))=0,"",(SUM(C50:D50)))</f>
        <v>6175534.9500000002</v>
      </c>
    </row>
    <row r="51" spans="1:12" x14ac:dyDescent="0.3">
      <c r="A51" s="31"/>
      <c r="B51" s="47" t="s">
        <v>61</v>
      </c>
      <c r="C51" s="48"/>
      <c r="D51" s="49"/>
      <c r="E51" s="113"/>
      <c r="F51" s="51"/>
    </row>
    <row r="52" spans="1:12" ht="15.05" x14ac:dyDescent="0.3">
      <c r="A52" s="52"/>
      <c r="B52" s="53" t="s">
        <v>62</v>
      </c>
      <c r="C52" s="48"/>
      <c r="D52" s="49"/>
      <c r="E52" s="49"/>
      <c r="F52" s="114">
        <f>IF(ISERROR(SUM(F49-F51)),"",(SUM(F49-F51)))</f>
        <v>48051396.050488487</v>
      </c>
    </row>
  </sheetData>
  <mergeCells count="21">
    <mergeCell ref="Q8:Q9"/>
    <mergeCell ref="F8:F9"/>
    <mergeCell ref="G8:H8"/>
    <mergeCell ref="J8:K9"/>
    <mergeCell ref="L8:L9"/>
    <mergeCell ref="M8:O8"/>
    <mergeCell ref="P8:P9"/>
    <mergeCell ref="A5:B5"/>
    <mergeCell ref="C5:E5"/>
    <mergeCell ref="A6:B6"/>
    <mergeCell ref="C6:E6"/>
    <mergeCell ref="A8:B9"/>
    <mergeCell ref="C8:D8"/>
    <mergeCell ref="E8:E9"/>
    <mergeCell ref="A3:B3"/>
    <mergeCell ref="C3:E3"/>
    <mergeCell ref="F3:H3"/>
    <mergeCell ref="J3:K3"/>
    <mergeCell ref="A4:B4"/>
    <mergeCell ref="C4:E4"/>
    <mergeCell ref="J4:K4"/>
  </mergeCells>
  <pageMargins left="0.7" right="0.7" top="0.75" bottom="0.75" header="0.3" footer="0.3"/>
  <pageSetup scale="88" orientation="portrait" r:id="rId1"/>
  <headerFooter alignWithMargins="0"/>
  <colBreaks count="1" manualBreakCount="1">
    <brk id="9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73E9-8D93-4474-B5AF-02B5BF6A711D}">
  <sheetPr>
    <tabColor theme="9" tint="0.39997558519241921"/>
  </sheetPr>
  <dimension ref="A1:Q52"/>
  <sheetViews>
    <sheetView zoomScaleNormal="100" workbookViewId="0">
      <selection activeCell="C51" sqref="C51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6.33203125" style="2" bestFit="1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1.33203125" style="2" bestFit="1" customWidth="1"/>
    <col min="13" max="14" width="9.109375" style="2"/>
    <col min="15" max="15" width="9.5546875" style="2" bestFit="1" customWidth="1"/>
    <col min="16" max="16384" width="9.109375" style="2"/>
  </cols>
  <sheetData>
    <row r="1" spans="1:17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17" x14ac:dyDescent="0.3">
      <c r="F2" s="3" t="s">
        <v>105</v>
      </c>
      <c r="O2" s="3" t="s">
        <v>105</v>
      </c>
    </row>
    <row r="3" spans="1:17" ht="15.05" x14ac:dyDescent="0.3">
      <c r="A3" s="175" t="s">
        <v>3</v>
      </c>
      <c r="B3" s="175"/>
      <c r="C3" s="175" t="s">
        <v>108</v>
      </c>
      <c r="D3" s="175"/>
      <c r="E3" s="176"/>
      <c r="F3" s="165" t="s">
        <v>113</v>
      </c>
      <c r="G3" s="165"/>
      <c r="H3" s="166"/>
      <c r="I3" s="4"/>
      <c r="J3" s="175" t="str">
        <f>A3</f>
        <v>STATE:  North Carolina</v>
      </c>
      <c r="K3" s="177"/>
    </row>
    <row r="4" spans="1:17" ht="15.05" x14ac:dyDescent="0.3">
      <c r="A4" s="172" t="s">
        <v>94</v>
      </c>
      <c r="B4" s="172"/>
      <c r="C4" s="172" t="s">
        <v>76</v>
      </c>
      <c r="D4" s="172"/>
      <c r="E4" s="173"/>
      <c r="J4" s="175" t="str">
        <f>C3</f>
        <v>FISCAL YEAR:  2024</v>
      </c>
      <c r="K4" s="177"/>
    </row>
    <row r="5" spans="1:17" x14ac:dyDescent="0.3">
      <c r="A5" s="172" t="s">
        <v>75</v>
      </c>
      <c r="B5" s="172"/>
      <c r="C5" s="172" t="s">
        <v>89</v>
      </c>
      <c r="D5" s="172"/>
      <c r="E5" s="173"/>
    </row>
    <row r="6" spans="1:17" x14ac:dyDescent="0.3">
      <c r="A6" s="172" t="s">
        <v>95</v>
      </c>
      <c r="B6" s="172"/>
      <c r="C6" s="172" t="s">
        <v>87</v>
      </c>
      <c r="D6" s="172"/>
      <c r="E6" s="173"/>
    </row>
    <row r="8" spans="1:17" s="6" customFormat="1" ht="15.05" x14ac:dyDescent="0.3">
      <c r="A8" s="174" t="s">
        <v>4</v>
      </c>
      <c r="B8" s="171"/>
      <c r="C8" s="169" t="s">
        <v>5</v>
      </c>
      <c r="D8" s="169"/>
      <c r="E8" s="169" t="s">
        <v>6</v>
      </c>
      <c r="F8" s="169" t="s">
        <v>7</v>
      </c>
      <c r="G8" s="169" t="s">
        <v>8</v>
      </c>
      <c r="H8" s="169"/>
      <c r="I8" s="87"/>
      <c r="J8" s="169" t="s">
        <v>4</v>
      </c>
      <c r="K8" s="169"/>
      <c r="L8" s="169" t="s">
        <v>9</v>
      </c>
      <c r="M8" s="169" t="s">
        <v>10</v>
      </c>
      <c r="N8" s="170"/>
      <c r="O8" s="170"/>
      <c r="P8" s="171" t="s">
        <v>11</v>
      </c>
      <c r="Q8" s="169" t="s">
        <v>12</v>
      </c>
    </row>
    <row r="9" spans="1:17" s="6" customFormat="1" ht="43.2" x14ac:dyDescent="0.3">
      <c r="A9" s="163"/>
      <c r="B9" s="164"/>
      <c r="C9" s="87" t="s">
        <v>13</v>
      </c>
      <c r="D9" s="87" t="s">
        <v>14</v>
      </c>
      <c r="E9" s="169"/>
      <c r="F9" s="169"/>
      <c r="G9" s="87" t="s">
        <v>15</v>
      </c>
      <c r="H9" s="87" t="s">
        <v>16</v>
      </c>
      <c r="I9" s="87"/>
      <c r="J9" s="169"/>
      <c r="K9" s="169"/>
      <c r="L9" s="169"/>
      <c r="M9" s="87" t="s">
        <v>17</v>
      </c>
      <c r="N9" s="87" t="s">
        <v>18</v>
      </c>
      <c r="O9" s="87" t="s">
        <v>19</v>
      </c>
      <c r="P9" s="158"/>
      <c r="Q9" s="169"/>
    </row>
    <row r="10" spans="1:17" x14ac:dyDescent="0.3">
      <c r="A10" s="86">
        <v>1</v>
      </c>
      <c r="B10" s="86" t="s">
        <v>20</v>
      </c>
      <c r="C10" s="80"/>
      <c r="D10" s="80"/>
      <c r="E10" s="80"/>
      <c r="F10" s="81">
        <f t="shared" ref="F10:F39" si="0">SUM(C10:E10)</f>
        <v>0</v>
      </c>
      <c r="G10" s="88"/>
      <c r="H10" s="88"/>
      <c r="I10" s="89"/>
      <c r="J10" s="86">
        <v>1</v>
      </c>
      <c r="K10" s="86" t="s">
        <v>20</v>
      </c>
      <c r="L10" s="82"/>
      <c r="M10" s="82"/>
      <c r="N10" s="82"/>
      <c r="O10" s="82"/>
      <c r="P10" s="83">
        <f t="shared" ref="P10:P38" si="1">SUM(M10:O10)</f>
        <v>0</v>
      </c>
      <c r="Q10" s="83">
        <f t="shared" ref="Q10:Q39" si="2">SUM(L10,P10)</f>
        <v>0</v>
      </c>
    </row>
    <row r="11" spans="1:17" x14ac:dyDescent="0.3">
      <c r="A11" s="86">
        <v>2</v>
      </c>
      <c r="B11" s="86" t="s">
        <v>21</v>
      </c>
      <c r="C11" s="80"/>
      <c r="D11" s="80"/>
      <c r="E11" s="80"/>
      <c r="F11" s="81">
        <f t="shared" si="0"/>
        <v>0</v>
      </c>
      <c r="G11" s="88"/>
      <c r="H11" s="88"/>
      <c r="I11" s="89"/>
      <c r="J11" s="86">
        <v>2</v>
      </c>
      <c r="K11" s="86" t="s">
        <v>21</v>
      </c>
      <c r="L11" s="82"/>
      <c r="M11" s="82"/>
      <c r="N11" s="82"/>
      <c r="O11" s="82"/>
      <c r="P11" s="83">
        <f t="shared" si="1"/>
        <v>0</v>
      </c>
      <c r="Q11" s="83">
        <f t="shared" si="2"/>
        <v>0</v>
      </c>
    </row>
    <row r="12" spans="1:17" x14ac:dyDescent="0.3">
      <c r="A12" s="86">
        <v>3</v>
      </c>
      <c r="B12" s="86" t="s">
        <v>22</v>
      </c>
      <c r="C12" s="80"/>
      <c r="D12" s="80"/>
      <c r="E12" s="80"/>
      <c r="F12" s="81">
        <f t="shared" si="0"/>
        <v>0</v>
      </c>
      <c r="G12" s="88"/>
      <c r="H12" s="88"/>
      <c r="I12" s="89"/>
      <c r="J12" s="86">
        <v>3</v>
      </c>
      <c r="K12" s="86" t="s">
        <v>22</v>
      </c>
      <c r="L12" s="82"/>
      <c r="M12" s="82"/>
      <c r="N12" s="82"/>
      <c r="O12" s="82"/>
      <c r="P12" s="83">
        <f t="shared" si="1"/>
        <v>0</v>
      </c>
      <c r="Q12" s="83">
        <f t="shared" si="2"/>
        <v>0</v>
      </c>
    </row>
    <row r="13" spans="1:17" x14ac:dyDescent="0.3">
      <c r="A13" s="86">
        <v>4</v>
      </c>
      <c r="B13" s="86" t="s">
        <v>23</v>
      </c>
      <c r="C13" s="80"/>
      <c r="D13" s="80"/>
      <c r="E13" s="80"/>
      <c r="F13" s="81">
        <f t="shared" si="0"/>
        <v>0</v>
      </c>
      <c r="G13" s="88"/>
      <c r="H13" s="88"/>
      <c r="I13" s="89"/>
      <c r="J13" s="86">
        <v>4</v>
      </c>
      <c r="K13" s="86" t="s">
        <v>23</v>
      </c>
      <c r="L13" s="82"/>
      <c r="M13" s="82"/>
      <c r="N13" s="82"/>
      <c r="O13" s="82"/>
      <c r="P13" s="83">
        <f t="shared" si="1"/>
        <v>0</v>
      </c>
      <c r="Q13" s="83">
        <f t="shared" si="2"/>
        <v>0</v>
      </c>
    </row>
    <row r="14" spans="1:17" x14ac:dyDescent="0.3">
      <c r="A14" s="86">
        <v>5</v>
      </c>
      <c r="B14" s="86" t="s">
        <v>24</v>
      </c>
      <c r="C14" s="80"/>
      <c r="D14" s="80"/>
      <c r="E14" s="80"/>
      <c r="F14" s="81">
        <f t="shared" si="0"/>
        <v>0</v>
      </c>
      <c r="G14" s="88"/>
      <c r="H14" s="88"/>
      <c r="I14" s="89"/>
      <c r="J14" s="86">
        <v>5</v>
      </c>
      <c r="K14" s="86" t="s">
        <v>24</v>
      </c>
      <c r="L14" s="82"/>
      <c r="M14" s="82"/>
      <c r="N14" s="82"/>
      <c r="O14" s="82"/>
      <c r="P14" s="83">
        <f t="shared" si="1"/>
        <v>0</v>
      </c>
      <c r="Q14" s="83">
        <f t="shared" si="2"/>
        <v>0</v>
      </c>
    </row>
    <row r="15" spans="1:17" x14ac:dyDescent="0.3">
      <c r="A15" s="86">
        <v>6</v>
      </c>
      <c r="B15" s="86" t="s">
        <v>25</v>
      </c>
      <c r="C15" s="80"/>
      <c r="D15" s="80"/>
      <c r="E15" s="80"/>
      <c r="F15" s="81">
        <f t="shared" si="0"/>
        <v>0</v>
      </c>
      <c r="G15" s="88"/>
      <c r="H15" s="88"/>
      <c r="I15" s="89"/>
      <c r="J15" s="86">
        <v>6</v>
      </c>
      <c r="K15" s="86" t="s">
        <v>25</v>
      </c>
      <c r="L15" s="82"/>
      <c r="M15" s="82"/>
      <c r="N15" s="82"/>
      <c r="O15" s="82"/>
      <c r="P15" s="83">
        <f t="shared" si="1"/>
        <v>0</v>
      </c>
      <c r="Q15" s="83">
        <f t="shared" si="2"/>
        <v>0</v>
      </c>
    </row>
    <row r="16" spans="1:17" x14ac:dyDescent="0.3">
      <c r="A16" s="86">
        <v>7</v>
      </c>
      <c r="B16" s="86" t="s">
        <v>26</v>
      </c>
      <c r="C16" s="80"/>
      <c r="D16" s="80"/>
      <c r="E16" s="80"/>
      <c r="F16" s="81">
        <f t="shared" si="0"/>
        <v>0</v>
      </c>
      <c r="G16" s="88"/>
      <c r="H16" s="88"/>
      <c r="I16" s="89"/>
      <c r="J16" s="86">
        <v>7</v>
      </c>
      <c r="K16" s="86" t="s">
        <v>26</v>
      </c>
      <c r="L16" s="82"/>
      <c r="M16" s="82"/>
      <c r="N16" s="82"/>
      <c r="O16" s="82"/>
      <c r="P16" s="83">
        <f t="shared" si="1"/>
        <v>0</v>
      </c>
      <c r="Q16" s="83">
        <f t="shared" si="2"/>
        <v>0</v>
      </c>
    </row>
    <row r="17" spans="1:17" x14ac:dyDescent="0.3">
      <c r="A17" s="86">
        <v>8</v>
      </c>
      <c r="B17" s="86" t="s">
        <v>27</v>
      </c>
      <c r="C17" s="80"/>
      <c r="D17" s="80"/>
      <c r="E17" s="80"/>
      <c r="F17" s="81">
        <f t="shared" si="0"/>
        <v>0</v>
      </c>
      <c r="G17" s="88"/>
      <c r="H17" s="88"/>
      <c r="I17" s="89"/>
      <c r="J17" s="86">
        <v>8</v>
      </c>
      <c r="K17" s="86" t="s">
        <v>27</v>
      </c>
      <c r="L17" s="82"/>
      <c r="M17" s="82"/>
      <c r="N17" s="82"/>
      <c r="O17" s="82"/>
      <c r="P17" s="83">
        <f t="shared" si="1"/>
        <v>0</v>
      </c>
      <c r="Q17" s="83">
        <f t="shared" si="2"/>
        <v>0</v>
      </c>
    </row>
    <row r="18" spans="1:17" x14ac:dyDescent="0.3">
      <c r="A18" s="86">
        <v>9</v>
      </c>
      <c r="B18" s="86" t="s">
        <v>28</v>
      </c>
      <c r="C18" s="80"/>
      <c r="D18" s="80"/>
      <c r="E18" s="80"/>
      <c r="F18" s="81">
        <f t="shared" si="0"/>
        <v>0</v>
      </c>
      <c r="G18" s="88"/>
      <c r="H18" s="88"/>
      <c r="I18" s="89"/>
      <c r="J18" s="86">
        <v>9</v>
      </c>
      <c r="K18" s="86" t="s">
        <v>28</v>
      </c>
      <c r="L18" s="82"/>
      <c r="M18" s="82"/>
      <c r="N18" s="82"/>
      <c r="O18" s="82"/>
      <c r="P18" s="83">
        <f t="shared" si="1"/>
        <v>0</v>
      </c>
      <c r="Q18" s="83">
        <f t="shared" si="2"/>
        <v>0</v>
      </c>
    </row>
    <row r="19" spans="1:17" x14ac:dyDescent="0.3">
      <c r="A19" s="86">
        <v>10</v>
      </c>
      <c r="B19" s="86" t="s">
        <v>29</v>
      </c>
      <c r="C19" s="80"/>
      <c r="D19" s="80"/>
      <c r="E19" s="80"/>
      <c r="F19" s="81">
        <f t="shared" si="0"/>
        <v>0</v>
      </c>
      <c r="G19" s="88"/>
      <c r="H19" s="88"/>
      <c r="I19" s="89"/>
      <c r="J19" s="86">
        <v>10</v>
      </c>
      <c r="K19" s="86" t="s">
        <v>29</v>
      </c>
      <c r="L19" s="82"/>
      <c r="M19" s="82"/>
      <c r="N19" s="82"/>
      <c r="O19" s="82"/>
      <c r="P19" s="83">
        <f t="shared" si="1"/>
        <v>0</v>
      </c>
      <c r="Q19" s="83">
        <f t="shared" si="2"/>
        <v>0</v>
      </c>
    </row>
    <row r="20" spans="1:17" x14ac:dyDescent="0.3">
      <c r="A20" s="86">
        <v>11</v>
      </c>
      <c r="B20" s="86" t="s">
        <v>30</v>
      </c>
      <c r="C20" s="80"/>
      <c r="D20" s="80"/>
      <c r="E20" s="80"/>
      <c r="F20" s="81">
        <f t="shared" si="0"/>
        <v>0</v>
      </c>
      <c r="G20" s="88"/>
      <c r="H20" s="88"/>
      <c r="I20" s="89"/>
      <c r="J20" s="86">
        <v>11</v>
      </c>
      <c r="K20" s="86" t="s">
        <v>30</v>
      </c>
      <c r="L20" s="82"/>
      <c r="M20" s="82"/>
      <c r="N20" s="82"/>
      <c r="O20" s="82"/>
      <c r="P20" s="83">
        <f t="shared" si="1"/>
        <v>0</v>
      </c>
      <c r="Q20" s="83">
        <f t="shared" si="2"/>
        <v>0</v>
      </c>
    </row>
    <row r="21" spans="1:17" x14ac:dyDescent="0.3">
      <c r="A21" s="86">
        <v>12</v>
      </c>
      <c r="B21" s="86" t="s">
        <v>31</v>
      </c>
      <c r="C21" s="80"/>
      <c r="D21" s="80"/>
      <c r="E21" s="80"/>
      <c r="F21" s="81">
        <f t="shared" si="0"/>
        <v>0</v>
      </c>
      <c r="G21" s="88"/>
      <c r="H21" s="88"/>
      <c r="I21" s="89"/>
      <c r="J21" s="86">
        <v>12</v>
      </c>
      <c r="K21" s="86" t="s">
        <v>31</v>
      </c>
      <c r="L21" s="82"/>
      <c r="M21" s="82"/>
      <c r="N21" s="82"/>
      <c r="O21" s="82"/>
      <c r="P21" s="83">
        <f t="shared" si="1"/>
        <v>0</v>
      </c>
      <c r="Q21" s="83">
        <f t="shared" si="2"/>
        <v>0</v>
      </c>
    </row>
    <row r="22" spans="1:17" x14ac:dyDescent="0.3">
      <c r="A22" s="86">
        <v>13</v>
      </c>
      <c r="B22" s="86" t="s">
        <v>32</v>
      </c>
      <c r="C22" s="80"/>
      <c r="D22" s="80"/>
      <c r="E22" s="80"/>
      <c r="F22" s="81">
        <f t="shared" si="0"/>
        <v>0</v>
      </c>
      <c r="G22" s="88"/>
      <c r="H22" s="88"/>
      <c r="I22" s="89"/>
      <c r="J22" s="86">
        <v>13</v>
      </c>
      <c r="K22" s="86" t="s">
        <v>32</v>
      </c>
      <c r="L22" s="82"/>
      <c r="M22" s="82"/>
      <c r="N22" s="82"/>
      <c r="O22" s="82"/>
      <c r="P22" s="83">
        <f t="shared" si="1"/>
        <v>0</v>
      </c>
      <c r="Q22" s="83">
        <f t="shared" si="2"/>
        <v>0</v>
      </c>
    </row>
    <row r="23" spans="1:17" x14ac:dyDescent="0.3">
      <c r="A23" s="86">
        <v>14</v>
      </c>
      <c r="B23" s="86" t="s">
        <v>33</v>
      </c>
      <c r="C23" s="80"/>
      <c r="D23" s="80"/>
      <c r="E23" s="80"/>
      <c r="F23" s="81">
        <f t="shared" si="0"/>
        <v>0</v>
      </c>
      <c r="G23" s="88"/>
      <c r="H23" s="88"/>
      <c r="I23" s="89"/>
      <c r="J23" s="86">
        <v>14</v>
      </c>
      <c r="K23" s="86" t="s">
        <v>33</v>
      </c>
      <c r="L23" s="82"/>
      <c r="M23" s="82"/>
      <c r="N23" s="82"/>
      <c r="O23" s="82"/>
      <c r="P23" s="83">
        <f t="shared" si="1"/>
        <v>0</v>
      </c>
      <c r="Q23" s="83">
        <f t="shared" si="2"/>
        <v>0</v>
      </c>
    </row>
    <row r="24" spans="1:17" x14ac:dyDescent="0.3">
      <c r="A24" s="86">
        <v>15</v>
      </c>
      <c r="B24" s="86" t="s">
        <v>34</v>
      </c>
      <c r="C24" s="80"/>
      <c r="D24" s="80"/>
      <c r="E24" s="80"/>
      <c r="F24" s="81">
        <f t="shared" si="0"/>
        <v>0</v>
      </c>
      <c r="G24" s="88"/>
      <c r="H24" s="88"/>
      <c r="I24" s="89"/>
      <c r="J24" s="86">
        <v>15</v>
      </c>
      <c r="K24" s="86" t="s">
        <v>34</v>
      </c>
      <c r="L24" s="82"/>
      <c r="M24" s="82"/>
      <c r="N24" s="82"/>
      <c r="O24" s="82"/>
      <c r="P24" s="83">
        <f t="shared" si="1"/>
        <v>0</v>
      </c>
      <c r="Q24" s="83">
        <f t="shared" si="2"/>
        <v>0</v>
      </c>
    </row>
    <row r="25" spans="1:17" x14ac:dyDescent="0.3">
      <c r="A25" s="86">
        <v>16</v>
      </c>
      <c r="B25" s="86" t="s">
        <v>35</v>
      </c>
      <c r="C25" s="80"/>
      <c r="D25" s="80"/>
      <c r="E25" s="80"/>
      <c r="F25" s="81">
        <f t="shared" si="0"/>
        <v>0</v>
      </c>
      <c r="G25" s="88"/>
      <c r="H25" s="88"/>
      <c r="I25" s="89"/>
      <c r="J25" s="86">
        <v>16</v>
      </c>
      <c r="K25" s="86" t="s">
        <v>35</v>
      </c>
      <c r="L25" s="82"/>
      <c r="M25" s="82"/>
      <c r="N25" s="82"/>
      <c r="O25" s="82"/>
      <c r="P25" s="83">
        <f t="shared" si="1"/>
        <v>0</v>
      </c>
      <c r="Q25" s="83">
        <f t="shared" si="2"/>
        <v>0</v>
      </c>
    </row>
    <row r="26" spans="1:17" x14ac:dyDescent="0.3">
      <c r="A26" s="86">
        <v>17</v>
      </c>
      <c r="B26" s="86" t="s">
        <v>36</v>
      </c>
      <c r="C26" s="80"/>
      <c r="D26" s="80"/>
      <c r="E26" s="80"/>
      <c r="F26" s="81">
        <f t="shared" si="0"/>
        <v>0</v>
      </c>
      <c r="G26" s="88"/>
      <c r="H26" s="88"/>
      <c r="I26" s="89"/>
      <c r="J26" s="86">
        <v>17</v>
      </c>
      <c r="K26" s="86" t="s">
        <v>36</v>
      </c>
      <c r="L26" s="82"/>
      <c r="M26" s="82"/>
      <c r="N26" s="82"/>
      <c r="O26" s="82"/>
      <c r="P26" s="83">
        <f t="shared" si="1"/>
        <v>0</v>
      </c>
      <c r="Q26" s="83">
        <f t="shared" si="2"/>
        <v>0</v>
      </c>
    </row>
    <row r="27" spans="1:17" x14ac:dyDescent="0.3">
      <c r="A27" s="86">
        <v>18</v>
      </c>
      <c r="B27" s="86" t="s">
        <v>37</v>
      </c>
      <c r="C27" s="80"/>
      <c r="D27" s="80"/>
      <c r="E27" s="80"/>
      <c r="F27" s="81">
        <f t="shared" si="0"/>
        <v>0</v>
      </c>
      <c r="G27" s="88"/>
      <c r="H27" s="88"/>
      <c r="I27" s="89"/>
      <c r="J27" s="86">
        <v>18</v>
      </c>
      <c r="K27" s="86" t="s">
        <v>37</v>
      </c>
      <c r="L27" s="82"/>
      <c r="M27" s="82"/>
      <c r="N27" s="82"/>
      <c r="O27" s="82"/>
      <c r="P27" s="83">
        <f t="shared" si="1"/>
        <v>0</v>
      </c>
      <c r="Q27" s="83">
        <f t="shared" si="2"/>
        <v>0</v>
      </c>
    </row>
    <row r="28" spans="1:17" x14ac:dyDescent="0.3">
      <c r="A28" s="86">
        <v>19</v>
      </c>
      <c r="B28" s="86" t="s">
        <v>38</v>
      </c>
      <c r="C28" s="80"/>
      <c r="D28" s="80"/>
      <c r="E28" s="80"/>
      <c r="F28" s="81">
        <f t="shared" si="0"/>
        <v>0</v>
      </c>
      <c r="G28" s="88"/>
      <c r="H28" s="88"/>
      <c r="I28" s="89"/>
      <c r="J28" s="86">
        <v>19</v>
      </c>
      <c r="K28" s="86" t="s">
        <v>38</v>
      </c>
      <c r="L28" s="82"/>
      <c r="M28" s="82"/>
      <c r="N28" s="82"/>
      <c r="O28" s="82"/>
      <c r="P28" s="83">
        <f t="shared" si="1"/>
        <v>0</v>
      </c>
      <c r="Q28" s="83">
        <f t="shared" si="2"/>
        <v>0</v>
      </c>
    </row>
    <row r="29" spans="1:17" x14ac:dyDescent="0.3">
      <c r="A29" s="86">
        <v>20</v>
      </c>
      <c r="B29" s="86" t="s">
        <v>39</v>
      </c>
      <c r="C29" s="80"/>
      <c r="D29" s="80"/>
      <c r="E29" s="80"/>
      <c r="F29" s="81">
        <f t="shared" si="0"/>
        <v>0</v>
      </c>
      <c r="G29" s="88"/>
      <c r="H29" s="88"/>
      <c r="I29" s="89"/>
      <c r="J29" s="86">
        <v>20</v>
      </c>
      <c r="K29" s="86" t="s">
        <v>39</v>
      </c>
      <c r="L29" s="82"/>
      <c r="M29" s="82"/>
      <c r="N29" s="82"/>
      <c r="O29" s="82"/>
      <c r="P29" s="83">
        <f t="shared" si="1"/>
        <v>0</v>
      </c>
      <c r="Q29" s="83">
        <f t="shared" si="2"/>
        <v>0</v>
      </c>
    </row>
    <row r="30" spans="1:17" x14ac:dyDescent="0.3">
      <c r="A30" s="86">
        <v>21</v>
      </c>
      <c r="B30" s="86" t="s">
        <v>40</v>
      </c>
      <c r="C30" s="80"/>
      <c r="D30" s="80"/>
      <c r="E30" s="80"/>
      <c r="F30" s="81">
        <f t="shared" si="0"/>
        <v>0</v>
      </c>
      <c r="G30" s="88"/>
      <c r="H30" s="88"/>
      <c r="I30" s="89"/>
      <c r="J30" s="86">
        <v>21</v>
      </c>
      <c r="K30" s="86" t="s">
        <v>40</v>
      </c>
      <c r="L30" s="82"/>
      <c r="M30" s="82"/>
      <c r="N30" s="82"/>
      <c r="O30" s="82"/>
      <c r="P30" s="83">
        <f t="shared" si="1"/>
        <v>0</v>
      </c>
      <c r="Q30" s="83">
        <f t="shared" si="2"/>
        <v>0</v>
      </c>
    </row>
    <row r="31" spans="1:17" x14ac:dyDescent="0.3">
      <c r="A31" s="86">
        <v>22</v>
      </c>
      <c r="B31" s="86" t="s">
        <v>41</v>
      </c>
      <c r="C31" s="80"/>
      <c r="D31" s="80"/>
      <c r="E31" s="80"/>
      <c r="F31" s="81">
        <f t="shared" si="0"/>
        <v>0</v>
      </c>
      <c r="G31" s="88"/>
      <c r="H31" s="88"/>
      <c r="I31" s="89"/>
      <c r="J31" s="86">
        <v>22</v>
      </c>
      <c r="K31" s="86" t="s">
        <v>41</v>
      </c>
      <c r="L31" s="82"/>
      <c r="M31" s="82"/>
      <c r="N31" s="82"/>
      <c r="O31" s="82"/>
      <c r="P31" s="83">
        <f t="shared" si="1"/>
        <v>0</v>
      </c>
      <c r="Q31" s="83">
        <f t="shared" si="2"/>
        <v>0</v>
      </c>
    </row>
    <row r="32" spans="1:17" x14ac:dyDescent="0.3">
      <c r="A32" s="86">
        <v>23</v>
      </c>
      <c r="B32" s="86" t="s">
        <v>42</v>
      </c>
      <c r="C32" s="80"/>
      <c r="D32" s="80"/>
      <c r="E32" s="80"/>
      <c r="F32" s="81">
        <f t="shared" si="0"/>
        <v>0</v>
      </c>
      <c r="G32" s="88"/>
      <c r="H32" s="88"/>
      <c r="I32" s="89"/>
      <c r="J32" s="86">
        <v>23</v>
      </c>
      <c r="K32" s="86" t="s">
        <v>42</v>
      </c>
      <c r="L32" s="82"/>
      <c r="M32" s="82"/>
      <c r="N32" s="82"/>
      <c r="O32" s="82"/>
      <c r="P32" s="83">
        <f t="shared" si="1"/>
        <v>0</v>
      </c>
      <c r="Q32" s="83">
        <f t="shared" si="2"/>
        <v>0</v>
      </c>
    </row>
    <row r="33" spans="1:17" x14ac:dyDescent="0.3">
      <c r="A33" s="86">
        <v>24</v>
      </c>
      <c r="B33" s="86" t="s">
        <v>43</v>
      </c>
      <c r="C33" s="80"/>
      <c r="D33" s="80"/>
      <c r="E33" s="80"/>
      <c r="F33" s="81">
        <f t="shared" si="0"/>
        <v>0</v>
      </c>
      <c r="G33" s="88"/>
      <c r="H33" s="88"/>
      <c r="I33" s="89"/>
      <c r="J33" s="86">
        <v>24</v>
      </c>
      <c r="K33" s="86" t="s">
        <v>43</v>
      </c>
      <c r="L33" s="82"/>
      <c r="M33" s="82"/>
      <c r="N33" s="82"/>
      <c r="O33" s="82"/>
      <c r="P33" s="83">
        <f t="shared" si="1"/>
        <v>0</v>
      </c>
      <c r="Q33" s="83">
        <f t="shared" si="2"/>
        <v>0</v>
      </c>
    </row>
    <row r="34" spans="1:17" x14ac:dyDescent="0.3">
      <c r="A34" s="86">
        <v>25</v>
      </c>
      <c r="B34" s="86" t="s">
        <v>44</v>
      </c>
      <c r="C34" s="147">
        <v>4231793.4000000004</v>
      </c>
      <c r="D34" s="80"/>
      <c r="E34" s="80">
        <v>165129248</v>
      </c>
      <c r="F34" s="81">
        <f t="shared" si="0"/>
        <v>169361041.40000001</v>
      </c>
      <c r="G34" s="88"/>
      <c r="H34" s="88"/>
      <c r="I34" s="89"/>
      <c r="J34" s="86">
        <v>25</v>
      </c>
      <c r="K34" s="86" t="s">
        <v>44</v>
      </c>
      <c r="L34" s="82">
        <v>3533</v>
      </c>
      <c r="M34" s="82">
        <v>54711</v>
      </c>
      <c r="N34" s="82">
        <v>5196</v>
      </c>
      <c r="O34" s="82"/>
      <c r="P34" s="83">
        <f t="shared" si="1"/>
        <v>59907</v>
      </c>
      <c r="Q34" s="83">
        <f t="shared" si="2"/>
        <v>63440</v>
      </c>
    </row>
    <row r="35" spans="1:17" x14ac:dyDescent="0.3">
      <c r="A35" s="86">
        <v>26</v>
      </c>
      <c r="B35" s="86" t="s">
        <v>45</v>
      </c>
      <c r="D35" s="80"/>
      <c r="E35" s="80"/>
      <c r="F35" s="81">
        <f t="shared" si="0"/>
        <v>0</v>
      </c>
      <c r="G35" s="88"/>
      <c r="H35" s="88"/>
      <c r="I35" s="89"/>
      <c r="J35" s="86">
        <v>26</v>
      </c>
      <c r="K35" s="86" t="s">
        <v>45</v>
      </c>
      <c r="L35" s="82"/>
      <c r="M35" s="82"/>
      <c r="N35" s="82"/>
      <c r="O35" s="82"/>
      <c r="P35" s="83">
        <f t="shared" si="1"/>
        <v>0</v>
      </c>
      <c r="Q35" s="83">
        <f t="shared" si="2"/>
        <v>0</v>
      </c>
    </row>
    <row r="36" spans="1:17" x14ac:dyDescent="0.3">
      <c r="A36" s="86">
        <v>27</v>
      </c>
      <c r="B36" s="86" t="s">
        <v>46</v>
      </c>
      <c r="C36" s="80">
        <v>4231793.4000000004</v>
      </c>
      <c r="D36" s="80"/>
      <c r="E36" s="80">
        <v>103600720.93000001</v>
      </c>
      <c r="F36" s="81">
        <f>SUM(C36:E36)</f>
        <v>107832514.33000001</v>
      </c>
      <c r="G36" s="88"/>
      <c r="H36" s="88"/>
      <c r="I36" s="89"/>
      <c r="J36" s="86">
        <v>27</v>
      </c>
      <c r="K36" s="86" t="s">
        <v>46</v>
      </c>
      <c r="L36" s="82">
        <v>111</v>
      </c>
      <c r="M36" s="82">
        <v>34319</v>
      </c>
      <c r="N36" s="82">
        <v>1515</v>
      </c>
      <c r="O36" s="82"/>
      <c r="P36" s="83">
        <f t="shared" si="1"/>
        <v>35834</v>
      </c>
      <c r="Q36" s="83">
        <f t="shared" si="2"/>
        <v>35945</v>
      </c>
    </row>
    <row r="37" spans="1:17" x14ac:dyDescent="0.3">
      <c r="A37" s="86">
        <v>28</v>
      </c>
      <c r="B37" s="86" t="s">
        <v>47</v>
      </c>
      <c r="C37" s="80"/>
      <c r="D37" s="80"/>
      <c r="E37" s="80"/>
      <c r="F37" s="81">
        <f t="shared" si="0"/>
        <v>0</v>
      </c>
      <c r="G37" s="88"/>
      <c r="H37" s="88"/>
      <c r="I37" s="89"/>
      <c r="J37" s="86">
        <v>28</v>
      </c>
      <c r="K37" s="86" t="s">
        <v>47</v>
      </c>
      <c r="L37" s="82"/>
      <c r="M37" s="82"/>
      <c r="N37" s="82"/>
      <c r="O37" s="82"/>
      <c r="P37" s="83">
        <f t="shared" si="1"/>
        <v>0</v>
      </c>
      <c r="Q37" s="83">
        <f t="shared" si="2"/>
        <v>0</v>
      </c>
    </row>
    <row r="38" spans="1:17" x14ac:dyDescent="0.3">
      <c r="A38" s="86">
        <v>29</v>
      </c>
      <c r="B38" s="86" t="s">
        <v>48</v>
      </c>
      <c r="C38" s="80"/>
      <c r="D38" s="80"/>
      <c r="E38" s="80"/>
      <c r="F38" s="81">
        <f t="shared" si="0"/>
        <v>0</v>
      </c>
      <c r="G38" s="88"/>
      <c r="H38" s="88"/>
      <c r="I38" s="89"/>
      <c r="J38" s="86">
        <v>29</v>
      </c>
      <c r="K38" s="86" t="s">
        <v>48</v>
      </c>
      <c r="L38" s="82"/>
      <c r="M38" s="82"/>
      <c r="N38" s="82"/>
      <c r="O38" s="82"/>
      <c r="P38" s="83">
        <f t="shared" si="1"/>
        <v>0</v>
      </c>
      <c r="Q38" s="83">
        <f t="shared" si="2"/>
        <v>0</v>
      </c>
    </row>
    <row r="39" spans="1:17" x14ac:dyDescent="0.3">
      <c r="A39" s="86">
        <v>30</v>
      </c>
      <c r="B39" s="86" t="s">
        <v>49</v>
      </c>
      <c r="C39" s="81">
        <f>SUM(C10:C38)</f>
        <v>8463586.8000000007</v>
      </c>
      <c r="D39" s="81">
        <f>SUM(D10:D38)</f>
        <v>0</v>
      </c>
      <c r="E39" s="81">
        <f>SUM(E10:E38)</f>
        <v>268729968.93000001</v>
      </c>
      <c r="F39" s="81">
        <f t="shared" si="0"/>
        <v>277193555.73000002</v>
      </c>
      <c r="G39" s="90"/>
      <c r="H39" s="90"/>
      <c r="I39" s="90"/>
      <c r="J39" s="86">
        <v>30</v>
      </c>
      <c r="K39" s="91" t="s">
        <v>50</v>
      </c>
      <c r="L39" s="83">
        <f>SUM(L10:L38)</f>
        <v>3644</v>
      </c>
      <c r="M39" s="83">
        <f>SUM(M10:M38)</f>
        <v>89030</v>
      </c>
      <c r="N39" s="83">
        <f>SUM(N10:N38)</f>
        <v>6711</v>
      </c>
      <c r="O39" s="83">
        <f>SUM(O10:O38)</f>
        <v>0</v>
      </c>
      <c r="P39" s="83">
        <f>SUM(P10:P38)</f>
        <v>95741</v>
      </c>
      <c r="Q39" s="83">
        <f t="shared" si="2"/>
        <v>99385</v>
      </c>
    </row>
    <row r="40" spans="1:17" x14ac:dyDescent="0.3">
      <c r="A40" s="92">
        <v>31</v>
      </c>
      <c r="B40" s="92" t="s">
        <v>51</v>
      </c>
      <c r="C40" s="93">
        <v>35192.800000000003</v>
      </c>
      <c r="D40" s="126">
        <f>IF(D50=0,0,D50)</f>
        <v>0</v>
      </c>
      <c r="E40" s="94"/>
      <c r="F40" s="94"/>
      <c r="G40" s="95"/>
      <c r="H40" s="95"/>
      <c r="I40" s="19"/>
    </row>
    <row r="41" spans="1:17" ht="25.55" customHeight="1" x14ac:dyDescent="0.3">
      <c r="A41" s="96">
        <v>32</v>
      </c>
      <c r="B41" s="97" t="s">
        <v>52</v>
      </c>
      <c r="C41" s="81">
        <f>SUM(C39:C40)</f>
        <v>8498779.6000000015</v>
      </c>
      <c r="D41" s="81">
        <f>SUM(D39:D40)</f>
        <v>0</v>
      </c>
      <c r="E41" s="98"/>
      <c r="F41" s="98"/>
      <c r="G41" s="99"/>
      <c r="H41" s="99"/>
      <c r="I41" s="99"/>
    </row>
    <row r="42" spans="1:17" x14ac:dyDescent="0.3">
      <c r="B42" s="6"/>
    </row>
    <row r="43" spans="1:17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</row>
    <row r="44" spans="1:17" x14ac:dyDescent="0.3">
      <c r="A44" s="24" t="s">
        <v>54</v>
      </c>
      <c r="B44" s="24"/>
      <c r="C44" s="26"/>
      <c r="D44" s="27"/>
      <c r="E44" s="27"/>
      <c r="F44" s="27"/>
      <c r="G44" s="27"/>
      <c r="H44" s="27"/>
      <c r="I44" s="24"/>
    </row>
    <row r="45" spans="1:17" x14ac:dyDescent="0.3">
      <c r="A45" s="100" t="s">
        <v>55</v>
      </c>
      <c r="B45" s="100"/>
      <c r="C45" s="101"/>
      <c r="D45" s="101"/>
      <c r="E45" s="101"/>
      <c r="F45" s="101"/>
      <c r="G45" s="101"/>
      <c r="H45" s="101"/>
      <c r="I45" s="100"/>
      <c r="L45" s="80"/>
    </row>
    <row r="46" spans="1:17" x14ac:dyDescent="0.3">
      <c r="J46" s="30"/>
    </row>
    <row r="47" spans="1:17" x14ac:dyDescent="0.3">
      <c r="A47" s="24"/>
      <c r="L47" s="2">
        <f>C34/C39</f>
        <v>0.5</v>
      </c>
      <c r="O47" s="2">
        <f>3294155.8+222482.89+4948794.3-1846.23</f>
        <v>8463586.7599999998</v>
      </c>
    </row>
    <row r="48" spans="1:17" x14ac:dyDescent="0.3">
      <c r="A48" s="31"/>
      <c r="B48" s="102" t="s">
        <v>56</v>
      </c>
      <c r="C48" s="103" t="s">
        <v>57</v>
      </c>
      <c r="D48" s="104" t="s">
        <v>58</v>
      </c>
      <c r="E48" s="105"/>
      <c r="F48" s="106">
        <v>8498779.5999999996</v>
      </c>
      <c r="O48" s="2">
        <f>O47/2</f>
        <v>4231793.38</v>
      </c>
    </row>
    <row r="49" spans="1:12" x14ac:dyDescent="0.3">
      <c r="A49" s="107"/>
      <c r="B49" s="108" t="s">
        <v>59</v>
      </c>
      <c r="C49" s="109">
        <v>8463586.8000000007</v>
      </c>
      <c r="D49" s="110">
        <v>0</v>
      </c>
      <c r="E49" s="111"/>
      <c r="F49" s="112">
        <f>IF((SUM(C49:D49))=0,"",(SUM(C49:D49)))</f>
        <v>8463586.8000000007</v>
      </c>
      <c r="L49" s="152"/>
    </row>
    <row r="50" spans="1:12" x14ac:dyDescent="0.3">
      <c r="A50" s="41"/>
      <c r="B50" s="42" t="s">
        <v>60</v>
      </c>
      <c r="C50" s="43">
        <v>35192.800000000003</v>
      </c>
      <c r="D50" s="44">
        <v>0</v>
      </c>
      <c r="E50" s="45"/>
      <c r="F50" s="46">
        <f>IF((SUM(C50:D50))=0,"",(SUM(C50:D50)))</f>
        <v>35192.800000000003</v>
      </c>
    </row>
    <row r="51" spans="1:12" x14ac:dyDescent="0.3">
      <c r="A51" s="31"/>
      <c r="B51" s="47" t="s">
        <v>61</v>
      </c>
      <c r="C51" s="48"/>
      <c r="D51" s="49"/>
      <c r="E51" s="113"/>
      <c r="F51" s="51"/>
    </row>
    <row r="52" spans="1:12" ht="15.05" x14ac:dyDescent="0.3">
      <c r="A52" s="52"/>
      <c r="B52" s="53" t="s">
        <v>62</v>
      </c>
      <c r="C52" s="48"/>
      <c r="D52" s="49"/>
      <c r="E52" s="49"/>
      <c r="F52" s="114">
        <f>IF(ISERROR(SUM(F49-F51)),"",(SUM(F49-F51)))</f>
        <v>8463586.8000000007</v>
      </c>
    </row>
  </sheetData>
  <mergeCells count="21">
    <mergeCell ref="Q8:Q9"/>
    <mergeCell ref="F8:F9"/>
    <mergeCell ref="G8:H8"/>
    <mergeCell ref="J8:K9"/>
    <mergeCell ref="L8:L9"/>
    <mergeCell ref="M8:O8"/>
    <mergeCell ref="P8:P9"/>
    <mergeCell ref="A5:B5"/>
    <mergeCell ref="C5:E5"/>
    <mergeCell ref="A6:B6"/>
    <mergeCell ref="C6:E6"/>
    <mergeCell ref="A8:B9"/>
    <mergeCell ref="C8:D8"/>
    <mergeCell ref="E8:E9"/>
    <mergeCell ref="A3:B3"/>
    <mergeCell ref="C3:E3"/>
    <mergeCell ref="F3:H3"/>
    <mergeCell ref="J3:K3"/>
    <mergeCell ref="A4:B4"/>
    <mergeCell ref="C4:E4"/>
    <mergeCell ref="J4:K4"/>
  </mergeCells>
  <pageMargins left="0.7" right="0.7" top="0.75" bottom="0.75" header="0.3" footer="0.3"/>
  <pageSetup scale="88" orientation="portrait" r:id="rId1"/>
  <headerFooter alignWithMargins="0"/>
  <colBreaks count="1" manualBreakCount="1">
    <brk id="9" max="1048575" man="1"/>
  </colBreaks>
  <ignoredErrors>
    <ignoredError sqref="C37" unlockedFormula="1"/>
    <ignoredError sqref="P34:Q3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3BFC-0220-4CD8-88B6-D2B8D0B4E73C}">
  <sheetPr>
    <tabColor theme="9" tint="0.39997558519241921"/>
  </sheetPr>
  <dimension ref="A1:Q58"/>
  <sheetViews>
    <sheetView zoomScaleNormal="100" workbookViewId="0">
      <selection activeCell="C6" sqref="C6:E6"/>
    </sheetView>
  </sheetViews>
  <sheetFormatPr defaultColWidth="9.109375" defaultRowHeight="14.4" x14ac:dyDescent="0.3"/>
  <cols>
    <col min="1" max="1" width="3.6640625" style="56" customWidth="1"/>
    <col min="2" max="2" width="31.44140625" style="56" customWidth="1"/>
    <col min="3" max="5" width="13.33203125" style="56" customWidth="1"/>
    <col min="6" max="6" width="12.6640625" style="56" customWidth="1"/>
    <col min="7" max="8" width="6.33203125" style="56" customWidth="1"/>
    <col min="9" max="9" width="2.5546875" style="56" hidden="1" customWidth="1"/>
    <col min="10" max="10" width="4.6640625" style="56" customWidth="1"/>
    <col min="11" max="11" width="29.109375" style="56" customWidth="1"/>
    <col min="12" max="12" width="10.109375" style="56" customWidth="1"/>
    <col min="13" max="13" width="10.109375" style="56" bestFit="1" customWidth="1"/>
    <col min="14" max="16384" width="9.109375" style="56"/>
  </cols>
  <sheetData>
    <row r="1" spans="1:17" ht="15.75" x14ac:dyDescent="0.3">
      <c r="A1" s="55" t="s">
        <v>0</v>
      </c>
      <c r="F1" s="115" t="s">
        <v>1</v>
      </c>
      <c r="J1" s="55" t="s">
        <v>2</v>
      </c>
      <c r="O1" s="115" t="s">
        <v>1</v>
      </c>
    </row>
    <row r="2" spans="1:17" x14ac:dyDescent="0.3">
      <c r="F2" s="115" t="s">
        <v>105</v>
      </c>
      <c r="O2" s="115" t="s">
        <v>107</v>
      </c>
    </row>
    <row r="3" spans="1:17" ht="15.05" x14ac:dyDescent="0.3">
      <c r="A3" s="180" t="s">
        <v>3</v>
      </c>
      <c r="B3" s="180"/>
      <c r="C3" s="175" t="s">
        <v>108</v>
      </c>
      <c r="D3" s="175"/>
      <c r="E3" s="176"/>
      <c r="F3" s="165" t="s">
        <v>113</v>
      </c>
      <c r="G3" s="165"/>
      <c r="H3" s="166"/>
      <c r="I3" s="116"/>
      <c r="J3" s="180" t="str">
        <f>A3</f>
        <v>STATE:  North Carolina</v>
      </c>
      <c r="K3" s="181"/>
    </row>
    <row r="4" spans="1:17" ht="15.05" x14ac:dyDescent="0.3">
      <c r="A4" s="178" t="s">
        <v>103</v>
      </c>
      <c r="B4" s="178"/>
      <c r="C4" s="178" t="s">
        <v>88</v>
      </c>
      <c r="D4" s="178"/>
      <c r="E4" s="179"/>
      <c r="J4" s="180" t="str">
        <f>C3</f>
        <v>FISCAL YEAR:  2024</v>
      </c>
      <c r="K4" s="181"/>
    </row>
    <row r="5" spans="1:17" x14ac:dyDescent="0.3">
      <c r="A5" s="178" t="s">
        <v>77</v>
      </c>
      <c r="B5" s="178"/>
      <c r="C5" s="178" t="s">
        <v>102</v>
      </c>
      <c r="D5" s="178"/>
      <c r="E5" s="179"/>
    </row>
    <row r="6" spans="1:17" x14ac:dyDescent="0.3">
      <c r="A6" s="178" t="s">
        <v>90</v>
      </c>
      <c r="B6" s="178"/>
      <c r="C6" s="178" t="s">
        <v>104</v>
      </c>
      <c r="D6" s="178"/>
      <c r="E6" s="179"/>
    </row>
    <row r="8" spans="1:17" s="57" customFormat="1" ht="15.05" x14ac:dyDescent="0.3">
      <c r="A8" s="182" t="s">
        <v>4</v>
      </c>
      <c r="B8" s="183"/>
      <c r="C8" s="186" t="s">
        <v>5</v>
      </c>
      <c r="D8" s="186"/>
      <c r="E8" s="186" t="s">
        <v>6</v>
      </c>
      <c r="F8" s="186" t="s">
        <v>7</v>
      </c>
      <c r="G8" s="186" t="s">
        <v>8</v>
      </c>
      <c r="H8" s="186"/>
      <c r="I8" s="117"/>
      <c r="J8" s="186" t="s">
        <v>4</v>
      </c>
      <c r="K8" s="186"/>
      <c r="L8" s="186" t="s">
        <v>9</v>
      </c>
      <c r="M8" s="186" t="s">
        <v>10</v>
      </c>
      <c r="N8" s="187"/>
      <c r="O8" s="187"/>
      <c r="P8" s="183" t="s">
        <v>11</v>
      </c>
      <c r="Q8" s="186" t="s">
        <v>12</v>
      </c>
    </row>
    <row r="9" spans="1:17" s="57" customFormat="1" ht="43.2" x14ac:dyDescent="0.3">
      <c r="A9" s="184"/>
      <c r="B9" s="185"/>
      <c r="C9" s="117" t="s">
        <v>13</v>
      </c>
      <c r="D9" s="117" t="s">
        <v>14</v>
      </c>
      <c r="E9" s="186"/>
      <c r="F9" s="186"/>
      <c r="G9" s="117" t="s">
        <v>15</v>
      </c>
      <c r="H9" s="117" t="s">
        <v>16</v>
      </c>
      <c r="I9" s="117"/>
      <c r="J9" s="186"/>
      <c r="K9" s="186"/>
      <c r="L9" s="186"/>
      <c r="M9" s="117" t="s">
        <v>17</v>
      </c>
      <c r="N9" s="117" t="s">
        <v>18</v>
      </c>
      <c r="O9" s="117" t="s">
        <v>19</v>
      </c>
      <c r="P9" s="188"/>
      <c r="Q9" s="186"/>
    </row>
    <row r="10" spans="1:17" x14ac:dyDescent="0.3">
      <c r="A10" s="85">
        <v>1</v>
      </c>
      <c r="B10" s="85" t="s">
        <v>20</v>
      </c>
      <c r="C10" s="118"/>
      <c r="D10" s="118"/>
      <c r="E10" s="118"/>
      <c r="F10" s="119">
        <f t="shared" ref="F10:F39" si="0">SUM(C10:E10)</f>
        <v>0</v>
      </c>
      <c r="G10" s="120"/>
      <c r="H10" s="120"/>
      <c r="I10" s="121"/>
      <c r="J10" s="85">
        <v>1</v>
      </c>
      <c r="K10" s="85" t="s">
        <v>20</v>
      </c>
      <c r="L10" s="122"/>
      <c r="M10" s="122"/>
      <c r="N10" s="122"/>
      <c r="O10" s="122"/>
      <c r="P10" s="84">
        <f t="shared" ref="P10:P38" si="1">SUM(M10:O10)</f>
        <v>0</v>
      </c>
      <c r="Q10" s="84">
        <f t="shared" ref="Q10:Q39" si="2">SUM(L10,P10)</f>
        <v>0</v>
      </c>
    </row>
    <row r="11" spans="1:17" x14ac:dyDescent="0.3">
      <c r="A11" s="85">
        <v>2</v>
      </c>
      <c r="B11" s="85" t="s">
        <v>21</v>
      </c>
      <c r="C11" s="118"/>
      <c r="D11" s="118"/>
      <c r="E11" s="118"/>
      <c r="F11" s="119">
        <f t="shared" si="0"/>
        <v>0</v>
      </c>
      <c r="G11" s="120"/>
      <c r="H11" s="120"/>
      <c r="I11" s="121"/>
      <c r="J11" s="85">
        <v>2</v>
      </c>
      <c r="K11" s="85" t="s">
        <v>21</v>
      </c>
      <c r="L11" s="122"/>
      <c r="M11" s="122"/>
      <c r="N11" s="122"/>
      <c r="O11" s="122"/>
      <c r="P11" s="84">
        <f t="shared" si="1"/>
        <v>0</v>
      </c>
      <c r="Q11" s="84">
        <f t="shared" si="2"/>
        <v>0</v>
      </c>
    </row>
    <row r="12" spans="1:17" x14ac:dyDescent="0.3">
      <c r="A12" s="85">
        <v>3</v>
      </c>
      <c r="B12" s="85" t="s">
        <v>22</v>
      </c>
      <c r="C12" s="118"/>
      <c r="D12" s="118"/>
      <c r="E12" s="118"/>
      <c r="F12" s="119">
        <f t="shared" si="0"/>
        <v>0</v>
      </c>
      <c r="G12" s="120"/>
      <c r="H12" s="120"/>
      <c r="I12" s="121"/>
      <c r="J12" s="85">
        <v>3</v>
      </c>
      <c r="K12" s="85" t="s">
        <v>22</v>
      </c>
      <c r="L12" s="122"/>
      <c r="M12" s="122"/>
      <c r="N12" s="122"/>
      <c r="O12" s="122"/>
      <c r="P12" s="84">
        <f t="shared" si="1"/>
        <v>0</v>
      </c>
      <c r="Q12" s="84">
        <f t="shared" si="2"/>
        <v>0</v>
      </c>
    </row>
    <row r="13" spans="1:17" x14ac:dyDescent="0.3">
      <c r="A13" s="85">
        <v>4</v>
      </c>
      <c r="B13" s="85" t="s">
        <v>23</v>
      </c>
      <c r="C13" s="118">
        <v>478454.46</v>
      </c>
      <c r="D13" s="118"/>
      <c r="E13" s="118">
        <v>102953.43</v>
      </c>
      <c r="F13" s="119">
        <f t="shared" si="0"/>
        <v>581407.89</v>
      </c>
      <c r="G13" s="120"/>
      <c r="H13" s="120"/>
      <c r="I13" s="121"/>
      <c r="J13" s="85">
        <v>4</v>
      </c>
      <c r="K13" s="85" t="s">
        <v>23</v>
      </c>
      <c r="L13" s="122">
        <v>1</v>
      </c>
      <c r="M13" s="122">
        <v>21</v>
      </c>
      <c r="N13" s="122">
        <v>120</v>
      </c>
      <c r="O13" s="122"/>
      <c r="P13" s="84">
        <f t="shared" si="1"/>
        <v>141</v>
      </c>
      <c r="Q13" s="84">
        <f t="shared" si="2"/>
        <v>142</v>
      </c>
    </row>
    <row r="14" spans="1:17" x14ac:dyDescent="0.3">
      <c r="A14" s="85">
        <v>5</v>
      </c>
      <c r="B14" s="85" t="s">
        <v>24</v>
      </c>
      <c r="C14" s="118"/>
      <c r="D14" s="118"/>
      <c r="E14" s="118"/>
      <c r="F14" s="119">
        <f t="shared" si="0"/>
        <v>0</v>
      </c>
      <c r="G14" s="120"/>
      <c r="H14" s="120"/>
      <c r="I14" s="121"/>
      <c r="J14" s="85">
        <v>5</v>
      </c>
      <c r="K14" s="85" t="s">
        <v>24</v>
      </c>
      <c r="L14" s="122"/>
      <c r="M14" s="122"/>
      <c r="N14" s="122"/>
      <c r="O14" s="122"/>
      <c r="P14" s="84">
        <f t="shared" si="1"/>
        <v>0</v>
      </c>
      <c r="Q14" s="84">
        <f t="shared" si="2"/>
        <v>0</v>
      </c>
    </row>
    <row r="15" spans="1:17" x14ac:dyDescent="0.3">
      <c r="A15" s="85">
        <v>6</v>
      </c>
      <c r="B15" s="85" t="s">
        <v>25</v>
      </c>
      <c r="C15" s="118"/>
      <c r="D15" s="118"/>
      <c r="E15" s="118"/>
      <c r="F15" s="119">
        <f t="shared" si="0"/>
        <v>0</v>
      </c>
      <c r="G15" s="120"/>
      <c r="H15" s="120"/>
      <c r="I15" s="121"/>
      <c r="J15" s="85">
        <v>6</v>
      </c>
      <c r="K15" s="85" t="s">
        <v>25</v>
      </c>
      <c r="L15" s="122"/>
      <c r="M15" s="122"/>
      <c r="N15" s="122"/>
      <c r="O15" s="122"/>
      <c r="P15" s="84">
        <f t="shared" si="1"/>
        <v>0</v>
      </c>
      <c r="Q15" s="84">
        <f t="shared" si="2"/>
        <v>0</v>
      </c>
    </row>
    <row r="16" spans="1:17" x14ac:dyDescent="0.3">
      <c r="A16" s="85">
        <v>7</v>
      </c>
      <c r="B16" s="85" t="s">
        <v>26</v>
      </c>
      <c r="C16" s="118"/>
      <c r="D16" s="118"/>
      <c r="E16" s="118"/>
      <c r="F16" s="119">
        <f t="shared" si="0"/>
        <v>0</v>
      </c>
      <c r="G16" s="120"/>
      <c r="H16" s="120"/>
      <c r="I16" s="121"/>
      <c r="J16" s="85">
        <v>7</v>
      </c>
      <c r="K16" s="85" t="s">
        <v>26</v>
      </c>
      <c r="L16" s="122"/>
      <c r="M16" s="122"/>
      <c r="N16" s="122"/>
      <c r="O16" s="122"/>
      <c r="P16" s="84">
        <f t="shared" si="1"/>
        <v>0</v>
      </c>
      <c r="Q16" s="84">
        <f t="shared" si="2"/>
        <v>0</v>
      </c>
    </row>
    <row r="17" spans="1:17" x14ac:dyDescent="0.3">
      <c r="A17" s="85">
        <v>8</v>
      </c>
      <c r="B17" s="85" t="s">
        <v>27</v>
      </c>
      <c r="C17" s="118"/>
      <c r="D17" s="118"/>
      <c r="E17" s="118"/>
      <c r="F17" s="119">
        <f t="shared" si="0"/>
        <v>0</v>
      </c>
      <c r="G17" s="120"/>
      <c r="H17" s="120"/>
      <c r="I17" s="121"/>
      <c r="J17" s="85">
        <v>8</v>
      </c>
      <c r="K17" s="85" t="s">
        <v>27</v>
      </c>
      <c r="L17" s="122"/>
      <c r="M17" s="122"/>
      <c r="N17" s="122"/>
      <c r="O17" s="122"/>
      <c r="P17" s="84">
        <f t="shared" si="1"/>
        <v>0</v>
      </c>
      <c r="Q17" s="84">
        <f t="shared" si="2"/>
        <v>0</v>
      </c>
    </row>
    <row r="18" spans="1:17" x14ac:dyDescent="0.3">
      <c r="A18" s="85">
        <v>9</v>
      </c>
      <c r="B18" s="85" t="s">
        <v>28</v>
      </c>
      <c r="C18" s="118"/>
      <c r="D18" s="118"/>
      <c r="E18" s="118"/>
      <c r="F18" s="119">
        <f t="shared" si="0"/>
        <v>0</v>
      </c>
      <c r="G18" s="120"/>
      <c r="H18" s="120"/>
      <c r="I18" s="121"/>
      <c r="J18" s="85">
        <v>9</v>
      </c>
      <c r="K18" s="85" t="s">
        <v>28</v>
      </c>
      <c r="L18" s="122"/>
      <c r="M18" s="122"/>
      <c r="N18" s="122"/>
      <c r="O18" s="122"/>
      <c r="P18" s="84">
        <f t="shared" si="1"/>
        <v>0</v>
      </c>
      <c r="Q18" s="84">
        <f t="shared" si="2"/>
        <v>0</v>
      </c>
    </row>
    <row r="19" spans="1:17" x14ac:dyDescent="0.3">
      <c r="A19" s="85">
        <v>10</v>
      </c>
      <c r="B19" s="85" t="s">
        <v>29</v>
      </c>
      <c r="C19" s="118"/>
      <c r="D19" s="118"/>
      <c r="E19" s="118"/>
      <c r="F19" s="119">
        <f t="shared" si="0"/>
        <v>0</v>
      </c>
      <c r="G19" s="120"/>
      <c r="H19" s="120"/>
      <c r="I19" s="121"/>
      <c r="J19" s="85">
        <v>10</v>
      </c>
      <c r="K19" s="85" t="s">
        <v>29</v>
      </c>
      <c r="L19" s="122"/>
      <c r="M19" s="122"/>
      <c r="N19" s="122"/>
      <c r="O19" s="122"/>
      <c r="P19" s="84">
        <f t="shared" si="1"/>
        <v>0</v>
      </c>
      <c r="Q19" s="84">
        <f t="shared" si="2"/>
        <v>0</v>
      </c>
    </row>
    <row r="20" spans="1:17" x14ac:dyDescent="0.3">
      <c r="A20" s="85">
        <v>11</v>
      </c>
      <c r="B20" s="85" t="s">
        <v>30</v>
      </c>
      <c r="C20" s="118"/>
      <c r="D20" s="118"/>
      <c r="E20" s="118"/>
      <c r="F20" s="119">
        <f t="shared" si="0"/>
        <v>0</v>
      </c>
      <c r="G20" s="120"/>
      <c r="H20" s="120"/>
      <c r="I20" s="121"/>
      <c r="J20" s="85">
        <v>11</v>
      </c>
      <c r="K20" s="85" t="s">
        <v>30</v>
      </c>
      <c r="L20" s="122"/>
      <c r="M20" s="122"/>
      <c r="N20" s="122"/>
      <c r="O20" s="122"/>
      <c r="P20" s="84">
        <f t="shared" si="1"/>
        <v>0</v>
      </c>
      <c r="Q20" s="84">
        <f t="shared" si="2"/>
        <v>0</v>
      </c>
    </row>
    <row r="21" spans="1:17" x14ac:dyDescent="0.3">
      <c r="A21" s="85">
        <v>12</v>
      </c>
      <c r="B21" s="85" t="s">
        <v>31</v>
      </c>
      <c r="C21" s="118">
        <v>124113.98999999999</v>
      </c>
      <c r="D21" s="118"/>
      <c r="E21" s="118">
        <v>43501.45</v>
      </c>
      <c r="F21" s="119">
        <f t="shared" si="0"/>
        <v>167615.44</v>
      </c>
      <c r="G21" s="120"/>
      <c r="H21" s="120"/>
      <c r="I21" s="121"/>
      <c r="J21" s="85">
        <v>12</v>
      </c>
      <c r="K21" s="85" t="s">
        <v>31</v>
      </c>
      <c r="L21" s="122"/>
      <c r="M21" s="122">
        <v>9</v>
      </c>
      <c r="N21" s="122">
        <v>51</v>
      </c>
      <c r="O21" s="122"/>
      <c r="P21" s="84">
        <f t="shared" si="1"/>
        <v>60</v>
      </c>
      <c r="Q21" s="84">
        <f t="shared" si="2"/>
        <v>60</v>
      </c>
    </row>
    <row r="22" spans="1:17" x14ac:dyDescent="0.3">
      <c r="A22" s="85">
        <v>13</v>
      </c>
      <c r="B22" s="85" t="s">
        <v>32</v>
      </c>
      <c r="C22" s="118">
        <v>12411.398999999999</v>
      </c>
      <c r="D22" s="118"/>
      <c r="E22" s="118">
        <v>3625.12</v>
      </c>
      <c r="F22" s="119">
        <f t="shared" si="0"/>
        <v>16036.519</v>
      </c>
      <c r="G22" s="120"/>
      <c r="H22" s="120"/>
      <c r="I22" s="121"/>
      <c r="J22" s="85">
        <v>13</v>
      </c>
      <c r="K22" s="85" t="s">
        <v>32</v>
      </c>
      <c r="L22" s="122"/>
      <c r="M22" s="122"/>
      <c r="N22" s="122">
        <v>5</v>
      </c>
      <c r="O22" s="122"/>
      <c r="P22" s="84">
        <f t="shared" si="1"/>
        <v>5</v>
      </c>
      <c r="Q22" s="84">
        <f t="shared" si="2"/>
        <v>5</v>
      </c>
    </row>
    <row r="23" spans="1:17" x14ac:dyDescent="0.3">
      <c r="A23" s="85">
        <v>14</v>
      </c>
      <c r="B23" s="85" t="s">
        <v>33</v>
      </c>
      <c r="C23" s="118"/>
      <c r="D23" s="118"/>
      <c r="E23" s="118"/>
      <c r="F23" s="119">
        <f t="shared" si="0"/>
        <v>0</v>
      </c>
      <c r="G23" s="120"/>
      <c r="H23" s="120"/>
      <c r="I23" s="121"/>
      <c r="J23" s="85">
        <v>14</v>
      </c>
      <c r="K23" s="85" t="s">
        <v>33</v>
      </c>
      <c r="L23" s="122"/>
      <c r="M23" s="122"/>
      <c r="N23" s="122"/>
      <c r="O23" s="122"/>
      <c r="P23" s="84">
        <f t="shared" si="1"/>
        <v>0</v>
      </c>
      <c r="Q23" s="84">
        <f t="shared" si="2"/>
        <v>0</v>
      </c>
    </row>
    <row r="24" spans="1:17" x14ac:dyDescent="0.3">
      <c r="A24" s="85">
        <v>15</v>
      </c>
      <c r="B24" s="85" t="s">
        <v>34</v>
      </c>
      <c r="C24" s="118"/>
      <c r="D24" s="118"/>
      <c r="E24" s="118"/>
      <c r="F24" s="119">
        <f t="shared" si="0"/>
        <v>0</v>
      </c>
      <c r="G24" s="120"/>
      <c r="H24" s="120"/>
      <c r="I24" s="121"/>
      <c r="J24" s="85">
        <v>15</v>
      </c>
      <c r="K24" s="85" t="s">
        <v>34</v>
      </c>
      <c r="L24" s="122"/>
      <c r="M24" s="122"/>
      <c r="N24" s="122"/>
      <c r="O24" s="122"/>
      <c r="P24" s="84">
        <f t="shared" si="1"/>
        <v>0</v>
      </c>
      <c r="Q24" s="84">
        <f t="shared" si="2"/>
        <v>0</v>
      </c>
    </row>
    <row r="25" spans="1:17" x14ac:dyDescent="0.3">
      <c r="A25" s="85">
        <v>16</v>
      </c>
      <c r="B25" s="85" t="s">
        <v>35</v>
      </c>
      <c r="C25" s="118"/>
      <c r="D25" s="118"/>
      <c r="E25" s="118"/>
      <c r="F25" s="119">
        <f t="shared" si="0"/>
        <v>0</v>
      </c>
      <c r="G25" s="120"/>
      <c r="H25" s="120"/>
      <c r="I25" s="121"/>
      <c r="J25" s="85">
        <v>16</v>
      </c>
      <c r="K25" s="85" t="s">
        <v>35</v>
      </c>
      <c r="L25" s="122"/>
      <c r="M25" s="122"/>
      <c r="N25" s="122"/>
      <c r="O25" s="122"/>
      <c r="P25" s="84">
        <f t="shared" si="1"/>
        <v>0</v>
      </c>
      <c r="Q25" s="84">
        <f t="shared" si="2"/>
        <v>0</v>
      </c>
    </row>
    <row r="26" spans="1:17" x14ac:dyDescent="0.3">
      <c r="A26" s="85">
        <v>17</v>
      </c>
      <c r="B26" s="85" t="s">
        <v>36</v>
      </c>
      <c r="C26" s="118"/>
      <c r="D26" s="118"/>
      <c r="E26" s="118"/>
      <c r="F26" s="119">
        <f t="shared" si="0"/>
        <v>0</v>
      </c>
      <c r="G26" s="120"/>
      <c r="H26" s="120"/>
      <c r="I26" s="121"/>
      <c r="J26" s="85">
        <v>17</v>
      </c>
      <c r="K26" s="85" t="s">
        <v>36</v>
      </c>
      <c r="L26" s="122"/>
      <c r="M26" s="122"/>
      <c r="N26" s="122"/>
      <c r="O26" s="122"/>
      <c r="P26" s="84">
        <f t="shared" si="1"/>
        <v>0</v>
      </c>
      <c r="Q26" s="84">
        <f t="shared" si="2"/>
        <v>0</v>
      </c>
    </row>
    <row r="27" spans="1:17" x14ac:dyDescent="0.3">
      <c r="A27" s="85">
        <v>18</v>
      </c>
      <c r="B27" s="85" t="s">
        <v>37</v>
      </c>
      <c r="C27" s="118"/>
      <c r="D27" s="118"/>
      <c r="E27" s="118"/>
      <c r="F27" s="119">
        <f t="shared" si="0"/>
        <v>0</v>
      </c>
      <c r="G27" s="120"/>
      <c r="H27" s="120"/>
      <c r="I27" s="121"/>
      <c r="J27" s="85">
        <v>18</v>
      </c>
      <c r="K27" s="85" t="s">
        <v>37</v>
      </c>
      <c r="L27" s="122"/>
      <c r="M27" s="122"/>
      <c r="N27" s="122"/>
      <c r="O27" s="122"/>
      <c r="P27" s="84">
        <f t="shared" si="1"/>
        <v>0</v>
      </c>
      <c r="Q27" s="84">
        <f t="shared" si="2"/>
        <v>0</v>
      </c>
    </row>
    <row r="28" spans="1:17" x14ac:dyDescent="0.3">
      <c r="A28" s="85">
        <v>19</v>
      </c>
      <c r="B28" s="85" t="s">
        <v>38</v>
      </c>
      <c r="C28" s="118"/>
      <c r="D28" s="118"/>
      <c r="E28" s="118"/>
      <c r="F28" s="119">
        <f t="shared" si="0"/>
        <v>0</v>
      </c>
      <c r="G28" s="120"/>
      <c r="H28" s="120"/>
      <c r="I28" s="121"/>
      <c r="J28" s="85">
        <v>19</v>
      </c>
      <c r="K28" s="85" t="s">
        <v>38</v>
      </c>
      <c r="L28" s="122"/>
      <c r="M28" s="122"/>
      <c r="N28" s="122"/>
      <c r="O28" s="122"/>
      <c r="P28" s="84">
        <f t="shared" si="1"/>
        <v>0</v>
      </c>
      <c r="Q28" s="84">
        <f t="shared" si="2"/>
        <v>0</v>
      </c>
    </row>
    <row r="29" spans="1:17" x14ac:dyDescent="0.3">
      <c r="A29" s="85">
        <v>20</v>
      </c>
      <c r="B29" s="85" t="s">
        <v>39</v>
      </c>
      <c r="C29" s="118"/>
      <c r="D29" s="118"/>
      <c r="E29" s="118"/>
      <c r="F29" s="119">
        <f t="shared" si="0"/>
        <v>0</v>
      </c>
      <c r="G29" s="120"/>
      <c r="H29" s="120"/>
      <c r="I29" s="121"/>
      <c r="J29" s="85">
        <v>20</v>
      </c>
      <c r="K29" s="85" t="s">
        <v>39</v>
      </c>
      <c r="L29" s="122"/>
      <c r="M29" s="122"/>
      <c r="N29" s="122"/>
      <c r="O29" s="122"/>
      <c r="P29" s="84">
        <f t="shared" si="1"/>
        <v>0</v>
      </c>
      <c r="Q29" s="84">
        <f t="shared" si="2"/>
        <v>0</v>
      </c>
    </row>
    <row r="30" spans="1:17" x14ac:dyDescent="0.3">
      <c r="A30" s="85">
        <v>21</v>
      </c>
      <c r="B30" s="85" t="s">
        <v>40</v>
      </c>
      <c r="C30" s="118"/>
      <c r="D30" s="118"/>
      <c r="E30" s="118"/>
      <c r="F30" s="119">
        <f t="shared" si="0"/>
        <v>0</v>
      </c>
      <c r="G30" s="120"/>
      <c r="H30" s="120"/>
      <c r="I30" s="121"/>
      <c r="J30" s="85">
        <v>21</v>
      </c>
      <c r="K30" s="85" t="s">
        <v>40</v>
      </c>
      <c r="L30" s="122"/>
      <c r="M30" s="122"/>
      <c r="N30" s="122"/>
      <c r="O30" s="122"/>
      <c r="P30" s="84">
        <f t="shared" si="1"/>
        <v>0</v>
      </c>
      <c r="Q30" s="84">
        <f t="shared" si="2"/>
        <v>0</v>
      </c>
    </row>
    <row r="31" spans="1:17" x14ac:dyDescent="0.3">
      <c r="A31" s="85">
        <v>22</v>
      </c>
      <c r="B31" s="85" t="s">
        <v>41</v>
      </c>
      <c r="C31" s="118"/>
      <c r="D31" s="118"/>
      <c r="E31" s="118"/>
      <c r="F31" s="119">
        <f t="shared" si="0"/>
        <v>0</v>
      </c>
      <c r="G31" s="120"/>
      <c r="H31" s="120"/>
      <c r="I31" s="121"/>
      <c r="J31" s="85">
        <v>22</v>
      </c>
      <c r="K31" s="85" t="s">
        <v>41</v>
      </c>
      <c r="L31" s="122"/>
      <c r="M31" s="122"/>
      <c r="N31" s="122"/>
      <c r="O31" s="122"/>
      <c r="P31" s="84">
        <f t="shared" si="1"/>
        <v>0</v>
      </c>
      <c r="Q31" s="84">
        <f t="shared" si="2"/>
        <v>0</v>
      </c>
    </row>
    <row r="32" spans="1:17" x14ac:dyDescent="0.3">
      <c r="A32" s="85">
        <v>23</v>
      </c>
      <c r="B32" s="85" t="s">
        <v>42</v>
      </c>
      <c r="C32" s="118"/>
      <c r="D32" s="118"/>
      <c r="E32" s="118"/>
      <c r="F32" s="119">
        <f t="shared" si="0"/>
        <v>0</v>
      </c>
      <c r="G32" s="120"/>
      <c r="H32" s="120"/>
      <c r="I32" s="121"/>
      <c r="J32" s="85">
        <v>23</v>
      </c>
      <c r="K32" s="85" t="s">
        <v>42</v>
      </c>
      <c r="L32" s="122"/>
      <c r="M32" s="122"/>
      <c r="N32" s="122"/>
      <c r="O32" s="122"/>
      <c r="P32" s="84">
        <f t="shared" si="1"/>
        <v>0</v>
      </c>
      <c r="Q32" s="84">
        <f t="shared" si="2"/>
        <v>0</v>
      </c>
    </row>
    <row r="33" spans="1:17" x14ac:dyDescent="0.3">
      <c r="A33" s="85">
        <v>24</v>
      </c>
      <c r="B33" s="85" t="s">
        <v>43</v>
      </c>
      <c r="C33" s="118"/>
      <c r="D33" s="118"/>
      <c r="E33" s="118"/>
      <c r="F33" s="119">
        <f t="shared" si="0"/>
        <v>0</v>
      </c>
      <c r="G33" s="120"/>
      <c r="H33" s="120"/>
      <c r="I33" s="121"/>
      <c r="J33" s="85">
        <v>24</v>
      </c>
      <c r="K33" s="85" t="s">
        <v>43</v>
      </c>
      <c r="L33" s="122"/>
      <c r="M33" s="122"/>
      <c r="N33" s="122"/>
      <c r="O33" s="122"/>
      <c r="P33" s="84">
        <f t="shared" si="1"/>
        <v>0</v>
      </c>
      <c r="Q33" s="84">
        <f t="shared" si="2"/>
        <v>0</v>
      </c>
    </row>
    <row r="34" spans="1:17" x14ac:dyDescent="0.3">
      <c r="A34" s="85">
        <v>25</v>
      </c>
      <c r="B34" s="85" t="s">
        <v>44</v>
      </c>
      <c r="C34" s="118">
        <v>3276447.31</v>
      </c>
      <c r="D34" s="118"/>
      <c r="E34" s="118">
        <v>1082461.06</v>
      </c>
      <c r="F34" s="119">
        <f t="shared" si="0"/>
        <v>4358908.37</v>
      </c>
      <c r="G34" s="120"/>
      <c r="H34" s="120"/>
      <c r="I34" s="121"/>
      <c r="J34" s="85">
        <v>25</v>
      </c>
      <c r="K34" s="85" t="s">
        <v>44</v>
      </c>
      <c r="L34" s="122">
        <v>11</v>
      </c>
      <c r="M34" s="122">
        <v>318</v>
      </c>
      <c r="N34" s="122">
        <v>1164</v>
      </c>
      <c r="O34" s="122"/>
      <c r="P34" s="84">
        <f t="shared" si="1"/>
        <v>1482</v>
      </c>
      <c r="Q34" s="84">
        <f t="shared" si="2"/>
        <v>1493</v>
      </c>
    </row>
    <row r="35" spans="1:17" x14ac:dyDescent="0.3">
      <c r="A35" s="85">
        <v>26</v>
      </c>
      <c r="B35" s="85" t="s">
        <v>45</v>
      </c>
      <c r="C35" s="118"/>
      <c r="D35" s="118"/>
      <c r="E35" s="118"/>
      <c r="F35" s="119">
        <f t="shared" si="0"/>
        <v>0</v>
      </c>
      <c r="G35" s="120"/>
      <c r="H35" s="120"/>
      <c r="I35" s="121"/>
      <c r="J35" s="85">
        <v>26</v>
      </c>
      <c r="K35" s="85" t="s">
        <v>45</v>
      </c>
      <c r="L35" s="122"/>
      <c r="M35" s="122"/>
      <c r="N35" s="122"/>
      <c r="O35" s="122"/>
      <c r="P35" s="84">
        <f t="shared" si="1"/>
        <v>0</v>
      </c>
      <c r="Q35" s="84">
        <f t="shared" si="2"/>
        <v>0</v>
      </c>
    </row>
    <row r="36" spans="1:17" x14ac:dyDescent="0.3">
      <c r="A36" s="85">
        <v>27</v>
      </c>
      <c r="B36" s="85" t="s">
        <v>46</v>
      </c>
      <c r="C36" s="118"/>
      <c r="D36" s="118"/>
      <c r="E36" s="118"/>
      <c r="F36" s="119">
        <f t="shared" si="0"/>
        <v>0</v>
      </c>
      <c r="G36" s="120"/>
      <c r="H36" s="120"/>
      <c r="I36" s="121"/>
      <c r="J36" s="85">
        <v>27</v>
      </c>
      <c r="K36" s="85" t="s">
        <v>46</v>
      </c>
      <c r="L36" s="122"/>
      <c r="M36" s="122"/>
      <c r="N36" s="122"/>
      <c r="O36" s="122"/>
      <c r="P36" s="84">
        <f t="shared" si="1"/>
        <v>0</v>
      </c>
      <c r="Q36" s="84">
        <f t="shared" si="2"/>
        <v>0</v>
      </c>
    </row>
    <row r="37" spans="1:17" x14ac:dyDescent="0.3">
      <c r="A37" s="85">
        <v>28</v>
      </c>
      <c r="B37" s="85" t="s">
        <v>47</v>
      </c>
      <c r="C37" s="118"/>
      <c r="D37" s="118"/>
      <c r="E37" s="118"/>
      <c r="F37" s="119">
        <f t="shared" si="0"/>
        <v>0</v>
      </c>
      <c r="G37" s="120"/>
      <c r="H37" s="120"/>
      <c r="I37" s="121"/>
      <c r="J37" s="85">
        <v>28</v>
      </c>
      <c r="K37" s="85" t="s">
        <v>47</v>
      </c>
      <c r="L37" s="122"/>
      <c r="M37" s="122"/>
      <c r="N37" s="122"/>
      <c r="O37" s="122"/>
      <c r="P37" s="84">
        <f t="shared" si="1"/>
        <v>0</v>
      </c>
      <c r="Q37" s="84">
        <f t="shared" si="2"/>
        <v>0</v>
      </c>
    </row>
    <row r="38" spans="1:17" x14ac:dyDescent="0.3">
      <c r="A38" s="85">
        <v>29</v>
      </c>
      <c r="B38" s="85" t="s">
        <v>48</v>
      </c>
      <c r="C38" s="118"/>
      <c r="D38" s="118"/>
      <c r="E38" s="118"/>
      <c r="F38" s="119">
        <f t="shared" si="0"/>
        <v>0</v>
      </c>
      <c r="G38" s="120"/>
      <c r="H38" s="120"/>
      <c r="I38" s="121"/>
      <c r="J38" s="85">
        <v>29</v>
      </c>
      <c r="K38" s="85" t="s">
        <v>48</v>
      </c>
      <c r="L38" s="122"/>
      <c r="M38" s="122"/>
      <c r="N38" s="122"/>
      <c r="O38" s="122"/>
      <c r="P38" s="84">
        <f t="shared" si="1"/>
        <v>0</v>
      </c>
      <c r="Q38" s="84">
        <f t="shared" si="2"/>
        <v>0</v>
      </c>
    </row>
    <row r="39" spans="1:17" x14ac:dyDescent="0.3">
      <c r="A39" s="85">
        <v>30</v>
      </c>
      <c r="B39" s="85" t="s">
        <v>49</v>
      </c>
      <c r="C39" s="119">
        <f>SUM(C10:C38)</f>
        <v>3891427.159</v>
      </c>
      <c r="D39" s="119">
        <f>SUM(D10:D38)</f>
        <v>0</v>
      </c>
      <c r="E39" s="119">
        <f>SUM(E10:E38)</f>
        <v>1232541.06</v>
      </c>
      <c r="F39" s="119">
        <f t="shared" si="0"/>
        <v>5123968.2190000005</v>
      </c>
      <c r="G39" s="123"/>
      <c r="H39" s="123"/>
      <c r="I39" s="123"/>
      <c r="J39" s="85">
        <v>30</v>
      </c>
      <c r="K39" s="124" t="s">
        <v>50</v>
      </c>
      <c r="L39" s="84">
        <f>SUM(L10:L38)</f>
        <v>12</v>
      </c>
      <c r="M39" s="84">
        <f>SUM(M10:M38)</f>
        <v>348</v>
      </c>
      <c r="N39" s="84">
        <f>SUM(N10:N38)</f>
        <v>1340</v>
      </c>
      <c r="O39" s="84">
        <f>SUM(O10:O38)</f>
        <v>0</v>
      </c>
      <c r="P39" s="84">
        <f>SUM(P10:P38)</f>
        <v>1688</v>
      </c>
      <c r="Q39" s="84">
        <f t="shared" si="2"/>
        <v>1700</v>
      </c>
    </row>
    <row r="40" spans="1:17" x14ac:dyDescent="0.3">
      <c r="A40" s="125">
        <v>31</v>
      </c>
      <c r="B40" s="125" t="s">
        <v>51</v>
      </c>
      <c r="C40" s="93">
        <f>IF(C50=0,0,C50)</f>
        <v>0</v>
      </c>
      <c r="D40" s="126">
        <f>IF(D50=0,0,D50)</f>
        <v>0</v>
      </c>
      <c r="E40" s="127"/>
      <c r="F40" s="127"/>
      <c r="G40" s="128"/>
      <c r="H40" s="128"/>
      <c r="I40" s="129"/>
    </row>
    <row r="41" spans="1:17" ht="25.55" customHeight="1" x14ac:dyDescent="0.3">
      <c r="A41" s="130">
        <v>32</v>
      </c>
      <c r="B41" s="131" t="s">
        <v>52</v>
      </c>
      <c r="C41" s="119">
        <f>SUM(C39:C40)</f>
        <v>3891427.159</v>
      </c>
      <c r="D41" s="119">
        <f>SUM(D39:D40)</f>
        <v>0</v>
      </c>
      <c r="E41" s="132"/>
      <c r="F41" s="132"/>
      <c r="G41" s="133"/>
      <c r="H41" s="133"/>
      <c r="I41" s="133"/>
    </row>
    <row r="42" spans="1:17" x14ac:dyDescent="0.3">
      <c r="B42" s="57"/>
    </row>
    <row r="43" spans="1:17" x14ac:dyDescent="0.3">
      <c r="A43" s="58" t="s">
        <v>53</v>
      </c>
      <c r="B43" s="58"/>
      <c r="C43" s="58"/>
      <c r="D43" s="59"/>
      <c r="E43" s="59"/>
      <c r="F43" s="59"/>
      <c r="G43" s="59"/>
      <c r="H43" s="59"/>
      <c r="I43" s="58"/>
    </row>
    <row r="44" spans="1:17" x14ac:dyDescent="0.3">
      <c r="A44" s="58" t="s">
        <v>54</v>
      </c>
      <c r="B44" s="58"/>
      <c r="C44" s="26"/>
      <c r="D44" s="60"/>
      <c r="E44" s="60"/>
      <c r="F44" s="60"/>
      <c r="G44" s="60"/>
      <c r="H44" s="60"/>
      <c r="I44" s="58"/>
    </row>
    <row r="45" spans="1:17" x14ac:dyDescent="0.3">
      <c r="A45" s="134" t="s">
        <v>55</v>
      </c>
      <c r="B45" s="134"/>
      <c r="C45" s="135"/>
      <c r="D45" s="135"/>
      <c r="E45" s="135"/>
      <c r="F45" s="135"/>
      <c r="G45" s="135"/>
      <c r="H45" s="135"/>
      <c r="I45" s="134"/>
    </row>
    <row r="46" spans="1:17" x14ac:dyDescent="0.3">
      <c r="J46" s="136"/>
    </row>
    <row r="47" spans="1:17" x14ac:dyDescent="0.3">
      <c r="A47" s="58"/>
    </row>
    <row r="48" spans="1:17" x14ac:dyDescent="0.3">
      <c r="A48" s="61"/>
      <c r="B48" s="137" t="s">
        <v>56</v>
      </c>
      <c r="C48" s="138" t="s">
        <v>57</v>
      </c>
      <c r="D48" s="139" t="s">
        <v>58</v>
      </c>
      <c r="E48" s="140"/>
      <c r="F48" s="141">
        <v>3891427.16</v>
      </c>
      <c r="M48" s="151"/>
    </row>
    <row r="49" spans="1:12" x14ac:dyDescent="0.3">
      <c r="A49" s="142"/>
      <c r="B49" s="143" t="s">
        <v>59</v>
      </c>
      <c r="C49" s="150">
        <v>3891427.16</v>
      </c>
      <c r="D49" s="110">
        <v>0</v>
      </c>
      <c r="E49" s="111"/>
      <c r="F49" s="144">
        <f>IF((SUM(C49:D49))=0,"",(SUM(C49:D49)))</f>
        <v>3891427.16</v>
      </c>
    </row>
    <row r="50" spans="1:12" x14ac:dyDescent="0.3">
      <c r="A50" s="62"/>
      <c r="B50" s="63" t="s">
        <v>60</v>
      </c>
      <c r="C50" s="64">
        <v>0</v>
      </c>
      <c r="D50" s="65">
        <v>0</v>
      </c>
      <c r="E50" s="66"/>
      <c r="F50" s="67" t="str">
        <f>IF((SUM(C50:D50))=0,"",(SUM(C50:D50)))</f>
        <v/>
      </c>
    </row>
    <row r="51" spans="1:12" x14ac:dyDescent="0.3">
      <c r="A51" s="61"/>
      <c r="B51" s="68" t="s">
        <v>61</v>
      </c>
      <c r="C51" s="69"/>
      <c r="D51" s="70"/>
      <c r="E51" s="145"/>
      <c r="F51" s="71"/>
      <c r="L51" s="151"/>
    </row>
    <row r="52" spans="1:12" ht="15.05" x14ac:dyDescent="0.3">
      <c r="A52" s="72"/>
      <c r="B52" s="73" t="s">
        <v>62</v>
      </c>
      <c r="C52" s="69"/>
      <c r="D52" s="70"/>
      <c r="E52" s="70"/>
      <c r="F52" s="146">
        <f>IF(ISERROR(SUM(F49-F51)),"",(SUM(F49-F51)))</f>
        <v>3891427.16</v>
      </c>
    </row>
    <row r="56" spans="1:12" x14ac:dyDescent="0.3">
      <c r="F56" s="151"/>
    </row>
    <row r="58" spans="1:12" x14ac:dyDescent="0.3">
      <c r="F58" s="151"/>
    </row>
  </sheetData>
  <mergeCells count="21">
    <mergeCell ref="Q8:Q9"/>
    <mergeCell ref="F8:F9"/>
    <mergeCell ref="G8:H8"/>
    <mergeCell ref="J8:K9"/>
    <mergeCell ref="L8:L9"/>
    <mergeCell ref="M8:O8"/>
    <mergeCell ref="P8:P9"/>
    <mergeCell ref="A5:B5"/>
    <mergeCell ref="C5:E5"/>
    <mergeCell ref="A6:B6"/>
    <mergeCell ref="C6:E6"/>
    <mergeCell ref="A8:B9"/>
    <mergeCell ref="C8:D8"/>
    <mergeCell ref="E8:E9"/>
    <mergeCell ref="A3:B3"/>
    <mergeCell ref="C3:E3"/>
    <mergeCell ref="F3:H3"/>
    <mergeCell ref="J3:K3"/>
    <mergeCell ref="A4:B4"/>
    <mergeCell ref="C4:E4"/>
    <mergeCell ref="J4:K4"/>
  </mergeCells>
  <pageMargins left="0.7" right="0.7" top="0.75" bottom="0.75" header="0.3" footer="0.3"/>
  <pageSetup scale="88" orientation="portrait" r:id="rId1"/>
  <headerFooter alignWithMargins="0"/>
  <colBreaks count="1" manualBreakCount="1">
    <brk id="9" max="1048575" man="1"/>
  </colBreaks>
  <ignoredErrors>
    <ignoredError sqref="P13:P48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8F9F-751A-4C97-9FD6-4FE0F9B23474}">
  <sheetPr>
    <tabColor theme="9" tint="0.39997558519241921"/>
  </sheetPr>
  <dimension ref="A1:Q52"/>
  <sheetViews>
    <sheetView zoomScaleNormal="100" workbookViewId="0">
      <selection activeCell="K46" sqref="K46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2.6640625" style="2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0.109375" style="2" customWidth="1"/>
    <col min="13" max="13" width="11.33203125" style="2" bestFit="1" customWidth="1"/>
    <col min="14" max="16384" width="9.109375" style="2"/>
  </cols>
  <sheetData>
    <row r="1" spans="1:17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17" x14ac:dyDescent="0.3">
      <c r="F2" s="3" t="s">
        <v>105</v>
      </c>
      <c r="O2" s="3" t="s">
        <v>107</v>
      </c>
    </row>
    <row r="3" spans="1:17" ht="15.05" x14ac:dyDescent="0.3">
      <c r="A3" s="175" t="s">
        <v>3</v>
      </c>
      <c r="B3" s="175"/>
      <c r="C3" s="175" t="s">
        <v>108</v>
      </c>
      <c r="D3" s="175"/>
      <c r="E3" s="176"/>
      <c r="F3" s="165" t="s">
        <v>113</v>
      </c>
      <c r="G3" s="165"/>
      <c r="H3" s="166"/>
      <c r="I3" s="4"/>
      <c r="J3" s="175" t="str">
        <f>A3</f>
        <v>STATE:  North Carolina</v>
      </c>
      <c r="K3" s="177"/>
    </row>
    <row r="4" spans="1:17" ht="15.05" x14ac:dyDescent="0.3">
      <c r="A4" s="172" t="s">
        <v>116</v>
      </c>
      <c r="B4" s="172"/>
      <c r="C4" s="172" t="s">
        <v>80</v>
      </c>
      <c r="D4" s="172"/>
      <c r="E4" s="173"/>
      <c r="J4" s="175" t="str">
        <f>C3</f>
        <v>FISCAL YEAR:  2024</v>
      </c>
      <c r="K4" s="177"/>
    </row>
    <row r="5" spans="1:17" x14ac:dyDescent="0.3">
      <c r="A5" s="172" t="s">
        <v>79</v>
      </c>
      <c r="B5" s="172"/>
      <c r="C5" s="172" t="s">
        <v>117</v>
      </c>
      <c r="D5" s="172"/>
      <c r="E5" s="173"/>
    </row>
    <row r="6" spans="1:17" x14ac:dyDescent="0.3">
      <c r="A6" s="172" t="s">
        <v>83</v>
      </c>
      <c r="B6" s="172"/>
      <c r="C6" s="172" t="s">
        <v>84</v>
      </c>
      <c r="D6" s="172"/>
      <c r="E6" s="173"/>
    </row>
    <row r="8" spans="1:17" s="6" customFormat="1" ht="15.05" x14ac:dyDescent="0.3">
      <c r="A8" s="174" t="s">
        <v>4</v>
      </c>
      <c r="B8" s="171"/>
      <c r="C8" s="169" t="s">
        <v>5</v>
      </c>
      <c r="D8" s="169"/>
      <c r="E8" s="169" t="s">
        <v>6</v>
      </c>
      <c r="F8" s="169" t="s">
        <v>7</v>
      </c>
      <c r="G8" s="169" t="s">
        <v>8</v>
      </c>
      <c r="H8" s="169"/>
      <c r="I8" s="87"/>
      <c r="J8" s="169" t="s">
        <v>4</v>
      </c>
      <c r="K8" s="169"/>
      <c r="L8" s="169" t="s">
        <v>9</v>
      </c>
      <c r="M8" s="169" t="s">
        <v>10</v>
      </c>
      <c r="N8" s="170"/>
      <c r="O8" s="170"/>
      <c r="P8" s="171" t="s">
        <v>11</v>
      </c>
      <c r="Q8" s="169" t="s">
        <v>12</v>
      </c>
    </row>
    <row r="9" spans="1:17" s="6" customFormat="1" ht="43.2" x14ac:dyDescent="0.3">
      <c r="A9" s="163"/>
      <c r="B9" s="164"/>
      <c r="C9" s="87" t="s">
        <v>13</v>
      </c>
      <c r="D9" s="87" t="s">
        <v>14</v>
      </c>
      <c r="E9" s="169"/>
      <c r="F9" s="169"/>
      <c r="G9" s="87" t="s">
        <v>15</v>
      </c>
      <c r="H9" s="87" t="s">
        <v>16</v>
      </c>
      <c r="I9" s="87"/>
      <c r="J9" s="169"/>
      <c r="K9" s="169"/>
      <c r="L9" s="169"/>
      <c r="M9" s="87" t="s">
        <v>17</v>
      </c>
      <c r="N9" s="87" t="s">
        <v>18</v>
      </c>
      <c r="O9" s="87" t="s">
        <v>19</v>
      </c>
      <c r="P9" s="158"/>
      <c r="Q9" s="169"/>
    </row>
    <row r="10" spans="1:17" x14ac:dyDescent="0.3">
      <c r="A10" s="86">
        <v>1</v>
      </c>
      <c r="B10" s="86" t="s">
        <v>20</v>
      </c>
      <c r="C10" s="80"/>
      <c r="D10" s="80"/>
      <c r="E10" s="80"/>
      <c r="F10" s="81">
        <f t="shared" ref="F10:F39" si="0">SUM(C10:E10)</f>
        <v>0</v>
      </c>
      <c r="G10" s="88"/>
      <c r="H10" s="88"/>
      <c r="I10" s="89"/>
      <c r="J10" s="86">
        <v>1</v>
      </c>
      <c r="K10" s="86" t="s">
        <v>20</v>
      </c>
      <c r="L10" s="82"/>
      <c r="M10" s="82"/>
      <c r="N10" s="82"/>
      <c r="O10" s="82"/>
      <c r="P10" s="83">
        <f t="shared" ref="P10" si="1">SUM(M10:O10)</f>
        <v>0</v>
      </c>
      <c r="Q10" s="83">
        <f t="shared" ref="Q10:Q39" si="2">SUM(L10,P10)</f>
        <v>0</v>
      </c>
    </row>
    <row r="11" spans="1:17" x14ac:dyDescent="0.3">
      <c r="A11" s="86">
        <v>2</v>
      </c>
      <c r="B11" s="86" t="s">
        <v>21</v>
      </c>
      <c r="C11" s="80"/>
      <c r="D11" s="80"/>
      <c r="E11" s="80"/>
      <c r="F11" s="81">
        <f t="shared" si="0"/>
        <v>0</v>
      </c>
      <c r="G11" s="88"/>
      <c r="H11" s="88"/>
      <c r="I11" s="89"/>
      <c r="J11" s="86">
        <v>2</v>
      </c>
      <c r="K11" s="86" t="s">
        <v>21</v>
      </c>
      <c r="L11" s="82"/>
      <c r="M11" s="82"/>
      <c r="N11" s="82"/>
      <c r="O11" s="82"/>
      <c r="P11" s="83">
        <f t="shared" ref="P11:P38" si="3">SUM(M11:O11)</f>
        <v>0</v>
      </c>
      <c r="Q11" s="83">
        <f t="shared" ref="Q11:Q38" si="4">SUM(L11,P11)</f>
        <v>0</v>
      </c>
    </row>
    <row r="12" spans="1:17" x14ac:dyDescent="0.3">
      <c r="A12" s="86">
        <v>3</v>
      </c>
      <c r="B12" s="86" t="s">
        <v>22</v>
      </c>
      <c r="C12" s="80"/>
      <c r="D12" s="80">
        <v>0</v>
      </c>
      <c r="E12" s="80"/>
      <c r="F12" s="81">
        <f t="shared" si="0"/>
        <v>0</v>
      </c>
      <c r="G12" s="88"/>
      <c r="H12" s="88"/>
      <c r="I12" s="89"/>
      <c r="J12" s="86">
        <v>3</v>
      </c>
      <c r="K12" s="86" t="s">
        <v>22</v>
      </c>
      <c r="L12" s="82"/>
      <c r="M12" s="82"/>
      <c r="N12" s="82"/>
      <c r="O12" s="82"/>
      <c r="P12" s="83">
        <f t="shared" si="3"/>
        <v>0</v>
      </c>
      <c r="Q12" s="83">
        <f t="shared" si="4"/>
        <v>0</v>
      </c>
    </row>
    <row r="13" spans="1:17" x14ac:dyDescent="0.3">
      <c r="A13" s="86">
        <v>4</v>
      </c>
      <c r="B13" s="86" t="s">
        <v>23</v>
      </c>
      <c r="C13" s="80"/>
      <c r="D13" s="80"/>
      <c r="E13" s="80"/>
      <c r="F13" s="81">
        <f t="shared" si="0"/>
        <v>0</v>
      </c>
      <c r="G13" s="88"/>
      <c r="H13" s="88"/>
      <c r="I13" s="89"/>
      <c r="J13" s="86">
        <v>4</v>
      </c>
      <c r="K13" s="86" t="s">
        <v>23</v>
      </c>
      <c r="L13" s="82"/>
      <c r="M13" s="82"/>
      <c r="N13" s="82"/>
      <c r="O13" s="82"/>
      <c r="P13" s="83">
        <f t="shared" si="3"/>
        <v>0</v>
      </c>
      <c r="Q13" s="83">
        <f t="shared" si="4"/>
        <v>0</v>
      </c>
    </row>
    <row r="14" spans="1:17" x14ac:dyDescent="0.3">
      <c r="A14" s="86">
        <v>5</v>
      </c>
      <c r="B14" s="86" t="s">
        <v>24</v>
      </c>
      <c r="C14" s="80"/>
      <c r="D14" s="80"/>
      <c r="E14" s="80"/>
      <c r="F14" s="81">
        <f t="shared" si="0"/>
        <v>0</v>
      </c>
      <c r="G14" s="88"/>
      <c r="H14" s="88"/>
      <c r="I14" s="89"/>
      <c r="J14" s="86">
        <v>5</v>
      </c>
      <c r="K14" s="86" t="s">
        <v>24</v>
      </c>
      <c r="L14" s="82"/>
      <c r="M14" s="82"/>
      <c r="N14" s="82"/>
      <c r="O14" s="82"/>
      <c r="P14" s="83">
        <f t="shared" si="3"/>
        <v>0</v>
      </c>
      <c r="Q14" s="83">
        <f t="shared" si="4"/>
        <v>0</v>
      </c>
    </row>
    <row r="15" spans="1:17" x14ac:dyDescent="0.3">
      <c r="A15" s="86">
        <v>6</v>
      </c>
      <c r="B15" s="86" t="s">
        <v>25</v>
      </c>
      <c r="C15" s="80"/>
      <c r="D15" s="80"/>
      <c r="E15" s="80"/>
      <c r="F15" s="81">
        <f t="shared" si="0"/>
        <v>0</v>
      </c>
      <c r="G15" s="88"/>
      <c r="H15" s="88"/>
      <c r="I15" s="89"/>
      <c r="J15" s="86">
        <v>6</v>
      </c>
      <c r="K15" s="86" t="s">
        <v>25</v>
      </c>
      <c r="L15" s="82"/>
      <c r="M15" s="82"/>
      <c r="N15" s="82"/>
      <c r="O15" s="82"/>
      <c r="P15" s="83">
        <f t="shared" si="3"/>
        <v>0</v>
      </c>
      <c r="Q15" s="83">
        <f t="shared" si="4"/>
        <v>0</v>
      </c>
    </row>
    <row r="16" spans="1:17" x14ac:dyDescent="0.3">
      <c r="A16" s="86">
        <v>7</v>
      </c>
      <c r="B16" s="86" t="s">
        <v>26</v>
      </c>
      <c r="C16" s="80"/>
      <c r="D16" s="80"/>
      <c r="E16" s="80"/>
      <c r="F16" s="81">
        <f t="shared" si="0"/>
        <v>0</v>
      </c>
      <c r="G16" s="88"/>
      <c r="H16" s="88"/>
      <c r="I16" s="89"/>
      <c r="J16" s="86">
        <v>7</v>
      </c>
      <c r="K16" s="86" t="s">
        <v>26</v>
      </c>
      <c r="L16" s="82"/>
      <c r="M16" s="82"/>
      <c r="N16" s="82"/>
      <c r="O16" s="82"/>
      <c r="P16" s="83">
        <f t="shared" si="3"/>
        <v>0</v>
      </c>
      <c r="Q16" s="83">
        <f t="shared" si="4"/>
        <v>0</v>
      </c>
    </row>
    <row r="17" spans="1:17" x14ac:dyDescent="0.3">
      <c r="A17" s="86">
        <v>8</v>
      </c>
      <c r="B17" s="86" t="s">
        <v>27</v>
      </c>
      <c r="C17" s="80"/>
      <c r="D17" s="80"/>
      <c r="E17" s="80"/>
      <c r="F17" s="81">
        <f t="shared" si="0"/>
        <v>0</v>
      </c>
      <c r="G17" s="88"/>
      <c r="H17" s="88"/>
      <c r="I17" s="89"/>
      <c r="J17" s="86">
        <v>8</v>
      </c>
      <c r="K17" s="86" t="s">
        <v>27</v>
      </c>
      <c r="L17" s="82"/>
      <c r="M17" s="82"/>
      <c r="N17" s="82"/>
      <c r="O17" s="82"/>
      <c r="P17" s="83">
        <f t="shared" si="3"/>
        <v>0</v>
      </c>
      <c r="Q17" s="83">
        <f t="shared" si="4"/>
        <v>0</v>
      </c>
    </row>
    <row r="18" spans="1:17" x14ac:dyDescent="0.3">
      <c r="A18" s="86">
        <v>9</v>
      </c>
      <c r="B18" s="86" t="s">
        <v>28</v>
      </c>
      <c r="C18" s="80"/>
      <c r="D18" s="80"/>
      <c r="E18" s="80"/>
      <c r="F18" s="81">
        <f t="shared" si="0"/>
        <v>0</v>
      </c>
      <c r="G18" s="88"/>
      <c r="H18" s="88"/>
      <c r="I18" s="89"/>
      <c r="J18" s="86">
        <v>9</v>
      </c>
      <c r="K18" s="86" t="s">
        <v>28</v>
      </c>
      <c r="L18" s="82"/>
      <c r="M18" s="82"/>
      <c r="N18" s="82"/>
      <c r="O18" s="82"/>
      <c r="P18" s="83">
        <f t="shared" si="3"/>
        <v>0</v>
      </c>
      <c r="Q18" s="83">
        <f t="shared" si="4"/>
        <v>0</v>
      </c>
    </row>
    <row r="19" spans="1:17" x14ac:dyDescent="0.3">
      <c r="A19" s="86">
        <v>10</v>
      </c>
      <c r="B19" s="86" t="s">
        <v>29</v>
      </c>
      <c r="C19" s="80"/>
      <c r="D19" s="80"/>
      <c r="E19" s="80"/>
      <c r="F19" s="81">
        <f t="shared" si="0"/>
        <v>0</v>
      </c>
      <c r="G19" s="88"/>
      <c r="H19" s="88"/>
      <c r="I19" s="89"/>
      <c r="J19" s="86">
        <v>10</v>
      </c>
      <c r="K19" s="86" t="s">
        <v>29</v>
      </c>
      <c r="L19" s="82"/>
      <c r="M19" s="82"/>
      <c r="N19" s="82"/>
      <c r="O19" s="82"/>
      <c r="P19" s="83">
        <f t="shared" si="3"/>
        <v>0</v>
      </c>
      <c r="Q19" s="83">
        <f t="shared" si="4"/>
        <v>0</v>
      </c>
    </row>
    <row r="20" spans="1:17" x14ac:dyDescent="0.3">
      <c r="A20" s="86">
        <v>11</v>
      </c>
      <c r="B20" s="86" t="s">
        <v>30</v>
      </c>
      <c r="C20" s="80"/>
      <c r="D20" s="80"/>
      <c r="E20" s="80"/>
      <c r="F20" s="81">
        <f t="shared" si="0"/>
        <v>0</v>
      </c>
      <c r="G20" s="88"/>
      <c r="H20" s="88"/>
      <c r="I20" s="89"/>
      <c r="J20" s="86">
        <v>11</v>
      </c>
      <c r="K20" s="86" t="s">
        <v>30</v>
      </c>
      <c r="L20" s="82"/>
      <c r="M20" s="82"/>
      <c r="N20" s="82"/>
      <c r="O20" s="82"/>
      <c r="P20" s="83">
        <f t="shared" si="3"/>
        <v>0</v>
      </c>
      <c r="Q20" s="83">
        <f t="shared" si="4"/>
        <v>0</v>
      </c>
    </row>
    <row r="21" spans="1:17" x14ac:dyDescent="0.3">
      <c r="A21" s="86">
        <v>12</v>
      </c>
      <c r="B21" s="86" t="s">
        <v>31</v>
      </c>
      <c r="C21" s="80"/>
      <c r="D21" s="80"/>
      <c r="E21" s="80"/>
      <c r="F21" s="81">
        <f t="shared" si="0"/>
        <v>0</v>
      </c>
      <c r="G21" s="88"/>
      <c r="H21" s="88"/>
      <c r="I21" s="89"/>
      <c r="J21" s="86">
        <v>12</v>
      </c>
      <c r="K21" s="86" t="s">
        <v>31</v>
      </c>
      <c r="L21" s="82"/>
      <c r="M21" s="82"/>
      <c r="N21" s="82"/>
      <c r="O21" s="82"/>
      <c r="P21" s="83">
        <f t="shared" si="3"/>
        <v>0</v>
      </c>
      <c r="Q21" s="83">
        <f t="shared" si="4"/>
        <v>0</v>
      </c>
    </row>
    <row r="22" spans="1:17" x14ac:dyDescent="0.3">
      <c r="A22" s="86">
        <v>13</v>
      </c>
      <c r="B22" s="86" t="s">
        <v>32</v>
      </c>
      <c r="C22" s="80">
        <v>2804602.33</v>
      </c>
      <c r="D22" s="80"/>
      <c r="E22" s="80">
        <v>43871893</v>
      </c>
      <c r="F22" s="81">
        <v>43871893</v>
      </c>
      <c r="G22" s="88" t="s">
        <v>63</v>
      </c>
      <c r="H22" s="88" t="s">
        <v>63</v>
      </c>
      <c r="I22" s="89"/>
      <c r="J22" s="86">
        <v>13</v>
      </c>
      <c r="K22" s="86" t="s">
        <v>32</v>
      </c>
      <c r="L22" s="82"/>
      <c r="M22" s="82">
        <v>6</v>
      </c>
      <c r="N22" s="82">
        <v>6453</v>
      </c>
      <c r="O22" s="82"/>
      <c r="P22" s="83">
        <f t="shared" si="3"/>
        <v>6459</v>
      </c>
      <c r="Q22" s="83">
        <f t="shared" si="4"/>
        <v>6459</v>
      </c>
    </row>
    <row r="23" spans="1:17" x14ac:dyDescent="0.3">
      <c r="A23" s="86">
        <v>14</v>
      </c>
      <c r="B23" s="86" t="s">
        <v>33</v>
      </c>
      <c r="C23" s="80"/>
      <c r="D23" s="80"/>
      <c r="E23" s="80"/>
      <c r="F23" s="81">
        <f t="shared" si="0"/>
        <v>0</v>
      </c>
      <c r="G23" s="88"/>
      <c r="H23" s="88"/>
      <c r="I23" s="89"/>
      <c r="J23" s="86">
        <v>14</v>
      </c>
      <c r="K23" s="86" t="s">
        <v>33</v>
      </c>
      <c r="L23" s="82"/>
      <c r="M23" s="82"/>
      <c r="N23" s="82"/>
      <c r="O23" s="82"/>
      <c r="P23" s="83">
        <f t="shared" si="3"/>
        <v>0</v>
      </c>
      <c r="Q23" s="83">
        <f t="shared" si="4"/>
        <v>0</v>
      </c>
    </row>
    <row r="24" spans="1:17" x14ac:dyDescent="0.3">
      <c r="A24" s="86">
        <v>15</v>
      </c>
      <c r="B24" s="86" t="s">
        <v>34</v>
      </c>
      <c r="C24" s="80"/>
      <c r="D24" s="80"/>
      <c r="E24" s="80"/>
      <c r="F24" s="81">
        <f t="shared" si="0"/>
        <v>0</v>
      </c>
      <c r="G24" s="88"/>
      <c r="H24" s="88"/>
      <c r="I24" s="89"/>
      <c r="J24" s="86">
        <v>15</v>
      </c>
      <c r="K24" s="86" t="s">
        <v>34</v>
      </c>
      <c r="L24" s="82"/>
      <c r="M24" s="82"/>
      <c r="N24" s="82"/>
      <c r="O24" s="82"/>
      <c r="P24" s="83">
        <f t="shared" si="3"/>
        <v>0</v>
      </c>
      <c r="Q24" s="83">
        <f t="shared" si="4"/>
        <v>0</v>
      </c>
    </row>
    <row r="25" spans="1:17" x14ac:dyDescent="0.3">
      <c r="A25" s="86">
        <v>16</v>
      </c>
      <c r="B25" s="86" t="s">
        <v>35</v>
      </c>
      <c r="C25" s="80"/>
      <c r="D25" s="80"/>
      <c r="E25" s="80"/>
      <c r="F25" s="81">
        <f t="shared" si="0"/>
        <v>0</v>
      </c>
      <c r="G25" s="88"/>
      <c r="H25" s="88"/>
      <c r="I25" s="89"/>
      <c r="J25" s="86">
        <v>16</v>
      </c>
      <c r="K25" s="86" t="s">
        <v>35</v>
      </c>
      <c r="L25" s="82"/>
      <c r="M25" s="82"/>
      <c r="N25" s="82"/>
      <c r="O25" s="82"/>
      <c r="P25" s="83">
        <f t="shared" si="3"/>
        <v>0</v>
      </c>
      <c r="Q25" s="83">
        <f t="shared" si="4"/>
        <v>0</v>
      </c>
    </row>
    <row r="26" spans="1:17" x14ac:dyDescent="0.3">
      <c r="A26" s="86">
        <v>17</v>
      </c>
      <c r="B26" s="86" t="s">
        <v>36</v>
      </c>
      <c r="C26" s="80"/>
      <c r="D26" s="80"/>
      <c r="E26" s="80"/>
      <c r="F26" s="81">
        <f t="shared" si="0"/>
        <v>0</v>
      </c>
      <c r="G26" s="88"/>
      <c r="H26" s="88"/>
      <c r="I26" s="89"/>
      <c r="J26" s="86">
        <v>17</v>
      </c>
      <c r="K26" s="86" t="s">
        <v>36</v>
      </c>
      <c r="L26" s="82"/>
      <c r="M26" s="82"/>
      <c r="N26" s="82"/>
      <c r="O26" s="82"/>
      <c r="P26" s="83">
        <f t="shared" si="3"/>
        <v>0</v>
      </c>
      <c r="Q26" s="83">
        <f t="shared" si="4"/>
        <v>0</v>
      </c>
    </row>
    <row r="27" spans="1:17" x14ac:dyDescent="0.3">
      <c r="A27" s="86">
        <v>18</v>
      </c>
      <c r="B27" s="86" t="s">
        <v>37</v>
      </c>
      <c r="C27" s="80"/>
      <c r="D27" s="80"/>
      <c r="E27" s="80"/>
      <c r="F27" s="81">
        <f t="shared" si="0"/>
        <v>0</v>
      </c>
      <c r="G27" s="88"/>
      <c r="H27" s="88"/>
      <c r="I27" s="89"/>
      <c r="J27" s="86">
        <v>18</v>
      </c>
      <c r="K27" s="86" t="s">
        <v>37</v>
      </c>
      <c r="L27" s="82"/>
      <c r="M27" s="82"/>
      <c r="N27" s="82"/>
      <c r="O27" s="82"/>
      <c r="P27" s="83">
        <f t="shared" si="3"/>
        <v>0</v>
      </c>
      <c r="Q27" s="83">
        <f t="shared" si="4"/>
        <v>0</v>
      </c>
    </row>
    <row r="28" spans="1:17" x14ac:dyDescent="0.3">
      <c r="A28" s="86">
        <v>19</v>
      </c>
      <c r="B28" s="86" t="s">
        <v>38</v>
      </c>
      <c r="C28" s="80"/>
      <c r="D28" s="80"/>
      <c r="E28" s="80"/>
      <c r="F28" s="81">
        <f t="shared" si="0"/>
        <v>0</v>
      </c>
      <c r="G28" s="88"/>
      <c r="H28" s="88"/>
      <c r="I28" s="89"/>
      <c r="J28" s="86">
        <v>19</v>
      </c>
      <c r="K28" s="86" t="s">
        <v>38</v>
      </c>
      <c r="L28" s="82"/>
      <c r="M28" s="82"/>
      <c r="N28" s="82"/>
      <c r="O28" s="82"/>
      <c r="P28" s="83">
        <f t="shared" si="3"/>
        <v>0</v>
      </c>
      <c r="Q28" s="83">
        <f t="shared" si="4"/>
        <v>0</v>
      </c>
    </row>
    <row r="29" spans="1:17" x14ac:dyDescent="0.3">
      <c r="A29" s="86">
        <v>20</v>
      </c>
      <c r="B29" s="86" t="s">
        <v>39</v>
      </c>
      <c r="C29" s="80"/>
      <c r="D29" s="80"/>
      <c r="E29" s="80"/>
      <c r="F29" s="81">
        <f t="shared" si="0"/>
        <v>0</v>
      </c>
      <c r="G29" s="88"/>
      <c r="H29" s="88"/>
      <c r="I29" s="89"/>
      <c r="J29" s="86">
        <v>20</v>
      </c>
      <c r="K29" s="86" t="s">
        <v>39</v>
      </c>
      <c r="L29" s="82"/>
      <c r="M29" s="82"/>
      <c r="N29" s="82"/>
      <c r="O29" s="82"/>
      <c r="P29" s="83">
        <f t="shared" si="3"/>
        <v>0</v>
      </c>
      <c r="Q29" s="83">
        <f t="shared" si="4"/>
        <v>0</v>
      </c>
    </row>
    <row r="30" spans="1:17" x14ac:dyDescent="0.3">
      <c r="A30" s="86">
        <v>21</v>
      </c>
      <c r="B30" s="86" t="s">
        <v>40</v>
      </c>
      <c r="C30" s="80">
        <v>3670571.15</v>
      </c>
      <c r="D30" s="80"/>
      <c r="E30" s="80"/>
      <c r="F30" s="81">
        <f t="shared" si="0"/>
        <v>3670571.15</v>
      </c>
      <c r="G30" s="88" t="s">
        <v>63</v>
      </c>
      <c r="H30" s="88" t="s">
        <v>63</v>
      </c>
      <c r="I30" s="89"/>
      <c r="J30" s="86">
        <v>21</v>
      </c>
      <c r="K30" s="86" t="s">
        <v>40</v>
      </c>
      <c r="L30" s="82"/>
      <c r="M30" s="82">
        <v>634</v>
      </c>
      <c r="N30" s="82">
        <v>776</v>
      </c>
      <c r="O30" s="82"/>
      <c r="P30" s="83">
        <f t="shared" si="3"/>
        <v>1410</v>
      </c>
      <c r="Q30" s="83">
        <f t="shared" si="4"/>
        <v>1410</v>
      </c>
    </row>
    <row r="31" spans="1:17" x14ac:dyDescent="0.3">
      <c r="A31" s="86">
        <v>22</v>
      </c>
      <c r="B31" s="86" t="s">
        <v>41</v>
      </c>
      <c r="C31" s="80"/>
      <c r="D31" s="80"/>
      <c r="E31" s="80"/>
      <c r="F31" s="81">
        <f t="shared" si="0"/>
        <v>0</v>
      </c>
      <c r="G31" s="88"/>
      <c r="H31" s="88"/>
      <c r="I31" s="89"/>
      <c r="J31" s="86">
        <v>22</v>
      </c>
      <c r="K31" s="86" t="s">
        <v>41</v>
      </c>
      <c r="L31" s="82"/>
      <c r="M31" s="82"/>
      <c r="N31" s="82"/>
      <c r="O31" s="82"/>
      <c r="P31" s="83">
        <f t="shared" si="3"/>
        <v>0</v>
      </c>
      <c r="Q31" s="83">
        <f t="shared" si="4"/>
        <v>0</v>
      </c>
    </row>
    <row r="32" spans="1:17" x14ac:dyDescent="0.3">
      <c r="A32" s="86">
        <v>23</v>
      </c>
      <c r="B32" s="86" t="s">
        <v>42</v>
      </c>
      <c r="C32" s="80"/>
      <c r="D32" s="80"/>
      <c r="E32" s="80"/>
      <c r="F32" s="81">
        <f t="shared" si="0"/>
        <v>0</v>
      </c>
      <c r="G32" s="88"/>
      <c r="H32" s="88"/>
      <c r="I32" s="89"/>
      <c r="J32" s="86">
        <v>23</v>
      </c>
      <c r="K32" s="86" t="s">
        <v>42</v>
      </c>
      <c r="L32" s="82"/>
      <c r="M32" s="82"/>
      <c r="N32" s="82"/>
      <c r="O32" s="82"/>
      <c r="P32" s="83">
        <f t="shared" si="3"/>
        <v>0</v>
      </c>
      <c r="Q32" s="83">
        <f t="shared" si="4"/>
        <v>0</v>
      </c>
    </row>
    <row r="33" spans="1:17" x14ac:dyDescent="0.3">
      <c r="A33" s="86">
        <v>24</v>
      </c>
      <c r="B33" s="86" t="s">
        <v>43</v>
      </c>
      <c r="C33" s="80"/>
      <c r="D33" s="80"/>
      <c r="E33" s="80"/>
      <c r="F33" s="81">
        <f t="shared" si="0"/>
        <v>0</v>
      </c>
      <c r="G33" s="88"/>
      <c r="H33" s="88"/>
      <c r="I33" s="89"/>
      <c r="J33" s="86">
        <v>24</v>
      </c>
      <c r="K33" s="86" t="s">
        <v>43</v>
      </c>
      <c r="L33" s="82"/>
      <c r="M33" s="82"/>
      <c r="N33" s="82"/>
      <c r="O33" s="82"/>
      <c r="P33" s="83">
        <f t="shared" si="3"/>
        <v>0</v>
      </c>
      <c r="Q33" s="83">
        <f t="shared" si="4"/>
        <v>0</v>
      </c>
    </row>
    <row r="34" spans="1:17" x14ac:dyDescent="0.3">
      <c r="A34" s="86">
        <v>25</v>
      </c>
      <c r="B34" s="86" t="s">
        <v>44</v>
      </c>
      <c r="C34" s="80"/>
      <c r="D34" s="80"/>
      <c r="E34" s="80"/>
      <c r="F34" s="81">
        <f t="shared" si="0"/>
        <v>0</v>
      </c>
      <c r="G34" s="88"/>
      <c r="H34" s="88"/>
      <c r="I34" s="89"/>
      <c r="J34" s="86">
        <v>25</v>
      </c>
      <c r="K34" s="86" t="s">
        <v>44</v>
      </c>
      <c r="L34" s="82"/>
      <c r="M34" s="82"/>
      <c r="N34" s="82"/>
      <c r="O34" s="82"/>
      <c r="P34" s="83">
        <f t="shared" si="3"/>
        <v>0</v>
      </c>
      <c r="Q34" s="83">
        <f t="shared" si="4"/>
        <v>0</v>
      </c>
    </row>
    <row r="35" spans="1:17" x14ac:dyDescent="0.3">
      <c r="A35" s="86">
        <v>26</v>
      </c>
      <c r="B35" s="86" t="s">
        <v>45</v>
      </c>
      <c r="C35" s="80"/>
      <c r="D35" s="80"/>
      <c r="E35" s="80"/>
      <c r="F35" s="81">
        <f t="shared" si="0"/>
        <v>0</v>
      </c>
      <c r="G35" s="88"/>
      <c r="H35" s="88"/>
      <c r="I35" s="89"/>
      <c r="J35" s="86">
        <v>26</v>
      </c>
      <c r="K35" s="86" t="s">
        <v>45</v>
      </c>
      <c r="L35" s="82"/>
      <c r="M35" s="82"/>
      <c r="N35" s="82"/>
      <c r="O35" s="82"/>
      <c r="P35" s="83">
        <f t="shared" si="3"/>
        <v>0</v>
      </c>
      <c r="Q35" s="83">
        <f t="shared" si="4"/>
        <v>0</v>
      </c>
    </row>
    <row r="36" spans="1:17" x14ac:dyDescent="0.3">
      <c r="A36" s="86">
        <v>27</v>
      </c>
      <c r="B36" s="86" t="s">
        <v>46</v>
      </c>
      <c r="C36" s="80"/>
      <c r="D36" s="80"/>
      <c r="E36" s="80"/>
      <c r="F36" s="81">
        <f t="shared" si="0"/>
        <v>0</v>
      </c>
      <c r="G36" s="88"/>
      <c r="H36" s="88"/>
      <c r="I36" s="89"/>
      <c r="J36" s="86">
        <v>27</v>
      </c>
      <c r="K36" s="86" t="s">
        <v>46</v>
      </c>
      <c r="L36" s="82"/>
      <c r="M36" s="82"/>
      <c r="N36" s="82"/>
      <c r="O36" s="82"/>
      <c r="P36" s="83">
        <f t="shared" si="3"/>
        <v>0</v>
      </c>
      <c r="Q36" s="83">
        <f t="shared" si="4"/>
        <v>0</v>
      </c>
    </row>
    <row r="37" spans="1:17" x14ac:dyDescent="0.3">
      <c r="A37" s="86">
        <v>28</v>
      </c>
      <c r="B37" s="86" t="s">
        <v>47</v>
      </c>
      <c r="C37" s="80"/>
      <c r="D37" s="80"/>
      <c r="E37" s="80"/>
      <c r="F37" s="81">
        <f t="shared" si="0"/>
        <v>0</v>
      </c>
      <c r="G37" s="88"/>
      <c r="H37" s="88"/>
      <c r="I37" s="89"/>
      <c r="J37" s="86">
        <v>28</v>
      </c>
      <c r="K37" s="86" t="s">
        <v>47</v>
      </c>
      <c r="L37" s="82"/>
      <c r="M37" s="82"/>
      <c r="N37" s="82"/>
      <c r="O37" s="82"/>
      <c r="P37" s="83">
        <f t="shared" si="3"/>
        <v>0</v>
      </c>
      <c r="Q37" s="83">
        <f t="shared" si="4"/>
        <v>0</v>
      </c>
    </row>
    <row r="38" spans="1:17" x14ac:dyDescent="0.3">
      <c r="A38" s="86">
        <v>29</v>
      </c>
      <c r="B38" s="86" t="s">
        <v>48</v>
      </c>
      <c r="C38" s="80"/>
      <c r="D38" s="80"/>
      <c r="E38" s="80"/>
      <c r="F38" s="81">
        <f t="shared" si="0"/>
        <v>0</v>
      </c>
      <c r="G38" s="88"/>
      <c r="H38" s="88"/>
      <c r="I38" s="89"/>
      <c r="J38" s="86">
        <v>29</v>
      </c>
      <c r="K38" s="86" t="s">
        <v>48</v>
      </c>
      <c r="L38" s="82"/>
      <c r="M38" s="82"/>
      <c r="N38" s="82"/>
      <c r="O38" s="82"/>
      <c r="P38" s="83">
        <f t="shared" si="3"/>
        <v>0</v>
      </c>
      <c r="Q38" s="83">
        <f t="shared" si="4"/>
        <v>0</v>
      </c>
    </row>
    <row r="39" spans="1:17" x14ac:dyDescent="0.3">
      <c r="A39" s="86">
        <v>30</v>
      </c>
      <c r="B39" s="86" t="s">
        <v>49</v>
      </c>
      <c r="C39" s="81">
        <f>SUM(C10:C38)</f>
        <v>6475173.4800000004</v>
      </c>
      <c r="D39" s="81">
        <f t="shared" ref="D39:E39" si="5">SUM(D10:D38)</f>
        <v>0</v>
      </c>
      <c r="E39" s="81">
        <f t="shared" si="5"/>
        <v>43871893</v>
      </c>
      <c r="F39" s="81">
        <f t="shared" si="0"/>
        <v>50347066.480000004</v>
      </c>
      <c r="G39" s="90"/>
      <c r="H39" s="90"/>
      <c r="I39" s="90"/>
      <c r="J39" s="86">
        <v>30</v>
      </c>
      <c r="K39" s="91" t="s">
        <v>50</v>
      </c>
      <c r="L39" s="83">
        <f>SUM(L10:L38)</f>
        <v>0</v>
      </c>
      <c r="M39" s="83">
        <f>SUM(M10:M38)</f>
        <v>640</v>
      </c>
      <c r="N39" s="83">
        <f>SUM(N10:N38)</f>
        <v>7229</v>
      </c>
      <c r="O39" s="83">
        <f>SUM(O10:O38)</f>
        <v>0</v>
      </c>
      <c r="P39" s="83">
        <f>SUM(P10:P38)</f>
        <v>7869</v>
      </c>
      <c r="Q39" s="83">
        <f t="shared" si="2"/>
        <v>7869</v>
      </c>
    </row>
    <row r="40" spans="1:17" x14ac:dyDescent="0.3">
      <c r="A40" s="92">
        <v>31</v>
      </c>
      <c r="B40" s="92" t="s">
        <v>51</v>
      </c>
      <c r="C40" s="93">
        <v>758450</v>
      </c>
      <c r="D40" s="126">
        <f>IF(D50=0,0,D50)</f>
        <v>0</v>
      </c>
      <c r="E40" s="94"/>
      <c r="F40" s="94"/>
      <c r="G40" s="95"/>
      <c r="H40" s="95"/>
      <c r="I40" s="19"/>
    </row>
    <row r="41" spans="1:17" ht="25.55" customHeight="1" x14ac:dyDescent="0.3">
      <c r="A41" s="96">
        <v>32</v>
      </c>
      <c r="B41" s="97" t="s">
        <v>52</v>
      </c>
      <c r="C41" s="81">
        <f>SUM(C39:C40)</f>
        <v>7233623.4800000004</v>
      </c>
      <c r="D41" s="81">
        <f>SUM(D39:D40)</f>
        <v>0</v>
      </c>
      <c r="E41" s="98"/>
      <c r="F41" s="98"/>
      <c r="G41" s="99"/>
      <c r="H41" s="99"/>
      <c r="I41" s="99"/>
    </row>
    <row r="42" spans="1:17" x14ac:dyDescent="0.3">
      <c r="B42" s="6"/>
    </row>
    <row r="43" spans="1:17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</row>
    <row r="44" spans="1:17" x14ac:dyDescent="0.3">
      <c r="A44" s="24" t="s">
        <v>54</v>
      </c>
      <c r="B44" s="24"/>
      <c r="C44" s="26" t="s">
        <v>64</v>
      </c>
      <c r="D44" s="27"/>
      <c r="E44" s="27"/>
      <c r="F44" s="27"/>
      <c r="G44" s="27"/>
      <c r="H44" s="27"/>
      <c r="I44" s="24"/>
    </row>
    <row r="45" spans="1:17" x14ac:dyDescent="0.3">
      <c r="A45" s="100" t="s">
        <v>55</v>
      </c>
      <c r="B45" s="100"/>
      <c r="C45" s="101"/>
      <c r="D45" s="101"/>
      <c r="E45" s="101"/>
      <c r="F45" s="101"/>
      <c r="G45" s="101"/>
      <c r="H45" s="101"/>
      <c r="I45" s="100"/>
    </row>
    <row r="46" spans="1:17" x14ac:dyDescent="0.3">
      <c r="J46" s="30"/>
    </row>
    <row r="47" spans="1:17" x14ac:dyDescent="0.3">
      <c r="A47" s="24"/>
    </row>
    <row r="48" spans="1:17" x14ac:dyDescent="0.3">
      <c r="A48" s="31"/>
      <c r="B48" s="102" t="s">
        <v>56</v>
      </c>
      <c r="C48" s="103" t="s">
        <v>57</v>
      </c>
      <c r="D48" s="104" t="s">
        <v>58</v>
      </c>
      <c r="E48" s="105"/>
      <c r="F48" s="106">
        <f>IF((SUM(F49:F50)-F51)=0,"",(SUM(F49:F50)-F51))</f>
        <v>7233623.4800000004</v>
      </c>
    </row>
    <row r="49" spans="1:13" x14ac:dyDescent="0.3">
      <c r="A49" s="107"/>
      <c r="B49" s="108" t="s">
        <v>59</v>
      </c>
      <c r="C49" s="149">
        <v>6475173.4800000004</v>
      </c>
      <c r="D49" s="110">
        <v>0</v>
      </c>
      <c r="E49" s="111"/>
      <c r="F49" s="112">
        <f>IF((SUM(C49:D49))=0,"",(SUM(C49:D49)))</f>
        <v>6475173.4800000004</v>
      </c>
      <c r="M49" s="152"/>
    </row>
    <row r="50" spans="1:13" x14ac:dyDescent="0.3">
      <c r="A50" s="41"/>
      <c r="B50" s="42" t="s">
        <v>60</v>
      </c>
      <c r="C50" s="43">
        <v>758450</v>
      </c>
      <c r="D50" s="44">
        <v>0</v>
      </c>
      <c r="E50" s="45"/>
      <c r="F50" s="46">
        <f>IF((SUM(C50:D50))=0,"",(SUM(C50:D50)))</f>
        <v>758450</v>
      </c>
    </row>
    <row r="51" spans="1:13" x14ac:dyDescent="0.3">
      <c r="A51" s="31"/>
      <c r="B51" s="47" t="s">
        <v>61</v>
      </c>
      <c r="C51" s="48"/>
      <c r="D51" s="49"/>
      <c r="E51" s="113"/>
      <c r="F51" s="51"/>
    </row>
    <row r="52" spans="1:13" ht="15.05" x14ac:dyDescent="0.3">
      <c r="A52" s="52"/>
      <c r="B52" s="53" t="s">
        <v>62</v>
      </c>
      <c r="C52" s="48"/>
      <c r="D52" s="49"/>
      <c r="E52" s="49"/>
      <c r="F52" s="114">
        <f>IF(ISERROR(SUM(F49-F51)),"",(SUM(F49-F51)))</f>
        <v>6475173.4800000004</v>
      </c>
    </row>
  </sheetData>
  <mergeCells count="21">
    <mergeCell ref="Q8:Q9"/>
    <mergeCell ref="F8:F9"/>
    <mergeCell ref="G8:H8"/>
    <mergeCell ref="J8:K9"/>
    <mergeCell ref="L8:L9"/>
    <mergeCell ref="M8:O8"/>
    <mergeCell ref="P8:P9"/>
    <mergeCell ref="A5:B5"/>
    <mergeCell ref="C5:E5"/>
    <mergeCell ref="A6:B6"/>
    <mergeCell ref="C6:E6"/>
    <mergeCell ref="A8:B9"/>
    <mergeCell ref="C8:D8"/>
    <mergeCell ref="E8:E9"/>
    <mergeCell ref="A3:B3"/>
    <mergeCell ref="C3:E3"/>
    <mergeCell ref="F3:H3"/>
    <mergeCell ref="J3:K3"/>
    <mergeCell ref="A4:B4"/>
    <mergeCell ref="C4:E4"/>
    <mergeCell ref="J4:K4"/>
  </mergeCells>
  <pageMargins left="0.7" right="0.7" top="0.75" bottom="0.75" header="0.3" footer="0.3"/>
  <pageSetup scale="88" orientation="portrait" r:id="rId1"/>
  <headerFooter alignWithMargins="0"/>
  <colBreaks count="1" manualBreakCount="1">
    <brk id="9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BB014-7273-45FE-8706-997599985DFA}">
  <sheetPr>
    <tabColor theme="9" tint="0.39997558519241921"/>
  </sheetPr>
  <dimension ref="A1:Q52"/>
  <sheetViews>
    <sheetView topLeftCell="A9" zoomScaleNormal="100" workbookViewId="0">
      <selection activeCell="C33" sqref="C33"/>
    </sheetView>
  </sheetViews>
  <sheetFormatPr defaultColWidth="9.109375" defaultRowHeight="14.4" x14ac:dyDescent="0.3"/>
  <cols>
    <col min="1" max="1" width="3.6640625" style="2" customWidth="1"/>
    <col min="2" max="2" width="31.44140625" style="2" customWidth="1"/>
    <col min="3" max="5" width="13.33203125" style="2" customWidth="1"/>
    <col min="6" max="6" width="12.6640625" style="2" customWidth="1"/>
    <col min="7" max="8" width="6.33203125" style="2" customWidth="1"/>
    <col min="9" max="9" width="2.5546875" style="2" hidden="1" customWidth="1"/>
    <col min="10" max="10" width="4.6640625" style="2" customWidth="1"/>
    <col min="11" max="11" width="29.109375" style="2" customWidth="1"/>
    <col min="12" max="12" width="10.109375" style="2" customWidth="1"/>
    <col min="13" max="13" width="11.33203125" style="2" bestFit="1" customWidth="1"/>
    <col min="14" max="16384" width="9.109375" style="2"/>
  </cols>
  <sheetData>
    <row r="1" spans="1:17" ht="15.75" x14ac:dyDescent="0.3">
      <c r="A1" s="1" t="s">
        <v>0</v>
      </c>
      <c r="F1" s="3" t="s">
        <v>1</v>
      </c>
      <c r="J1" s="1" t="s">
        <v>2</v>
      </c>
      <c r="O1" s="3" t="s">
        <v>1</v>
      </c>
    </row>
    <row r="2" spans="1:17" x14ac:dyDescent="0.3">
      <c r="F2" s="3" t="s">
        <v>106</v>
      </c>
      <c r="O2" s="3" t="s">
        <v>107</v>
      </c>
    </row>
    <row r="3" spans="1:17" ht="15.05" x14ac:dyDescent="0.3">
      <c r="A3" s="175" t="s">
        <v>3</v>
      </c>
      <c r="B3" s="175"/>
      <c r="C3" s="175" t="s">
        <v>108</v>
      </c>
      <c r="D3" s="175"/>
      <c r="E3" s="176"/>
      <c r="F3" s="165" t="s">
        <v>113</v>
      </c>
      <c r="G3" s="165"/>
      <c r="H3" s="166"/>
      <c r="I3" s="4"/>
      <c r="J3" s="175" t="str">
        <f>A3</f>
        <v>STATE:  North Carolina</v>
      </c>
      <c r="K3" s="177"/>
    </row>
    <row r="4" spans="1:17" ht="15.05" x14ac:dyDescent="0.3">
      <c r="A4" s="172" t="s">
        <v>91</v>
      </c>
      <c r="B4" s="172"/>
      <c r="C4" s="172" t="s">
        <v>78</v>
      </c>
      <c r="D4" s="172"/>
      <c r="E4" s="173"/>
      <c r="J4" s="175" t="str">
        <f>C3</f>
        <v>FISCAL YEAR:  2024</v>
      </c>
      <c r="K4" s="177"/>
    </row>
    <row r="5" spans="1:17" x14ac:dyDescent="0.3">
      <c r="A5" s="172" t="s">
        <v>77</v>
      </c>
      <c r="B5" s="172"/>
      <c r="C5" s="172" t="s">
        <v>93</v>
      </c>
      <c r="D5" s="172"/>
      <c r="E5" s="173"/>
    </row>
    <row r="6" spans="1:17" x14ac:dyDescent="0.3">
      <c r="A6" s="172" t="s">
        <v>92</v>
      </c>
      <c r="B6" s="172"/>
      <c r="C6" s="172" t="s">
        <v>85</v>
      </c>
      <c r="D6" s="172"/>
      <c r="E6" s="173"/>
    </row>
    <row r="8" spans="1:17" s="6" customFormat="1" ht="15.05" x14ac:dyDescent="0.3">
      <c r="A8" s="174" t="s">
        <v>4</v>
      </c>
      <c r="B8" s="171"/>
      <c r="C8" s="169" t="s">
        <v>5</v>
      </c>
      <c r="D8" s="169"/>
      <c r="E8" s="169" t="s">
        <v>6</v>
      </c>
      <c r="F8" s="169" t="s">
        <v>7</v>
      </c>
      <c r="G8" s="169" t="s">
        <v>8</v>
      </c>
      <c r="H8" s="169"/>
      <c r="I8" s="87"/>
      <c r="J8" s="169" t="s">
        <v>4</v>
      </c>
      <c r="K8" s="169"/>
      <c r="L8" s="169" t="s">
        <v>9</v>
      </c>
      <c r="M8" s="169" t="s">
        <v>10</v>
      </c>
      <c r="N8" s="170"/>
      <c r="O8" s="170"/>
      <c r="P8" s="171" t="s">
        <v>11</v>
      </c>
      <c r="Q8" s="169" t="s">
        <v>12</v>
      </c>
    </row>
    <row r="9" spans="1:17" s="6" customFormat="1" ht="43.2" x14ac:dyDescent="0.3">
      <c r="A9" s="163"/>
      <c r="B9" s="164"/>
      <c r="C9" s="87" t="s">
        <v>13</v>
      </c>
      <c r="D9" s="87" t="s">
        <v>14</v>
      </c>
      <c r="E9" s="169"/>
      <c r="F9" s="169"/>
      <c r="G9" s="87" t="s">
        <v>15</v>
      </c>
      <c r="H9" s="87" t="s">
        <v>16</v>
      </c>
      <c r="I9" s="87"/>
      <c r="J9" s="169"/>
      <c r="K9" s="169"/>
      <c r="L9" s="169"/>
      <c r="M9" s="87" t="s">
        <v>17</v>
      </c>
      <c r="N9" s="87" t="s">
        <v>18</v>
      </c>
      <c r="O9" s="87" t="s">
        <v>19</v>
      </c>
      <c r="P9" s="158"/>
      <c r="Q9" s="169"/>
    </row>
    <row r="10" spans="1:17" x14ac:dyDescent="0.3">
      <c r="A10" s="86">
        <v>1</v>
      </c>
      <c r="B10" s="86" t="s">
        <v>20</v>
      </c>
      <c r="C10" s="80"/>
      <c r="D10" s="80"/>
      <c r="E10" s="80"/>
      <c r="F10" s="81">
        <f t="shared" ref="F10:F39" si="0">SUM(C10:E10)</f>
        <v>0</v>
      </c>
      <c r="G10" s="88"/>
      <c r="H10" s="88"/>
      <c r="I10" s="89"/>
      <c r="J10" s="86">
        <v>1</v>
      </c>
      <c r="K10" s="86" t="s">
        <v>20</v>
      </c>
      <c r="L10" s="82"/>
      <c r="M10" s="82"/>
      <c r="N10" s="82"/>
      <c r="O10" s="82"/>
      <c r="P10" s="83">
        <f t="shared" ref="P10" si="1">SUM(M10:O10)</f>
        <v>0</v>
      </c>
      <c r="Q10" s="83">
        <f t="shared" ref="Q10:Q39" si="2">SUM(L10,P10)</f>
        <v>0</v>
      </c>
    </row>
    <row r="11" spans="1:17" x14ac:dyDescent="0.3">
      <c r="A11" s="86">
        <v>2</v>
      </c>
      <c r="B11" s="86" t="s">
        <v>21</v>
      </c>
      <c r="C11" s="80"/>
      <c r="D11" s="80"/>
      <c r="E11" s="80"/>
      <c r="F11" s="81">
        <f t="shared" si="0"/>
        <v>0</v>
      </c>
      <c r="G11" s="88"/>
      <c r="H11" s="88"/>
      <c r="I11" s="89"/>
      <c r="J11" s="86">
        <v>2</v>
      </c>
      <c r="K11" s="86" t="s">
        <v>21</v>
      </c>
      <c r="L11" s="82"/>
      <c r="M11" s="82"/>
      <c r="N11" s="82"/>
      <c r="O11" s="82"/>
      <c r="P11" s="83">
        <f t="shared" ref="P11:P38" si="3">SUM(M11:O11)</f>
        <v>0</v>
      </c>
      <c r="Q11" s="83">
        <f t="shared" ref="Q11:Q38" si="4">SUM(L11,P11)</f>
        <v>0</v>
      </c>
    </row>
    <row r="12" spans="1:17" x14ac:dyDescent="0.3">
      <c r="A12" s="86">
        <v>3</v>
      </c>
      <c r="B12" s="86" t="s">
        <v>22</v>
      </c>
      <c r="C12" s="80"/>
      <c r="D12" s="80"/>
      <c r="E12" s="80"/>
      <c r="F12" s="81">
        <f t="shared" si="0"/>
        <v>0</v>
      </c>
      <c r="G12" s="88"/>
      <c r="H12" s="88"/>
      <c r="I12" s="89"/>
      <c r="J12" s="86">
        <v>3</v>
      </c>
      <c r="K12" s="86" t="s">
        <v>22</v>
      </c>
      <c r="L12" s="82"/>
      <c r="M12" s="82"/>
      <c r="N12" s="82"/>
      <c r="O12" s="82"/>
      <c r="P12" s="83">
        <f t="shared" si="3"/>
        <v>0</v>
      </c>
      <c r="Q12" s="83">
        <f t="shared" si="4"/>
        <v>0</v>
      </c>
    </row>
    <row r="13" spans="1:17" x14ac:dyDescent="0.3">
      <c r="A13" s="86">
        <v>4</v>
      </c>
      <c r="B13" s="86" t="s">
        <v>23</v>
      </c>
      <c r="C13" s="80"/>
      <c r="D13" s="80"/>
      <c r="E13" s="80"/>
      <c r="F13" s="81">
        <f t="shared" si="0"/>
        <v>0</v>
      </c>
      <c r="G13" s="88"/>
      <c r="H13" s="88"/>
      <c r="I13" s="89"/>
      <c r="J13" s="86">
        <v>4</v>
      </c>
      <c r="K13" s="86" t="s">
        <v>23</v>
      </c>
      <c r="L13" s="82"/>
      <c r="M13" s="82"/>
      <c r="N13" s="82"/>
      <c r="O13" s="82"/>
      <c r="P13" s="83">
        <f t="shared" si="3"/>
        <v>0</v>
      </c>
      <c r="Q13" s="83">
        <f t="shared" si="4"/>
        <v>0</v>
      </c>
    </row>
    <row r="14" spans="1:17" x14ac:dyDescent="0.3">
      <c r="A14" s="86">
        <v>5</v>
      </c>
      <c r="B14" s="86" t="s">
        <v>24</v>
      </c>
      <c r="C14" s="80"/>
      <c r="D14" s="80"/>
      <c r="E14" s="80"/>
      <c r="F14" s="81">
        <f t="shared" si="0"/>
        <v>0</v>
      </c>
      <c r="G14" s="88"/>
      <c r="H14" s="88"/>
      <c r="I14" s="89"/>
      <c r="J14" s="86">
        <v>5</v>
      </c>
      <c r="K14" s="86" t="s">
        <v>24</v>
      </c>
      <c r="L14" s="82"/>
      <c r="M14" s="82"/>
      <c r="N14" s="82"/>
      <c r="O14" s="82"/>
      <c r="P14" s="83">
        <f t="shared" si="3"/>
        <v>0</v>
      </c>
      <c r="Q14" s="83">
        <f t="shared" si="4"/>
        <v>0</v>
      </c>
    </row>
    <row r="15" spans="1:17" x14ac:dyDescent="0.3">
      <c r="A15" s="86">
        <v>6</v>
      </c>
      <c r="B15" s="86" t="s">
        <v>25</v>
      </c>
      <c r="C15" s="80"/>
      <c r="D15" s="80"/>
      <c r="E15" s="80"/>
      <c r="F15" s="81">
        <f t="shared" si="0"/>
        <v>0</v>
      </c>
      <c r="G15" s="88"/>
      <c r="H15" s="88"/>
      <c r="I15" s="89"/>
      <c r="J15" s="86">
        <v>6</v>
      </c>
      <c r="K15" s="86" t="s">
        <v>25</v>
      </c>
      <c r="L15" s="82"/>
      <c r="M15" s="82"/>
      <c r="N15" s="82"/>
      <c r="O15" s="82"/>
      <c r="P15" s="83">
        <f t="shared" si="3"/>
        <v>0</v>
      </c>
      <c r="Q15" s="83">
        <f t="shared" si="4"/>
        <v>0</v>
      </c>
    </row>
    <row r="16" spans="1:17" x14ac:dyDescent="0.3">
      <c r="A16" s="86">
        <v>7</v>
      </c>
      <c r="B16" s="86" t="s">
        <v>26</v>
      </c>
      <c r="C16" s="80"/>
      <c r="D16" s="80"/>
      <c r="E16" s="80"/>
      <c r="F16" s="81">
        <f t="shared" si="0"/>
        <v>0</v>
      </c>
      <c r="G16" s="88"/>
      <c r="H16" s="88"/>
      <c r="I16" s="89"/>
      <c r="J16" s="86">
        <v>7</v>
      </c>
      <c r="K16" s="86" t="s">
        <v>26</v>
      </c>
      <c r="L16" s="82"/>
      <c r="M16" s="82"/>
      <c r="N16" s="82"/>
      <c r="O16" s="82"/>
      <c r="P16" s="83">
        <f t="shared" si="3"/>
        <v>0</v>
      </c>
      <c r="Q16" s="83">
        <f t="shared" si="4"/>
        <v>0</v>
      </c>
    </row>
    <row r="17" spans="1:17" x14ac:dyDescent="0.3">
      <c r="A17" s="86">
        <v>8</v>
      </c>
      <c r="B17" s="86" t="s">
        <v>27</v>
      </c>
      <c r="C17" s="80"/>
      <c r="D17" s="80"/>
      <c r="E17" s="80"/>
      <c r="F17" s="81">
        <f t="shared" si="0"/>
        <v>0</v>
      </c>
      <c r="G17" s="88"/>
      <c r="H17" s="88"/>
      <c r="I17" s="89"/>
      <c r="J17" s="86">
        <v>8</v>
      </c>
      <c r="K17" s="86" t="s">
        <v>27</v>
      </c>
      <c r="L17" s="82"/>
      <c r="M17" s="82"/>
      <c r="N17" s="82"/>
      <c r="O17" s="82"/>
      <c r="P17" s="83">
        <f t="shared" si="3"/>
        <v>0</v>
      </c>
      <c r="Q17" s="83">
        <f t="shared" si="4"/>
        <v>0</v>
      </c>
    </row>
    <row r="18" spans="1:17" x14ac:dyDescent="0.3">
      <c r="A18" s="86">
        <v>9</v>
      </c>
      <c r="B18" s="86" t="s">
        <v>28</v>
      </c>
      <c r="C18" s="80"/>
      <c r="D18" s="80"/>
      <c r="E18" s="80"/>
      <c r="F18" s="81">
        <f t="shared" si="0"/>
        <v>0</v>
      </c>
      <c r="G18" s="88"/>
      <c r="H18" s="88"/>
      <c r="I18" s="89"/>
      <c r="J18" s="86">
        <v>9</v>
      </c>
      <c r="K18" s="86" t="s">
        <v>28</v>
      </c>
      <c r="L18" s="82"/>
      <c r="M18" s="82"/>
      <c r="N18" s="82"/>
      <c r="O18" s="82"/>
      <c r="P18" s="83">
        <f t="shared" si="3"/>
        <v>0</v>
      </c>
      <c r="Q18" s="83">
        <f t="shared" si="4"/>
        <v>0</v>
      </c>
    </row>
    <row r="19" spans="1:17" x14ac:dyDescent="0.3">
      <c r="A19" s="86">
        <v>10</v>
      </c>
      <c r="B19" s="86" t="s">
        <v>29</v>
      </c>
      <c r="C19" s="80"/>
      <c r="D19" s="80"/>
      <c r="E19" s="80"/>
      <c r="F19" s="81">
        <f t="shared" si="0"/>
        <v>0</v>
      </c>
      <c r="G19" s="88"/>
      <c r="H19" s="88"/>
      <c r="I19" s="89"/>
      <c r="J19" s="86">
        <v>10</v>
      </c>
      <c r="K19" s="86" t="s">
        <v>29</v>
      </c>
      <c r="L19" s="82"/>
      <c r="M19" s="82"/>
      <c r="N19" s="82"/>
      <c r="O19" s="82"/>
      <c r="P19" s="83">
        <f t="shared" si="3"/>
        <v>0</v>
      </c>
      <c r="Q19" s="83">
        <f t="shared" si="4"/>
        <v>0</v>
      </c>
    </row>
    <row r="20" spans="1:17" x14ac:dyDescent="0.3">
      <c r="A20" s="86">
        <v>11</v>
      </c>
      <c r="B20" s="86" t="s">
        <v>30</v>
      </c>
      <c r="C20" s="80"/>
      <c r="D20" s="80"/>
      <c r="E20" s="80"/>
      <c r="F20" s="81">
        <f t="shared" si="0"/>
        <v>0</v>
      </c>
      <c r="G20" s="88"/>
      <c r="H20" s="88"/>
      <c r="I20" s="89"/>
      <c r="J20" s="86">
        <v>11</v>
      </c>
      <c r="K20" s="86" t="s">
        <v>30</v>
      </c>
      <c r="L20" s="82"/>
      <c r="M20" s="82"/>
      <c r="N20" s="82"/>
      <c r="O20" s="82"/>
      <c r="P20" s="83">
        <f t="shared" si="3"/>
        <v>0</v>
      </c>
      <c r="Q20" s="83">
        <f t="shared" si="4"/>
        <v>0</v>
      </c>
    </row>
    <row r="21" spans="1:17" x14ac:dyDescent="0.3">
      <c r="A21" s="86">
        <v>12</v>
      </c>
      <c r="B21" s="86" t="s">
        <v>31</v>
      </c>
      <c r="C21" s="80"/>
      <c r="D21" s="80"/>
      <c r="E21" s="80"/>
      <c r="F21" s="81">
        <f t="shared" si="0"/>
        <v>0</v>
      </c>
      <c r="G21" s="88"/>
      <c r="H21" s="88"/>
      <c r="I21" s="89"/>
      <c r="J21" s="86">
        <v>12</v>
      </c>
      <c r="K21" s="86" t="s">
        <v>31</v>
      </c>
      <c r="L21" s="82"/>
      <c r="M21" s="82"/>
      <c r="N21" s="82"/>
      <c r="O21" s="82"/>
      <c r="P21" s="83">
        <f t="shared" si="3"/>
        <v>0</v>
      </c>
      <c r="Q21" s="83">
        <f t="shared" si="4"/>
        <v>0</v>
      </c>
    </row>
    <row r="22" spans="1:17" x14ac:dyDescent="0.3">
      <c r="A22" s="86">
        <v>13</v>
      </c>
      <c r="B22" s="86" t="s">
        <v>32</v>
      </c>
      <c r="C22" s="80"/>
      <c r="D22" s="80"/>
      <c r="E22" s="80"/>
      <c r="F22" s="81">
        <f t="shared" si="0"/>
        <v>0</v>
      </c>
      <c r="G22" s="88"/>
      <c r="H22" s="88"/>
      <c r="I22" s="89"/>
      <c r="J22" s="86">
        <v>13</v>
      </c>
      <c r="K22" s="86" t="s">
        <v>32</v>
      </c>
      <c r="L22" s="82"/>
      <c r="M22" s="82"/>
      <c r="N22" s="82"/>
      <c r="O22" s="82"/>
      <c r="P22" s="83">
        <f t="shared" si="3"/>
        <v>0</v>
      </c>
      <c r="Q22" s="83">
        <f t="shared" si="4"/>
        <v>0</v>
      </c>
    </row>
    <row r="23" spans="1:17" x14ac:dyDescent="0.3">
      <c r="A23" s="86">
        <v>14</v>
      </c>
      <c r="B23" s="86" t="s">
        <v>33</v>
      </c>
      <c r="C23" s="80"/>
      <c r="D23" s="80"/>
      <c r="E23" s="80"/>
      <c r="F23" s="81">
        <f t="shared" si="0"/>
        <v>0</v>
      </c>
      <c r="G23" s="88"/>
      <c r="H23" s="88"/>
      <c r="I23" s="89"/>
      <c r="J23" s="86">
        <v>14</v>
      </c>
      <c r="K23" s="86" t="s">
        <v>33</v>
      </c>
      <c r="L23" s="82"/>
      <c r="M23" s="82"/>
      <c r="N23" s="82"/>
      <c r="O23" s="82"/>
      <c r="P23" s="83">
        <f t="shared" si="3"/>
        <v>0</v>
      </c>
      <c r="Q23" s="83">
        <f t="shared" si="4"/>
        <v>0</v>
      </c>
    </row>
    <row r="24" spans="1:17" x14ac:dyDescent="0.3">
      <c r="A24" s="86">
        <v>15</v>
      </c>
      <c r="B24" s="86" t="s">
        <v>34</v>
      </c>
      <c r="C24" s="80"/>
      <c r="D24" s="80"/>
      <c r="E24" s="80"/>
      <c r="F24" s="81">
        <f t="shared" si="0"/>
        <v>0</v>
      </c>
      <c r="G24" s="88"/>
      <c r="H24" s="88"/>
      <c r="I24" s="89"/>
      <c r="J24" s="86">
        <v>15</v>
      </c>
      <c r="K24" s="86" t="s">
        <v>34</v>
      </c>
      <c r="L24" s="82"/>
      <c r="M24" s="82"/>
      <c r="N24" s="82"/>
      <c r="O24" s="82"/>
      <c r="P24" s="83">
        <f t="shared" si="3"/>
        <v>0</v>
      </c>
      <c r="Q24" s="83">
        <f t="shared" si="4"/>
        <v>0</v>
      </c>
    </row>
    <row r="25" spans="1:17" x14ac:dyDescent="0.3">
      <c r="A25" s="86">
        <v>16</v>
      </c>
      <c r="B25" s="86" t="s">
        <v>35</v>
      </c>
      <c r="C25" s="80"/>
      <c r="D25" s="80"/>
      <c r="E25" s="80"/>
      <c r="F25" s="81">
        <f t="shared" si="0"/>
        <v>0</v>
      </c>
      <c r="G25" s="88"/>
      <c r="H25" s="88"/>
      <c r="I25" s="89"/>
      <c r="J25" s="86">
        <v>16</v>
      </c>
      <c r="K25" s="86" t="s">
        <v>35</v>
      </c>
      <c r="L25" s="82"/>
      <c r="M25" s="82"/>
      <c r="N25" s="82"/>
      <c r="O25" s="82"/>
      <c r="P25" s="83">
        <f t="shared" si="3"/>
        <v>0</v>
      </c>
      <c r="Q25" s="83">
        <f t="shared" si="4"/>
        <v>0</v>
      </c>
    </row>
    <row r="26" spans="1:17" x14ac:dyDescent="0.3">
      <c r="A26" s="86">
        <v>17</v>
      </c>
      <c r="B26" s="86" t="s">
        <v>36</v>
      </c>
      <c r="C26" s="80"/>
      <c r="D26" s="80"/>
      <c r="E26" s="80"/>
      <c r="F26" s="81">
        <f t="shared" si="0"/>
        <v>0</v>
      </c>
      <c r="G26" s="88"/>
      <c r="H26" s="88"/>
      <c r="I26" s="89"/>
      <c r="J26" s="86">
        <v>17</v>
      </c>
      <c r="K26" s="86" t="s">
        <v>36</v>
      </c>
      <c r="L26" s="82"/>
      <c r="M26" s="82"/>
      <c r="N26" s="82"/>
      <c r="O26" s="82"/>
      <c r="P26" s="83">
        <f t="shared" si="3"/>
        <v>0</v>
      </c>
      <c r="Q26" s="83">
        <f t="shared" si="4"/>
        <v>0</v>
      </c>
    </row>
    <row r="27" spans="1:17" x14ac:dyDescent="0.3">
      <c r="A27" s="86">
        <v>18</v>
      </c>
      <c r="B27" s="86" t="s">
        <v>37</v>
      </c>
      <c r="C27" s="80"/>
      <c r="D27" s="80"/>
      <c r="E27" s="80"/>
      <c r="F27" s="81">
        <f t="shared" si="0"/>
        <v>0</v>
      </c>
      <c r="G27" s="88"/>
      <c r="H27" s="88"/>
      <c r="I27" s="89"/>
      <c r="J27" s="86">
        <v>18</v>
      </c>
      <c r="K27" s="86" t="s">
        <v>37</v>
      </c>
      <c r="L27" s="82"/>
      <c r="M27" s="82"/>
      <c r="N27" s="82"/>
      <c r="O27" s="82"/>
      <c r="P27" s="83">
        <f t="shared" si="3"/>
        <v>0</v>
      </c>
      <c r="Q27" s="83">
        <f t="shared" si="4"/>
        <v>0</v>
      </c>
    </row>
    <row r="28" spans="1:17" x14ac:dyDescent="0.3">
      <c r="A28" s="86">
        <v>19</v>
      </c>
      <c r="B28" s="86" t="s">
        <v>38</v>
      </c>
      <c r="C28" s="80"/>
      <c r="D28" s="80"/>
      <c r="E28" s="80"/>
      <c r="F28" s="81">
        <f t="shared" si="0"/>
        <v>0</v>
      </c>
      <c r="G28" s="88"/>
      <c r="H28" s="88"/>
      <c r="I28" s="89"/>
      <c r="J28" s="86">
        <v>19</v>
      </c>
      <c r="K28" s="86" t="s">
        <v>38</v>
      </c>
      <c r="L28" s="82"/>
      <c r="M28" s="82"/>
      <c r="N28" s="82"/>
      <c r="O28" s="82"/>
      <c r="P28" s="83">
        <f t="shared" si="3"/>
        <v>0</v>
      </c>
      <c r="Q28" s="83">
        <f t="shared" si="4"/>
        <v>0</v>
      </c>
    </row>
    <row r="29" spans="1:17" x14ac:dyDescent="0.3">
      <c r="A29" s="86">
        <v>20</v>
      </c>
      <c r="B29" s="86" t="s">
        <v>39</v>
      </c>
      <c r="C29" s="80"/>
      <c r="D29" s="80"/>
      <c r="E29" s="80"/>
      <c r="F29" s="81">
        <f t="shared" si="0"/>
        <v>0</v>
      </c>
      <c r="G29" s="88"/>
      <c r="H29" s="88"/>
      <c r="I29" s="89"/>
      <c r="J29" s="86">
        <v>20</v>
      </c>
      <c r="K29" s="86" t="s">
        <v>39</v>
      </c>
      <c r="L29" s="82"/>
      <c r="M29" s="82"/>
      <c r="N29" s="82"/>
      <c r="O29" s="82"/>
      <c r="P29" s="83">
        <f t="shared" si="3"/>
        <v>0</v>
      </c>
      <c r="Q29" s="83">
        <f t="shared" si="4"/>
        <v>0</v>
      </c>
    </row>
    <row r="30" spans="1:17" x14ac:dyDescent="0.3">
      <c r="A30" s="86">
        <v>21</v>
      </c>
      <c r="B30" s="86" t="s">
        <v>40</v>
      </c>
      <c r="C30" s="80"/>
      <c r="D30" s="80"/>
      <c r="E30" s="80"/>
      <c r="F30" s="81">
        <f t="shared" si="0"/>
        <v>0</v>
      </c>
      <c r="G30" s="88"/>
      <c r="H30" s="88"/>
      <c r="I30" s="89"/>
      <c r="J30" s="86">
        <v>21</v>
      </c>
      <c r="K30" s="86" t="s">
        <v>40</v>
      </c>
      <c r="L30" s="82"/>
      <c r="M30" s="82"/>
      <c r="N30" s="82"/>
      <c r="O30" s="82"/>
      <c r="P30" s="83">
        <f t="shared" si="3"/>
        <v>0</v>
      </c>
      <c r="Q30" s="83">
        <f t="shared" si="4"/>
        <v>0</v>
      </c>
    </row>
    <row r="31" spans="1:17" x14ac:dyDescent="0.3">
      <c r="A31" s="86">
        <v>22</v>
      </c>
      <c r="B31" s="86" t="s">
        <v>41</v>
      </c>
      <c r="C31" s="80"/>
      <c r="D31" s="80"/>
      <c r="E31" s="80"/>
      <c r="F31" s="81">
        <f t="shared" si="0"/>
        <v>0</v>
      </c>
      <c r="G31" s="88"/>
      <c r="H31" s="88"/>
      <c r="I31" s="89"/>
      <c r="J31" s="86">
        <v>22</v>
      </c>
      <c r="K31" s="86" t="s">
        <v>41</v>
      </c>
      <c r="L31" s="82"/>
      <c r="M31" s="82"/>
      <c r="N31" s="82"/>
      <c r="O31" s="82"/>
      <c r="P31" s="83">
        <f t="shared" si="3"/>
        <v>0</v>
      </c>
      <c r="Q31" s="83">
        <f t="shared" si="4"/>
        <v>0</v>
      </c>
    </row>
    <row r="32" spans="1:17" x14ac:dyDescent="0.3">
      <c r="A32" s="86">
        <v>23</v>
      </c>
      <c r="B32" s="86" t="s">
        <v>42</v>
      </c>
      <c r="C32" s="80"/>
      <c r="D32" s="80"/>
      <c r="E32" s="80"/>
      <c r="F32" s="81">
        <f t="shared" si="0"/>
        <v>0</v>
      </c>
      <c r="G32" s="88"/>
      <c r="H32" s="88"/>
      <c r="I32" s="89"/>
      <c r="J32" s="86">
        <v>23</v>
      </c>
      <c r="K32" s="86" t="s">
        <v>42</v>
      </c>
      <c r="L32" s="82"/>
      <c r="M32" s="82"/>
      <c r="N32" s="82"/>
      <c r="O32" s="82"/>
      <c r="P32" s="83">
        <f t="shared" si="3"/>
        <v>0</v>
      </c>
      <c r="Q32" s="83">
        <f t="shared" si="4"/>
        <v>0</v>
      </c>
    </row>
    <row r="33" spans="1:17" x14ac:dyDescent="0.3">
      <c r="A33" s="86">
        <v>24</v>
      </c>
      <c r="B33" s="86" t="s">
        <v>43</v>
      </c>
      <c r="C33" s="80">
        <v>365216.99</v>
      </c>
      <c r="D33" s="80"/>
      <c r="E33" s="80"/>
      <c r="F33" s="81">
        <f t="shared" si="0"/>
        <v>365216.99</v>
      </c>
      <c r="G33" s="88"/>
      <c r="H33" s="88"/>
      <c r="I33" s="89"/>
      <c r="J33" s="86">
        <v>24</v>
      </c>
      <c r="K33" s="86" t="s">
        <v>43</v>
      </c>
      <c r="L33" s="82">
        <v>2794</v>
      </c>
      <c r="M33" s="82"/>
      <c r="N33" s="82"/>
      <c r="O33" s="82">
        <v>8523</v>
      </c>
      <c r="P33" s="83">
        <f t="shared" si="3"/>
        <v>8523</v>
      </c>
      <c r="Q33" s="83">
        <f t="shared" si="4"/>
        <v>11317</v>
      </c>
    </row>
    <row r="34" spans="1:17" x14ac:dyDescent="0.3">
      <c r="A34" s="86">
        <v>25</v>
      </c>
      <c r="B34" s="86" t="s">
        <v>44</v>
      </c>
      <c r="C34" s="80"/>
      <c r="D34" s="80"/>
      <c r="E34" s="80"/>
      <c r="F34" s="81">
        <f t="shared" si="0"/>
        <v>0</v>
      </c>
      <c r="G34" s="88"/>
      <c r="H34" s="88"/>
      <c r="I34" s="89"/>
      <c r="J34" s="86">
        <v>25</v>
      </c>
      <c r="K34" s="86" t="s">
        <v>44</v>
      </c>
      <c r="L34" s="82"/>
      <c r="M34" s="82"/>
      <c r="N34" s="82"/>
      <c r="O34" s="82"/>
      <c r="P34" s="83">
        <f t="shared" si="3"/>
        <v>0</v>
      </c>
      <c r="Q34" s="83">
        <f t="shared" si="4"/>
        <v>0</v>
      </c>
    </row>
    <row r="35" spans="1:17" x14ac:dyDescent="0.3">
      <c r="A35" s="86">
        <v>26</v>
      </c>
      <c r="B35" s="86" t="s">
        <v>45</v>
      </c>
      <c r="C35" s="80"/>
      <c r="D35" s="80"/>
      <c r="E35" s="80"/>
      <c r="F35" s="81">
        <f t="shared" si="0"/>
        <v>0</v>
      </c>
      <c r="G35" s="88"/>
      <c r="H35" s="88"/>
      <c r="I35" s="89"/>
      <c r="J35" s="86">
        <v>26</v>
      </c>
      <c r="K35" s="86" t="s">
        <v>45</v>
      </c>
      <c r="L35" s="82"/>
      <c r="M35" s="82"/>
      <c r="N35" s="82"/>
      <c r="O35" s="82"/>
      <c r="P35" s="83">
        <f t="shared" si="3"/>
        <v>0</v>
      </c>
      <c r="Q35" s="83">
        <f t="shared" si="4"/>
        <v>0</v>
      </c>
    </row>
    <row r="36" spans="1:17" x14ac:dyDescent="0.3">
      <c r="A36" s="86">
        <v>27</v>
      </c>
      <c r="B36" s="86" t="s">
        <v>46</v>
      </c>
      <c r="C36" s="80"/>
      <c r="D36" s="80"/>
      <c r="E36" s="80"/>
      <c r="F36" s="81">
        <f t="shared" si="0"/>
        <v>0</v>
      </c>
      <c r="G36" s="88"/>
      <c r="H36" s="88"/>
      <c r="I36" s="89"/>
      <c r="J36" s="86">
        <v>27</v>
      </c>
      <c r="K36" s="86" t="s">
        <v>46</v>
      </c>
      <c r="L36" s="82">
        <v>424</v>
      </c>
      <c r="M36" s="82"/>
      <c r="N36" s="82"/>
      <c r="O36" s="82">
        <v>1714</v>
      </c>
      <c r="P36" s="83">
        <f t="shared" si="3"/>
        <v>1714</v>
      </c>
      <c r="Q36" s="83">
        <f t="shared" si="4"/>
        <v>2138</v>
      </c>
    </row>
    <row r="37" spans="1:17" x14ac:dyDescent="0.3">
      <c r="A37" s="86">
        <v>28</v>
      </c>
      <c r="B37" s="86" t="s">
        <v>47</v>
      </c>
      <c r="C37" s="80"/>
      <c r="D37" s="80"/>
      <c r="E37" s="80"/>
      <c r="F37" s="81">
        <f t="shared" si="0"/>
        <v>0</v>
      </c>
      <c r="G37" s="88"/>
      <c r="H37" s="88"/>
      <c r="I37" s="89"/>
      <c r="J37" s="86">
        <v>28</v>
      </c>
      <c r="K37" s="86" t="s">
        <v>47</v>
      </c>
      <c r="L37" s="82"/>
      <c r="M37" s="82"/>
      <c r="N37" s="82"/>
      <c r="O37" s="82"/>
      <c r="P37" s="83">
        <f t="shared" si="3"/>
        <v>0</v>
      </c>
      <c r="Q37" s="83">
        <f t="shared" si="4"/>
        <v>0</v>
      </c>
    </row>
    <row r="38" spans="1:17" x14ac:dyDescent="0.3">
      <c r="A38" s="86">
        <v>29</v>
      </c>
      <c r="B38" s="86" t="s">
        <v>48</v>
      </c>
      <c r="C38" s="80"/>
      <c r="D38" s="80"/>
      <c r="E38" s="80"/>
      <c r="F38" s="81">
        <f t="shared" si="0"/>
        <v>0</v>
      </c>
      <c r="G38" s="88"/>
      <c r="H38" s="88"/>
      <c r="I38" s="89"/>
      <c r="J38" s="86">
        <v>29</v>
      </c>
      <c r="K38" s="86" t="s">
        <v>48</v>
      </c>
      <c r="L38" s="82"/>
      <c r="M38" s="82"/>
      <c r="N38" s="82"/>
      <c r="O38" s="82">
        <v>25155</v>
      </c>
      <c r="P38" s="83">
        <f t="shared" si="3"/>
        <v>25155</v>
      </c>
      <c r="Q38" s="83">
        <f t="shared" si="4"/>
        <v>25155</v>
      </c>
    </row>
    <row r="39" spans="1:17" x14ac:dyDescent="0.3">
      <c r="A39" s="86">
        <v>30</v>
      </c>
      <c r="B39" s="86" t="s">
        <v>49</v>
      </c>
      <c r="C39" s="81"/>
      <c r="D39" s="81">
        <f>SUM(D10:D38)</f>
        <v>0</v>
      </c>
      <c r="E39" s="81">
        <f>SUM(E10:E38)</f>
        <v>0</v>
      </c>
      <c r="F39" s="81">
        <f t="shared" si="0"/>
        <v>0</v>
      </c>
      <c r="G39" s="90"/>
      <c r="H39" s="90"/>
      <c r="I39" s="90"/>
      <c r="J39" s="86">
        <v>30</v>
      </c>
      <c r="K39" s="91" t="s">
        <v>50</v>
      </c>
      <c r="L39" s="83">
        <f>SUM(L10:L38)</f>
        <v>3218</v>
      </c>
      <c r="M39" s="83">
        <f>SUM(M10:M38)</f>
        <v>0</v>
      </c>
      <c r="N39" s="83">
        <f>SUM(N10:N38)</f>
        <v>0</v>
      </c>
      <c r="O39" s="83">
        <f>SUM(O10:O38)</f>
        <v>35392</v>
      </c>
      <c r="P39" s="83">
        <f>SUM(P10:P38)</f>
        <v>35392</v>
      </c>
      <c r="Q39" s="83">
        <f t="shared" si="2"/>
        <v>38610</v>
      </c>
    </row>
    <row r="40" spans="1:17" x14ac:dyDescent="0.3">
      <c r="A40" s="92">
        <v>31</v>
      </c>
      <c r="B40" s="92" t="s">
        <v>51</v>
      </c>
      <c r="C40" s="93">
        <v>1023373.04</v>
      </c>
      <c r="D40" s="126">
        <f>IF(D50=0,0,D50)</f>
        <v>0</v>
      </c>
      <c r="E40" s="94"/>
      <c r="F40" s="94"/>
      <c r="G40" s="95"/>
      <c r="H40" s="95"/>
      <c r="I40" s="19"/>
    </row>
    <row r="41" spans="1:17" ht="25.55" customHeight="1" x14ac:dyDescent="0.3">
      <c r="A41" s="96">
        <v>32</v>
      </c>
      <c r="B41" s="97" t="s">
        <v>52</v>
      </c>
      <c r="C41" s="81">
        <f>SUM(C39:C40)</f>
        <v>1023373.04</v>
      </c>
      <c r="D41" s="81">
        <f>SUM(D39:D40)</f>
        <v>0</v>
      </c>
      <c r="E41" s="98"/>
      <c r="F41" s="98"/>
      <c r="G41" s="99"/>
      <c r="H41" s="99"/>
      <c r="I41" s="99"/>
    </row>
    <row r="42" spans="1:17" x14ac:dyDescent="0.3">
      <c r="B42" s="6"/>
    </row>
    <row r="43" spans="1:17" x14ac:dyDescent="0.3">
      <c r="A43" s="24" t="s">
        <v>53</v>
      </c>
      <c r="B43" s="24"/>
      <c r="C43" s="24"/>
      <c r="D43" s="25"/>
      <c r="E43" s="25"/>
      <c r="F43" s="25"/>
      <c r="G43" s="25"/>
      <c r="H43" s="25"/>
      <c r="I43" s="24"/>
    </row>
    <row r="44" spans="1:17" x14ac:dyDescent="0.3">
      <c r="A44" s="24" t="s">
        <v>54</v>
      </c>
      <c r="B44" s="24"/>
      <c r="C44" s="26"/>
      <c r="D44" s="27"/>
      <c r="E44" s="27"/>
      <c r="F44" s="27"/>
      <c r="G44" s="27"/>
      <c r="H44" s="27"/>
      <c r="I44" s="24"/>
    </row>
    <row r="45" spans="1:17" x14ac:dyDescent="0.3">
      <c r="A45" s="100" t="s">
        <v>55</v>
      </c>
      <c r="B45" s="100"/>
      <c r="C45" s="101" t="s">
        <v>69</v>
      </c>
      <c r="D45" s="101"/>
      <c r="E45" s="101"/>
      <c r="F45" s="101"/>
      <c r="G45" s="101"/>
      <c r="H45" s="101"/>
      <c r="I45" s="100"/>
    </row>
    <row r="46" spans="1:17" x14ac:dyDescent="0.3">
      <c r="J46" s="30"/>
    </row>
    <row r="47" spans="1:17" x14ac:dyDescent="0.3">
      <c r="A47" s="24"/>
    </row>
    <row r="48" spans="1:17" x14ac:dyDescent="0.3">
      <c r="A48" s="31"/>
      <c r="B48" s="102" t="s">
        <v>56</v>
      </c>
      <c r="C48" s="103" t="s">
        <v>57</v>
      </c>
      <c r="D48" s="104" t="s">
        <v>58</v>
      </c>
      <c r="E48" s="105"/>
      <c r="F48" s="106">
        <v>1368345.32</v>
      </c>
    </row>
    <row r="49" spans="1:13" x14ac:dyDescent="0.3">
      <c r="A49" s="107"/>
      <c r="B49" s="108" t="s">
        <v>59</v>
      </c>
      <c r="C49" s="149">
        <v>365216.99</v>
      </c>
      <c r="D49" s="110">
        <v>0</v>
      </c>
      <c r="E49" s="111"/>
      <c r="F49" s="112">
        <f>IF((SUM(C49:D49))=0,"",(SUM(C49:D49)))</f>
        <v>365216.99</v>
      </c>
      <c r="M49" s="152"/>
    </row>
    <row r="50" spans="1:13" x14ac:dyDescent="0.3">
      <c r="A50" s="41"/>
      <c r="B50" s="42" t="s">
        <v>60</v>
      </c>
      <c r="C50" s="43">
        <v>1023373.04</v>
      </c>
      <c r="D50" s="44">
        <v>0</v>
      </c>
      <c r="E50" s="45"/>
      <c r="F50" s="46">
        <f>IF((SUM(C50:D50))=0,"",(SUM(C50:D50)))</f>
        <v>1023373.04</v>
      </c>
    </row>
    <row r="51" spans="1:13" x14ac:dyDescent="0.3">
      <c r="A51" s="31"/>
      <c r="B51" s="47" t="s">
        <v>61</v>
      </c>
      <c r="C51" s="48"/>
      <c r="D51" s="49"/>
      <c r="E51" s="113"/>
      <c r="F51" s="51"/>
    </row>
    <row r="52" spans="1:13" ht="15.05" x14ac:dyDescent="0.3">
      <c r="A52" s="52"/>
      <c r="B52" s="53" t="s">
        <v>62</v>
      </c>
      <c r="C52" s="48"/>
      <c r="D52" s="49"/>
      <c r="E52" s="49"/>
      <c r="F52" s="114">
        <f>IF(ISERROR(SUM(F49-F51)),"",(SUM(F49-F51)))</f>
        <v>365216.99</v>
      </c>
    </row>
  </sheetData>
  <mergeCells count="21">
    <mergeCell ref="Q8:Q9"/>
    <mergeCell ref="F8:F9"/>
    <mergeCell ref="G8:H8"/>
    <mergeCell ref="J8:K9"/>
    <mergeCell ref="L8:L9"/>
    <mergeCell ref="M8:O8"/>
    <mergeCell ref="P8:P9"/>
    <mergeCell ref="A5:B5"/>
    <mergeCell ref="C5:E5"/>
    <mergeCell ref="A6:B6"/>
    <mergeCell ref="C6:E6"/>
    <mergeCell ref="A8:B9"/>
    <mergeCell ref="C8:D8"/>
    <mergeCell ref="E8:E9"/>
    <mergeCell ref="A3:B3"/>
    <mergeCell ref="C3:E3"/>
    <mergeCell ref="F3:H3"/>
    <mergeCell ref="J3:K3"/>
    <mergeCell ref="A4:B4"/>
    <mergeCell ref="C4:E4"/>
    <mergeCell ref="J4:K4"/>
  </mergeCells>
  <pageMargins left="0.7" right="0.7" top="0.75" bottom="0.75" header="0.3" footer="0.3"/>
  <pageSetup scale="88" orientation="portrait" r:id="rId1"/>
  <headerFooter alignWithMargins="0"/>
  <colBreaks count="1" manualBreakCount="1">
    <brk id="9" max="1048575" man="1"/>
  </colBreaks>
  <ignoredErrors>
    <ignoredError sqref="L37:O37 L38:N38" unlockedFormula="1"/>
    <ignoredError sqref="P33:P3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Rounded Totals</vt:lpstr>
      <vt:lpstr>Totals</vt:lpstr>
      <vt:lpstr>CMS</vt:lpstr>
      <vt:lpstr>DCD</vt:lpstr>
      <vt:lpstr>DSS</vt:lpstr>
      <vt:lpstr>DMH</vt:lpstr>
      <vt:lpstr>DSB</vt:lpstr>
      <vt:lpstr>DAAS</vt:lpstr>
      <vt:lpstr>DHSR</vt:lpstr>
      <vt:lpstr>'Rounded Totals'!Print_Area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Alycia Gaither</dc:creator>
  <cp:lastModifiedBy>Hedgepeth, Lakeshia S</cp:lastModifiedBy>
  <cp:lastPrinted>2025-10-02T21:01:38Z</cp:lastPrinted>
  <dcterms:created xsi:type="dcterms:W3CDTF">2019-02-13T14:59:30Z</dcterms:created>
  <dcterms:modified xsi:type="dcterms:W3CDTF">2026-06-05T17:48:32Z</dcterms:modified>
</cp:coreProperties>
</file>