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ncconnect-my.sharepoint.com/personal/eric_bell_dhhs_nc_gov/Documents/Documents/"/>
    </mc:Choice>
  </mc:AlternateContent>
  <xr:revisionPtr revIDLastSave="0" documentId="8_{10CCBCF7-04A1-437F-8BE0-5E23E8600BD1}" xr6:coauthVersionLast="47" xr6:coauthVersionMax="47" xr10:uidLastSave="{00000000-0000-0000-0000-000000000000}"/>
  <workbookProtection workbookAlgorithmName="SHA-512" workbookHashValue="0flXGECNzvkThXYudfTcg91IOhChLxnaSfGHiV1xRU/u0tI9Lch30PWd3UlCqysb2MQjwRYb8saOItWA05RC1A==" workbookSaltValue="V5Vtv7X/PVuoj4CRI5cd+w==" workbookSpinCount="100000" lockStructure="1"/>
  <bookViews>
    <workbookView xWindow="2625" yWindow="2625" windowWidth="21600" windowHeight="11040" xr2:uid="{68EC13C2-CE46-44C7-9D76-3F763744FB03}"/>
  </bookViews>
  <sheets>
    <sheet name="Instructions" sheetId="33" r:id="rId1"/>
    <sheet name="Personnel" sheetId="4" r:id="rId2"/>
    <sheet name="Subcontractor1" sheetId="29" r:id="rId3"/>
    <sheet name="Subcontractor2" sheetId="30" state="hidden" r:id="rId4"/>
    <sheet name="Subcontractor3" sheetId="31" state="hidden" r:id="rId5"/>
    <sheet name="Subcontractor4" sheetId="32" state="hidden" r:id="rId6"/>
    <sheet name="Line Item Budget" sheetId="9" r:id="rId7"/>
    <sheet name="Budget Narrative" sheetId="26" r:id="rId8"/>
    <sheet name="Summary" sheetId="2" state="hidden" r:id="rId9"/>
    <sheet name="July" sheetId="3" state="hidden" r:id="rId10"/>
    <sheet name="August" sheetId="5" state="hidden" r:id="rId11"/>
    <sheet name="September" sheetId="10" state="hidden" r:id="rId12"/>
    <sheet name="October" sheetId="11" state="hidden" r:id="rId13"/>
    <sheet name="November" sheetId="12" state="hidden" r:id="rId14"/>
    <sheet name="December" sheetId="13" state="hidden" r:id="rId15"/>
    <sheet name="January" sheetId="14" state="hidden" r:id="rId16"/>
    <sheet name="February" sheetId="15" state="hidden" r:id="rId17"/>
    <sheet name="March" sheetId="16" state="hidden" r:id="rId18"/>
    <sheet name="April" sheetId="17" state="hidden" r:id="rId19"/>
    <sheet name="May" sheetId="18" state="hidden" r:id="rId20"/>
    <sheet name="June" sheetId="19" state="hidden" r:id="rId21"/>
  </sheets>
  <externalReferences>
    <externalReference r:id="rId22"/>
  </externalReferences>
  <definedNames>
    <definedName name="_xlnm.Print_Area" localSheetId="18">April!$A$1:$H$94</definedName>
    <definedName name="_xlnm.Print_Area" localSheetId="10">August!$A$1:$H$94</definedName>
    <definedName name="_xlnm.Print_Area" localSheetId="7">'Budget Narrative'!$A$1:$L$217</definedName>
    <definedName name="_xlnm.Print_Area" localSheetId="14">December!$A$1:$H$94</definedName>
    <definedName name="_xlnm.Print_Area" localSheetId="16">February!$A$1:$H$94</definedName>
    <definedName name="_xlnm.Print_Area" localSheetId="15">January!$A$1:$H$94</definedName>
    <definedName name="_xlnm.Print_Area" localSheetId="9">July!$A$1:$I$100</definedName>
    <definedName name="_xlnm.Print_Area" localSheetId="20">June!$A$1:$H$92</definedName>
    <definedName name="_xlnm.Print_Area" localSheetId="6">'Line Item Budget'!$A$1:$J$75</definedName>
    <definedName name="_xlnm.Print_Area" localSheetId="17">March!$A$1:$H$94</definedName>
    <definedName name="_xlnm.Print_Area" localSheetId="19">May!$A$1:$H$92</definedName>
    <definedName name="_xlnm.Print_Area" localSheetId="13">November!$A$1:$H$94</definedName>
    <definedName name="_xlnm.Print_Area" localSheetId="12">October!$A$1:$H$94</definedName>
    <definedName name="_xlnm.Print_Area" localSheetId="1">Personnel!$A$1:$V$28</definedName>
    <definedName name="_xlnm.Print_Area" localSheetId="11">September!$A$1:$H$94</definedName>
    <definedName name="_xlnm.Print_Area" localSheetId="2">Subcontractor1!$A$1:$J$70</definedName>
    <definedName name="_xlnm.Print_Area" localSheetId="8">Summary!$A$1:$Q$77</definedName>
    <definedName name="_xlnm.Print_Titles" localSheetId="6">'Line Item Budget'!$1:$9</definedName>
    <definedName name="Subcontractor1">'Line Item Budget'!$A$28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9" l="1"/>
  <c r="B5" i="32"/>
  <c r="B5" i="31"/>
  <c r="B5" i="30"/>
  <c r="B5" i="9"/>
  <c r="B5" i="29"/>
  <c r="C5" i="26"/>
  <c r="A31" i="9"/>
  <c r="A30" i="9"/>
  <c r="A29" i="9"/>
  <c r="A28" i="9"/>
  <c r="D68" i="32"/>
  <c r="D67" i="32"/>
  <c r="D66" i="32"/>
  <c r="D65" i="32"/>
  <c r="D64" i="32"/>
  <c r="D63" i="32"/>
  <c r="D60" i="32"/>
  <c r="D59" i="32"/>
  <c r="D58" i="32"/>
  <c r="D57" i="32"/>
  <c r="D56" i="32"/>
  <c r="D55" i="32"/>
  <c r="D54" i="32"/>
  <c r="D53" i="32"/>
  <c r="D50" i="32"/>
  <c r="D49" i="32"/>
  <c r="D48" i="32"/>
  <c r="D47" i="32"/>
  <c r="D46" i="32"/>
  <c r="D45" i="32"/>
  <c r="D44" i="32"/>
  <c r="D43" i="32"/>
  <c r="D40" i="32"/>
  <c r="D39" i="32"/>
  <c r="D38" i="32"/>
  <c r="D37" i="32"/>
  <c r="D36" i="32"/>
  <c r="D35" i="32"/>
  <c r="D34" i="32"/>
  <c r="D33" i="32"/>
  <c r="D32" i="32"/>
  <c r="D31" i="32"/>
  <c r="D28" i="32"/>
  <c r="D27" i="32"/>
  <c r="D26" i="32"/>
  <c r="D25" i="32"/>
  <c r="D23" i="32"/>
  <c r="D22" i="32"/>
  <c r="D21" i="32"/>
  <c r="D20" i="32"/>
  <c r="A2" i="32"/>
  <c r="A1" i="32"/>
  <c r="D68" i="31"/>
  <c r="D67" i="31"/>
  <c r="D66" i="31"/>
  <c r="D65" i="31"/>
  <c r="D64" i="31"/>
  <c r="D63" i="31"/>
  <c r="D60" i="31"/>
  <c r="D59" i="31"/>
  <c r="D58" i="31"/>
  <c r="D57" i="31"/>
  <c r="D56" i="31"/>
  <c r="D55" i="31"/>
  <c r="D54" i="31"/>
  <c r="D53" i="31"/>
  <c r="D50" i="31"/>
  <c r="D49" i="31"/>
  <c r="D48" i="31"/>
  <c r="D47" i="31"/>
  <c r="D46" i="31"/>
  <c r="D45" i="31"/>
  <c r="D44" i="31"/>
  <c r="D43" i="31"/>
  <c r="D40" i="31"/>
  <c r="D39" i="31"/>
  <c r="D38" i="31"/>
  <c r="D37" i="31"/>
  <c r="D36" i="31"/>
  <c r="D35" i="31"/>
  <c r="D34" i="31"/>
  <c r="D33" i="31"/>
  <c r="D32" i="31"/>
  <c r="D31" i="31"/>
  <c r="D28" i="31"/>
  <c r="D27" i="31"/>
  <c r="D26" i="31"/>
  <c r="D25" i="31"/>
  <c r="D23" i="31"/>
  <c r="D22" i="31"/>
  <c r="D21" i="31"/>
  <c r="D20" i="31"/>
  <c r="A2" i="31"/>
  <c r="A1" i="31"/>
  <c r="B24" i="4"/>
  <c r="B25" i="4" s="1"/>
  <c r="T24" i="4"/>
  <c r="T25" i="4" s="1"/>
  <c r="R24" i="4"/>
  <c r="R25" i="4" s="1"/>
  <c r="P24" i="4"/>
  <c r="P25" i="4" s="1"/>
  <c r="N24" i="4"/>
  <c r="N25" i="4" s="1"/>
  <c r="L24" i="4"/>
  <c r="L25" i="4" s="1"/>
  <c r="J24" i="4"/>
  <c r="J25" i="4" s="1"/>
  <c r="H24" i="4"/>
  <c r="H25" i="4" s="1"/>
  <c r="F24" i="4"/>
  <c r="F25" i="4" s="1"/>
  <c r="D24" i="4"/>
  <c r="D25" i="4" s="1"/>
  <c r="D68" i="30"/>
  <c r="D67" i="30"/>
  <c r="D66" i="30"/>
  <c r="D65" i="30"/>
  <c r="D64" i="30"/>
  <c r="D63" i="30"/>
  <c r="D60" i="30"/>
  <c r="D59" i="30"/>
  <c r="D58" i="30"/>
  <c r="D57" i="30"/>
  <c r="D56" i="30"/>
  <c r="D55" i="30"/>
  <c r="D54" i="30"/>
  <c r="D53" i="30"/>
  <c r="D50" i="30"/>
  <c r="D49" i="30"/>
  <c r="D48" i="30"/>
  <c r="D47" i="30"/>
  <c r="D46" i="30"/>
  <c r="D45" i="30"/>
  <c r="D44" i="30"/>
  <c r="D43" i="30"/>
  <c r="D40" i="30"/>
  <c r="D39" i="30"/>
  <c r="D38" i="30"/>
  <c r="D37" i="30"/>
  <c r="D36" i="30"/>
  <c r="D35" i="30"/>
  <c r="D34" i="30"/>
  <c r="D33" i="30"/>
  <c r="D32" i="30"/>
  <c r="D31" i="30"/>
  <c r="D28" i="30"/>
  <c r="D27" i="30"/>
  <c r="D26" i="30"/>
  <c r="D25" i="30"/>
  <c r="D23" i="30"/>
  <c r="D22" i="30"/>
  <c r="D21" i="30"/>
  <c r="D20" i="30"/>
  <c r="A2" i="30"/>
  <c r="A1" i="30"/>
  <c r="D68" i="29"/>
  <c r="D67" i="29"/>
  <c r="D66" i="29"/>
  <c r="D65" i="29"/>
  <c r="D64" i="29"/>
  <c r="D63" i="29"/>
  <c r="D60" i="29"/>
  <c r="D59" i="29"/>
  <c r="D58" i="29"/>
  <c r="D57" i="29"/>
  <c r="D56" i="29"/>
  <c r="D55" i="29"/>
  <c r="D54" i="29"/>
  <c r="D53" i="29"/>
  <c r="D50" i="29"/>
  <c r="D49" i="29"/>
  <c r="D48" i="29"/>
  <c r="D47" i="29"/>
  <c r="D46" i="29"/>
  <c r="D45" i="29"/>
  <c r="D44" i="29"/>
  <c r="D43" i="29"/>
  <c r="D28" i="29"/>
  <c r="D27" i="29"/>
  <c r="D26" i="29"/>
  <c r="D25" i="29"/>
  <c r="D23" i="29"/>
  <c r="D22" i="29"/>
  <c r="D21" i="29"/>
  <c r="D20" i="29"/>
  <c r="A2" i="29"/>
  <c r="A1" i="29"/>
  <c r="A3" i="19"/>
  <c r="A3" i="18"/>
  <c r="A3" i="17"/>
  <c r="A3" i="16"/>
  <c r="A3" i="15"/>
  <c r="A3" i="14"/>
  <c r="A3" i="13"/>
  <c r="A3" i="12"/>
  <c r="A3" i="11"/>
  <c r="A3" i="10"/>
  <c r="A3" i="5"/>
  <c r="A3" i="3"/>
  <c r="O53" i="2"/>
  <c r="O54" i="2"/>
  <c r="O55" i="2"/>
  <c r="O56" i="2"/>
  <c r="O67" i="2"/>
  <c r="K29" i="9"/>
  <c r="K30" i="9"/>
  <c r="K31" i="9"/>
  <c r="K28" i="9"/>
  <c r="K22" i="9"/>
  <c r="K23" i="9"/>
  <c r="K24" i="9"/>
  <c r="K25" i="9"/>
  <c r="K26" i="9"/>
  <c r="K21" i="9"/>
  <c r="C70" i="32" l="1"/>
  <c r="C31" i="9" s="1"/>
  <c r="C70" i="31"/>
  <c r="C30" i="9" s="1"/>
  <c r="C70" i="30"/>
  <c r="C29" i="9" s="1"/>
  <c r="C70" i="29"/>
  <c r="C28" i="9" s="1"/>
  <c r="L31" i="9"/>
  <c r="L26" i="9"/>
  <c r="C25" i="4"/>
  <c r="C24" i="4"/>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9" i="2"/>
  <c r="F30" i="2"/>
  <c r="F31" i="2"/>
  <c r="F32" i="2"/>
  <c r="F33" i="2"/>
  <c r="F34" i="2"/>
  <c r="F35" i="2"/>
  <c r="F36" i="2"/>
  <c r="E35" i="2"/>
  <c r="E36" i="2"/>
  <c r="D28" i="2"/>
  <c r="D29" i="2"/>
  <c r="D30" i="2"/>
  <c r="D31" i="2"/>
  <c r="D32" i="2"/>
  <c r="D33" i="2"/>
  <c r="D34" i="2"/>
  <c r="D35" i="2"/>
  <c r="D36" i="2"/>
  <c r="C35" i="2"/>
  <c r="C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B31" i="4" l="1"/>
  <c r="C28" i="2"/>
  <c r="G58" i="10"/>
  <c r="G58" i="11" s="1"/>
  <c r="G58" i="12" s="1"/>
  <c r="G58" i="13" s="1"/>
  <c r="G58" i="14" s="1"/>
  <c r="G58" i="15" s="1"/>
  <c r="G58" i="16" s="1"/>
  <c r="O28" i="2"/>
  <c r="O58" i="2" s="1"/>
  <c r="D50" i="9"/>
  <c r="V33" i="4"/>
  <c r="V32" i="4"/>
  <c r="G58" i="17" l="1"/>
  <c r="A1" i="26"/>
  <c r="G58" i="18" l="1"/>
  <c r="C72" i="19"/>
  <c r="C72" i="18"/>
  <c r="C72" i="17"/>
  <c r="C72" i="16"/>
  <c r="C72" i="15"/>
  <c r="C72" i="14"/>
  <c r="C72" i="13"/>
  <c r="C72" i="12"/>
  <c r="C72" i="11"/>
  <c r="C72" i="10"/>
  <c r="C72" i="5"/>
  <c r="C72" i="3"/>
  <c r="B43" i="2"/>
  <c r="D69" i="9"/>
  <c r="C92" i="12" s="1"/>
  <c r="D70" i="9"/>
  <c r="C93" i="15" s="1"/>
  <c r="D71" i="9"/>
  <c r="C94" i="18" s="1"/>
  <c r="D72" i="9"/>
  <c r="C95" i="13" s="1"/>
  <c r="D73" i="9"/>
  <c r="C96" i="16" s="1"/>
  <c r="D68" i="9"/>
  <c r="C91" i="16" s="1"/>
  <c r="D57" i="9"/>
  <c r="C78" i="17" s="1"/>
  <c r="D58" i="9"/>
  <c r="C79" i="17" s="1"/>
  <c r="D59" i="9"/>
  <c r="C80" i="12" s="1"/>
  <c r="D60" i="9"/>
  <c r="C81" i="5" s="1"/>
  <c r="D63" i="9"/>
  <c r="C82" i="18" s="1"/>
  <c r="D64" i="9"/>
  <c r="C83" i="10" s="1"/>
  <c r="D65" i="9"/>
  <c r="C84" i="19" s="1"/>
  <c r="D56" i="9"/>
  <c r="C77" i="19" s="1"/>
  <c r="D47" i="9"/>
  <c r="C69" i="19" s="1"/>
  <c r="D48" i="9"/>
  <c r="C70" i="15" s="1"/>
  <c r="D49" i="9"/>
  <c r="C71" i="3" s="1"/>
  <c r="D51" i="9"/>
  <c r="C73" i="16" s="1"/>
  <c r="D52" i="9"/>
  <c r="C74" i="17" s="1"/>
  <c r="D53" i="9"/>
  <c r="C75" i="13" s="1"/>
  <c r="D46" i="9"/>
  <c r="C68" i="3" s="1"/>
  <c r="D29" i="9"/>
  <c r="C50" i="19" s="1"/>
  <c r="D30" i="9"/>
  <c r="C51" i="19" s="1"/>
  <c r="D31" i="9"/>
  <c r="C52" i="17" s="1"/>
  <c r="D28" i="9"/>
  <c r="B21" i="2" s="1"/>
  <c r="D22" i="9"/>
  <c r="C43" i="14" s="1"/>
  <c r="D23" i="9"/>
  <c r="C44" i="17" s="1"/>
  <c r="D24" i="9"/>
  <c r="C45" i="12" s="1"/>
  <c r="D25" i="9"/>
  <c r="C46" i="15" s="1"/>
  <c r="D26" i="9"/>
  <c r="C47" i="18" s="1"/>
  <c r="D21" i="9"/>
  <c r="C42" i="16" s="1"/>
  <c r="U25" i="4"/>
  <c r="C23" i="10" s="1"/>
  <c r="U27" i="4"/>
  <c r="U28" i="4"/>
  <c r="C37" i="19" s="1"/>
  <c r="U24" i="4"/>
  <c r="S25" i="4"/>
  <c r="S27" i="4"/>
  <c r="S28" i="4"/>
  <c r="C36" i="17" s="1"/>
  <c r="S24" i="4"/>
  <c r="Q25" i="4"/>
  <c r="C21" i="12" s="1"/>
  <c r="Q27" i="4"/>
  <c r="Q28" i="4"/>
  <c r="C35" i="16" s="1"/>
  <c r="Q24" i="4"/>
  <c r="O25" i="4"/>
  <c r="C20" i="18" s="1"/>
  <c r="O27" i="4"/>
  <c r="O28" i="4"/>
  <c r="C34" i="14" s="1"/>
  <c r="O24" i="4"/>
  <c r="M25" i="4"/>
  <c r="M27" i="4"/>
  <c r="M28" i="4"/>
  <c r="C33" i="17" s="1"/>
  <c r="M24" i="4"/>
  <c r="K25" i="4"/>
  <c r="C18" i="18" s="1"/>
  <c r="K27" i="4"/>
  <c r="K28" i="4"/>
  <c r="C32" i="12" s="1"/>
  <c r="K24" i="4"/>
  <c r="I25" i="4"/>
  <c r="I27" i="4"/>
  <c r="I28" i="4"/>
  <c r="C31" i="3" s="1"/>
  <c r="I24" i="4"/>
  <c r="G25" i="4"/>
  <c r="C16" i="13" s="1"/>
  <c r="G27" i="4"/>
  <c r="G28" i="4"/>
  <c r="C30" i="15" s="1"/>
  <c r="G24" i="4"/>
  <c r="E25" i="4"/>
  <c r="E27" i="4"/>
  <c r="E28" i="4"/>
  <c r="C29" i="19" s="1"/>
  <c r="E24" i="4"/>
  <c r="C14" i="16"/>
  <c r="C27" i="4"/>
  <c r="C28" i="4"/>
  <c r="C28" i="19" s="1"/>
  <c r="N62" i="2"/>
  <c r="N63" i="2"/>
  <c r="N64" i="2"/>
  <c r="N65" i="2"/>
  <c r="N66" i="2"/>
  <c r="N50" i="2"/>
  <c r="N51" i="2"/>
  <c r="N52" i="2"/>
  <c r="N53" i="2"/>
  <c r="N54" i="2"/>
  <c r="N55" i="2"/>
  <c r="N56" i="2"/>
  <c r="N49" i="2"/>
  <c r="N40" i="2"/>
  <c r="N41" i="2"/>
  <c r="N42" i="2"/>
  <c r="N43" i="2"/>
  <c r="N44" i="2"/>
  <c r="N45" i="2"/>
  <c r="N46" i="2"/>
  <c r="N39" i="2"/>
  <c r="N27"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3"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1" i="2"/>
  <c r="D14" i="2"/>
  <c r="D15" i="2"/>
  <c r="D16" i="2"/>
  <c r="D17" i="2"/>
  <c r="D18" i="2"/>
  <c r="D13" i="2"/>
  <c r="C62" i="2"/>
  <c r="C63" i="2"/>
  <c r="C64" i="2"/>
  <c r="C65" i="2"/>
  <c r="C66" i="2"/>
  <c r="C61" i="2"/>
  <c r="C50" i="2"/>
  <c r="C51" i="2"/>
  <c r="C53" i="2"/>
  <c r="C54" i="2"/>
  <c r="C55" i="2"/>
  <c r="C56" i="2"/>
  <c r="C49" i="2"/>
  <c r="C40" i="2"/>
  <c r="C41" i="2"/>
  <c r="C43" i="2"/>
  <c r="O43" i="2" s="1"/>
  <c r="C44" i="2"/>
  <c r="C45" i="2"/>
  <c r="C46" i="2"/>
  <c r="C39" i="2"/>
  <c r="C21" i="2"/>
  <c r="C14" i="2"/>
  <c r="C15" i="2"/>
  <c r="C16" i="2"/>
  <c r="C17" i="2"/>
  <c r="C18" i="2"/>
  <c r="C13" i="2"/>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E52" i="19"/>
  <c r="N24" i="2" s="1"/>
  <c r="B52" i="19"/>
  <c r="E51" i="19"/>
  <c r="N23" i="2" s="1"/>
  <c r="B51" i="19"/>
  <c r="E50" i="19"/>
  <c r="N22" i="2" s="1"/>
  <c r="B50" i="19"/>
  <c r="E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M24" i="2" s="1"/>
  <c r="B52" i="18"/>
  <c r="E51" i="18"/>
  <c r="M23" i="2" s="1"/>
  <c r="B51" i="18"/>
  <c r="E50" i="18"/>
  <c r="M22" i="2" s="1"/>
  <c r="B50" i="18"/>
  <c r="E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L24" i="2" s="1"/>
  <c r="B52" i="17"/>
  <c r="E51" i="17"/>
  <c r="L23" i="2" s="1"/>
  <c r="B51" i="17"/>
  <c r="E50" i="17"/>
  <c r="L22" i="2" s="1"/>
  <c r="B50" i="17"/>
  <c r="E49" i="17"/>
  <c r="E47" i="17"/>
  <c r="B47" i="17"/>
  <c r="E46" i="17"/>
  <c r="B46" i="17"/>
  <c r="E45" i="17"/>
  <c r="B45" i="17"/>
  <c r="E44" i="17"/>
  <c r="B44" i="17"/>
  <c r="E43" i="17"/>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K24" i="2" s="1"/>
  <c r="B52" i="16"/>
  <c r="E51" i="16"/>
  <c r="K23" i="2" s="1"/>
  <c r="B51" i="16"/>
  <c r="E50" i="16"/>
  <c r="K22" i="2" s="1"/>
  <c r="B50" i="16"/>
  <c r="E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J23" i="2" s="1"/>
  <c r="B51" i="15"/>
  <c r="E50" i="15"/>
  <c r="J22" i="2" s="1"/>
  <c r="B50" i="15"/>
  <c r="E49" i="15"/>
  <c r="E47" i="15"/>
  <c r="B47" i="15"/>
  <c r="E46" i="15"/>
  <c r="B46" i="15"/>
  <c r="E45" i="15"/>
  <c r="B45" i="15"/>
  <c r="E44" i="15"/>
  <c r="B44" i="15"/>
  <c r="E43" i="15"/>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I24" i="2" s="1"/>
  <c r="B52" i="14"/>
  <c r="E51" i="14"/>
  <c r="B51" i="14"/>
  <c r="E50" i="14"/>
  <c r="I22" i="2" s="1"/>
  <c r="B50" i="14"/>
  <c r="E49" i="14"/>
  <c r="E47" i="14"/>
  <c r="B47" i="14"/>
  <c r="E46" i="14"/>
  <c r="B46" i="14"/>
  <c r="E45" i="14"/>
  <c r="B45" i="14"/>
  <c r="E44" i="14"/>
  <c r="B44" i="14"/>
  <c r="E43" i="14"/>
  <c r="B43" i="14"/>
  <c r="E42" i="14"/>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E52" i="13"/>
  <c r="H24" i="2" s="1"/>
  <c r="B52" i="13"/>
  <c r="E51" i="13"/>
  <c r="H23" i="2" s="1"/>
  <c r="B51" i="13"/>
  <c r="E50" i="13"/>
  <c r="B50" i="13"/>
  <c r="E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E52" i="12"/>
  <c r="G24" i="2" s="1"/>
  <c r="B52" i="12"/>
  <c r="E51" i="12"/>
  <c r="G23" i="2" s="1"/>
  <c r="B51" i="12"/>
  <c r="E50" i="12"/>
  <c r="B50" i="12"/>
  <c r="E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E52" i="11"/>
  <c r="F24" i="2" s="1"/>
  <c r="B52" i="11"/>
  <c r="E51" i="11"/>
  <c r="F23" i="2" s="1"/>
  <c r="B51" i="11"/>
  <c r="E50" i="11"/>
  <c r="F22" i="2" s="1"/>
  <c r="B50" i="11"/>
  <c r="E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E24" i="2" s="1"/>
  <c r="B52" i="10"/>
  <c r="E51" i="10"/>
  <c r="E23" i="2" s="1"/>
  <c r="B51" i="10"/>
  <c r="E50" i="10"/>
  <c r="B50" i="10"/>
  <c r="E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G75" i="5"/>
  <c r="G75" i="10" s="1"/>
  <c r="G75" i="11" s="1"/>
  <c r="G68" i="5"/>
  <c r="G68" i="10" s="1"/>
  <c r="G68" i="11" s="1"/>
  <c r="G68" i="12" s="1"/>
  <c r="G68" i="13" s="1"/>
  <c r="G68" i="14" s="1"/>
  <c r="G68" i="15" s="1"/>
  <c r="G68" i="16" s="1"/>
  <c r="G68" i="17" s="1"/>
  <c r="G68" i="18" s="1"/>
  <c r="G68" i="19" s="1"/>
  <c r="G65" i="5"/>
  <c r="G65" i="10" s="1"/>
  <c r="G65" i="11" s="1"/>
  <c r="G66" i="5"/>
  <c r="G66" i="10" s="1"/>
  <c r="G66" i="11" s="1"/>
  <c r="G49" i="5"/>
  <c r="G49" i="10" s="1"/>
  <c r="G49" i="11" s="1"/>
  <c r="G43" i="5"/>
  <c r="G43" i="10" s="1"/>
  <c r="G44" i="5"/>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B65" i="5"/>
  <c r="E64" i="5"/>
  <c r="B64" i="5"/>
  <c r="E63" i="5"/>
  <c r="B63" i="5"/>
  <c r="E62" i="5"/>
  <c r="B62" i="5"/>
  <c r="E61" i="5"/>
  <c r="B61" i="5"/>
  <c r="E60" i="5"/>
  <c r="B60" i="5"/>
  <c r="E59" i="5"/>
  <c r="B59" i="5"/>
  <c r="E57" i="5"/>
  <c r="B57" i="5"/>
  <c r="D53" i="5"/>
  <c r="E52" i="5"/>
  <c r="D24" i="2" s="1"/>
  <c r="B52" i="5"/>
  <c r="E51" i="5"/>
  <c r="D23" i="2" s="1"/>
  <c r="B51" i="5"/>
  <c r="E50" i="5"/>
  <c r="D22" i="2" s="1"/>
  <c r="B50" i="5"/>
  <c r="E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49" i="3"/>
  <c r="G43" i="3"/>
  <c r="G44" i="3"/>
  <c r="G45" i="3"/>
  <c r="G46" i="3"/>
  <c r="G47" i="3"/>
  <c r="G42" i="3"/>
  <c r="G37" i="3"/>
  <c r="G29" i="3"/>
  <c r="G30" i="3"/>
  <c r="G31" i="3"/>
  <c r="G32" i="3"/>
  <c r="G33" i="3"/>
  <c r="G34" i="3"/>
  <c r="G35" i="3"/>
  <c r="G36" i="3"/>
  <c r="G28" i="3"/>
  <c r="G28" i="5" s="1"/>
  <c r="G28" i="10" s="1"/>
  <c r="G28" i="11" s="1"/>
  <c r="C69" i="5" l="1"/>
  <c r="C95" i="10"/>
  <c r="C45" i="11"/>
  <c r="C84" i="10"/>
  <c r="C45" i="5"/>
  <c r="I45" i="5" s="1"/>
  <c r="C44" i="16"/>
  <c r="C84" i="13"/>
  <c r="C45" i="19"/>
  <c r="C84" i="17"/>
  <c r="B14" i="2"/>
  <c r="C96" i="15"/>
  <c r="C69" i="18"/>
  <c r="C46" i="12"/>
  <c r="B40" i="2"/>
  <c r="C78" i="3"/>
  <c r="C45" i="14"/>
  <c r="I45" i="14" s="1"/>
  <c r="C96" i="10"/>
  <c r="I96" i="10" s="1"/>
  <c r="B56" i="2"/>
  <c r="C96" i="3"/>
  <c r="C46" i="14"/>
  <c r="C69" i="10"/>
  <c r="H69" i="10" s="1"/>
  <c r="C84" i="5"/>
  <c r="C96" i="13"/>
  <c r="C69" i="3"/>
  <c r="C69" i="14"/>
  <c r="B55" i="2"/>
  <c r="C95" i="3"/>
  <c r="C43" i="16"/>
  <c r="C74" i="15"/>
  <c r="C95" i="15"/>
  <c r="C70" i="3"/>
  <c r="B54" i="2"/>
  <c r="C75" i="3"/>
  <c r="C46" i="5"/>
  <c r="C45" i="18"/>
  <c r="C83" i="14"/>
  <c r="C96" i="18"/>
  <c r="C44" i="11"/>
  <c r="C44" i="19"/>
  <c r="C74" i="12"/>
  <c r="C75" i="17"/>
  <c r="C83" i="17"/>
  <c r="D54" i="14"/>
  <c r="C8" i="14" s="1"/>
  <c r="D54" i="17"/>
  <c r="D54" i="12"/>
  <c r="C68" i="17"/>
  <c r="C68" i="5"/>
  <c r="I68" i="5" s="1"/>
  <c r="D54" i="13"/>
  <c r="D54" i="19"/>
  <c r="D54" i="11"/>
  <c r="C8" i="11" s="1"/>
  <c r="D54" i="15"/>
  <c r="C49" i="14"/>
  <c r="C49" i="15"/>
  <c r="C47" i="12"/>
  <c r="B16" i="2"/>
  <c r="B65" i="2"/>
  <c r="C84" i="3"/>
  <c r="C43" i="10"/>
  <c r="H43" i="10" s="1"/>
  <c r="C43" i="13"/>
  <c r="C45" i="16"/>
  <c r="C49" i="5"/>
  <c r="I49" i="5" s="1"/>
  <c r="C49" i="16"/>
  <c r="C70" i="10"/>
  <c r="H70" i="10" s="1"/>
  <c r="C75" i="12"/>
  <c r="C75" i="15"/>
  <c r="C78" i="11"/>
  <c r="I78" i="11" s="1"/>
  <c r="C84" i="14"/>
  <c r="C83" i="18"/>
  <c r="C94" i="12"/>
  <c r="C92" i="17"/>
  <c r="B22" i="2"/>
  <c r="B64" i="2"/>
  <c r="C82" i="3"/>
  <c r="C45" i="10"/>
  <c r="H45" i="10" s="1"/>
  <c r="C44" i="13"/>
  <c r="C45" i="17"/>
  <c r="H45" i="17" s="1"/>
  <c r="C52" i="5"/>
  <c r="C49" i="17"/>
  <c r="C69" i="13"/>
  <c r="C70" i="19"/>
  <c r="C78" i="12"/>
  <c r="C78" i="15"/>
  <c r="C84" i="18"/>
  <c r="C95" i="12"/>
  <c r="C94" i="17"/>
  <c r="B46" i="2"/>
  <c r="C43" i="3"/>
  <c r="C43" i="11"/>
  <c r="I43" i="11" s="1"/>
  <c r="C44" i="14"/>
  <c r="C46" i="17"/>
  <c r="C49" i="10"/>
  <c r="H49" i="10" s="1"/>
  <c r="C49" i="18"/>
  <c r="C75" i="10"/>
  <c r="H75" i="10" s="1"/>
  <c r="C74" i="16"/>
  <c r="C79" i="12"/>
  <c r="I79" i="12" s="1"/>
  <c r="C78" i="16"/>
  <c r="C78" i="19"/>
  <c r="C96" i="12"/>
  <c r="C95" i="17"/>
  <c r="C49" i="3"/>
  <c r="C43" i="18"/>
  <c r="C49" i="11"/>
  <c r="I49" i="11" s="1"/>
  <c r="C49" i="19"/>
  <c r="C75" i="16"/>
  <c r="C74" i="19"/>
  <c r="C82" i="12"/>
  <c r="C79" i="16"/>
  <c r="H79" i="16" s="1"/>
  <c r="C92" i="5"/>
  <c r="H92" i="5" s="1"/>
  <c r="C95" i="18"/>
  <c r="C49" i="12"/>
  <c r="C74" i="11"/>
  <c r="I74" i="11" s="1"/>
  <c r="C70" i="14"/>
  <c r="C82" i="5"/>
  <c r="I82" i="5" s="1"/>
  <c r="C82" i="13"/>
  <c r="C82" i="16"/>
  <c r="C94" i="5"/>
  <c r="C94" i="14"/>
  <c r="C94" i="3"/>
  <c r="C43" i="12"/>
  <c r="C47" i="15"/>
  <c r="C43" i="19"/>
  <c r="C49" i="13"/>
  <c r="H49" i="13" s="1"/>
  <c r="C75" i="11"/>
  <c r="I75" i="11" s="1"/>
  <c r="C83" i="5"/>
  <c r="H83" i="5" s="1"/>
  <c r="C83" i="13"/>
  <c r="H83" i="13" s="1"/>
  <c r="C82" i="17"/>
  <c r="C95" i="5"/>
  <c r="H95" i="5" s="1"/>
  <c r="C94" i="15"/>
  <c r="C81" i="13"/>
  <c r="I81" i="13" s="1"/>
  <c r="C79" i="11"/>
  <c r="H79" i="11" s="1"/>
  <c r="C81" i="12"/>
  <c r="H81" i="12" s="1"/>
  <c r="C81" i="16"/>
  <c r="I81" i="16" s="1"/>
  <c r="C92" i="11"/>
  <c r="I92" i="11" s="1"/>
  <c r="C92" i="19"/>
  <c r="B18" i="2"/>
  <c r="B62" i="2"/>
  <c r="C51" i="3"/>
  <c r="C46" i="11"/>
  <c r="I46" i="11" s="1"/>
  <c r="C47" i="14"/>
  <c r="C46" i="19"/>
  <c r="C51" i="10"/>
  <c r="C51" i="12"/>
  <c r="C51" i="14"/>
  <c r="C51" i="16"/>
  <c r="C51" i="18"/>
  <c r="C70" i="5"/>
  <c r="I70" i="5" s="1"/>
  <c r="C73" i="10"/>
  <c r="I73" i="10" s="1"/>
  <c r="C70" i="13"/>
  <c r="I70" i="13" s="1"/>
  <c r="C73" i="14"/>
  <c r="C69" i="17"/>
  <c r="C78" i="10"/>
  <c r="I78" i="10" s="1"/>
  <c r="C80" i="11"/>
  <c r="C79" i="15"/>
  <c r="H79" i="15" s="1"/>
  <c r="C79" i="19"/>
  <c r="C93" i="11"/>
  <c r="H93" i="11" s="1"/>
  <c r="C92" i="16"/>
  <c r="C93" i="19"/>
  <c r="C52" i="11"/>
  <c r="C50" i="14"/>
  <c r="C50" i="18"/>
  <c r="C70" i="18"/>
  <c r="C66" i="18"/>
  <c r="C66" i="10"/>
  <c r="H66" i="10" s="1"/>
  <c r="C66" i="19"/>
  <c r="C66" i="15"/>
  <c r="C66" i="12"/>
  <c r="C66" i="14"/>
  <c r="C66" i="11"/>
  <c r="H66" i="11" s="1"/>
  <c r="C66" i="3"/>
  <c r="C66" i="13"/>
  <c r="C66" i="17"/>
  <c r="C66" i="5"/>
  <c r="I66" i="5" s="1"/>
  <c r="C66" i="16"/>
  <c r="B36" i="2"/>
  <c r="B17" i="2"/>
  <c r="B45" i="2"/>
  <c r="B53" i="2"/>
  <c r="C47" i="3"/>
  <c r="C50" i="3"/>
  <c r="C83" i="3"/>
  <c r="C93" i="3"/>
  <c r="C44" i="10"/>
  <c r="C47" i="11"/>
  <c r="I47" i="11" s="1"/>
  <c r="C45" i="13"/>
  <c r="I45" i="13" s="1"/>
  <c r="C43" i="15"/>
  <c r="C46" i="16"/>
  <c r="C44" i="18"/>
  <c r="C47" i="19"/>
  <c r="C52" i="10"/>
  <c r="C52" i="12"/>
  <c r="C52" i="14"/>
  <c r="C52" i="16"/>
  <c r="C52" i="18"/>
  <c r="C74" i="10"/>
  <c r="I74" i="10" s="1"/>
  <c r="C69" i="12"/>
  <c r="H69" i="12" s="1"/>
  <c r="C74" i="14"/>
  <c r="C69" i="16"/>
  <c r="C70" i="17"/>
  <c r="C73" i="18"/>
  <c r="C75" i="19"/>
  <c r="C79" i="10"/>
  <c r="H79" i="10" s="1"/>
  <c r="C81" i="11"/>
  <c r="I81" i="11" s="1"/>
  <c r="C83" i="12"/>
  <c r="H83" i="12" s="1"/>
  <c r="C78" i="14"/>
  <c r="C81" i="15"/>
  <c r="I81" i="15" s="1"/>
  <c r="C83" i="16"/>
  <c r="I83" i="16" s="1"/>
  <c r="C78" i="18"/>
  <c r="C81" i="19"/>
  <c r="C96" i="5"/>
  <c r="I96" i="5" s="1"/>
  <c r="C94" i="11"/>
  <c r="C92" i="13"/>
  <c r="C95" i="14"/>
  <c r="C93" i="16"/>
  <c r="C96" i="17"/>
  <c r="C94" i="19"/>
  <c r="C52" i="19"/>
  <c r="C81" i="17"/>
  <c r="B23" i="2"/>
  <c r="C93" i="5"/>
  <c r="I93" i="5" s="1"/>
  <c r="C92" i="14"/>
  <c r="B63" i="2"/>
  <c r="C50" i="12"/>
  <c r="C73" i="19"/>
  <c r="C65" i="15"/>
  <c r="I65" i="15" s="1"/>
  <c r="C65" i="3"/>
  <c r="C65" i="12"/>
  <c r="H65" i="12" s="1"/>
  <c r="C65" i="13"/>
  <c r="I65" i="13" s="1"/>
  <c r="C65" i="17"/>
  <c r="C65" i="5"/>
  <c r="H65" i="5" s="1"/>
  <c r="C65" i="14"/>
  <c r="H65" i="14" s="1"/>
  <c r="C65" i="19"/>
  <c r="C65" i="11"/>
  <c r="H65" i="11" s="1"/>
  <c r="C65" i="16"/>
  <c r="H65" i="16" s="1"/>
  <c r="C65" i="18"/>
  <c r="C65" i="10"/>
  <c r="H65" i="10" s="1"/>
  <c r="B35" i="2"/>
  <c r="B44" i="2"/>
  <c r="B51" i="2"/>
  <c r="C46" i="3"/>
  <c r="C92" i="3"/>
  <c r="C46" i="13"/>
  <c r="C44" i="15"/>
  <c r="C47" i="16"/>
  <c r="C73" i="5"/>
  <c r="I73" i="5" s="1"/>
  <c r="C70" i="12"/>
  <c r="H70" i="12" s="1"/>
  <c r="C73" i="13"/>
  <c r="C75" i="14"/>
  <c r="C70" i="16"/>
  <c r="I70" i="16" s="1"/>
  <c r="C74" i="18"/>
  <c r="C78" i="5"/>
  <c r="H78" i="5" s="1"/>
  <c r="C81" i="10"/>
  <c r="I81" i="10" s="1"/>
  <c r="C82" i="11"/>
  <c r="H82" i="11" s="1"/>
  <c r="C84" i="12"/>
  <c r="H84" i="12" s="1"/>
  <c r="C79" i="14"/>
  <c r="H79" i="14" s="1"/>
  <c r="C82" i="15"/>
  <c r="C84" i="16"/>
  <c r="C79" i="18"/>
  <c r="C82" i="19"/>
  <c r="C92" i="10"/>
  <c r="H92" i="10" s="1"/>
  <c r="C95" i="11"/>
  <c r="C93" i="13"/>
  <c r="C96" i="14"/>
  <c r="C94" i="16"/>
  <c r="C92" i="18"/>
  <c r="C95" i="19"/>
  <c r="C52" i="13"/>
  <c r="C52" i="15"/>
  <c r="C73" i="15"/>
  <c r="C52" i="3"/>
  <c r="C47" i="5"/>
  <c r="I47" i="5" s="1"/>
  <c r="C50" i="10"/>
  <c r="C50" i="16"/>
  <c r="C64" i="12"/>
  <c r="C64" i="3"/>
  <c r="C64" i="18"/>
  <c r="C64" i="10"/>
  <c r="C64" i="17"/>
  <c r="C64" i="5"/>
  <c r="C64" i="16"/>
  <c r="C64" i="13"/>
  <c r="C64" i="15"/>
  <c r="C64" i="14"/>
  <c r="C64" i="19"/>
  <c r="C64" i="11"/>
  <c r="B34" i="2"/>
  <c r="B15" i="2"/>
  <c r="B50" i="2"/>
  <c r="C45" i="3"/>
  <c r="C74" i="3"/>
  <c r="C81" i="3"/>
  <c r="C43" i="5"/>
  <c r="I43" i="5" s="1"/>
  <c r="C46" i="10"/>
  <c r="I46" i="10" s="1"/>
  <c r="C44" i="12"/>
  <c r="C47" i="13"/>
  <c r="C45" i="15"/>
  <c r="H45" i="15" s="1"/>
  <c r="C43" i="17"/>
  <c r="C46" i="18"/>
  <c r="C50" i="5"/>
  <c r="C50" i="11"/>
  <c r="C50" i="13"/>
  <c r="C50" i="15"/>
  <c r="C50" i="17"/>
  <c r="C74" i="5"/>
  <c r="H74" i="5" s="1"/>
  <c r="C69" i="11"/>
  <c r="H69" i="11" s="1"/>
  <c r="C74" i="13"/>
  <c r="C69" i="15"/>
  <c r="C73" i="17"/>
  <c r="C75" i="18"/>
  <c r="C79" i="5"/>
  <c r="I79" i="5" s="1"/>
  <c r="C82" i="10"/>
  <c r="H82" i="10" s="1"/>
  <c r="C83" i="11"/>
  <c r="I83" i="11" s="1"/>
  <c r="C78" i="13"/>
  <c r="C81" i="14"/>
  <c r="H81" i="14" s="1"/>
  <c r="C83" i="15"/>
  <c r="I83" i="15" s="1"/>
  <c r="C81" i="18"/>
  <c r="C83" i="19"/>
  <c r="C93" i="10"/>
  <c r="I93" i="10" s="1"/>
  <c r="C96" i="11"/>
  <c r="C94" i="13"/>
  <c r="C92" i="15"/>
  <c r="C95" i="16"/>
  <c r="C93" i="18"/>
  <c r="C96" i="19"/>
  <c r="B24" i="2"/>
  <c r="C93" i="12"/>
  <c r="C73" i="11"/>
  <c r="I73" i="11" s="1"/>
  <c r="C93" i="17"/>
  <c r="C47" i="17"/>
  <c r="C93" i="14"/>
  <c r="B41" i="2"/>
  <c r="B66" i="2"/>
  <c r="C44" i="3"/>
  <c r="C73" i="3"/>
  <c r="C79" i="3"/>
  <c r="C44" i="5"/>
  <c r="H44" i="5" s="1"/>
  <c r="C47" i="10"/>
  <c r="H47" i="10" s="1"/>
  <c r="C51" i="5"/>
  <c r="C51" i="11"/>
  <c r="C51" i="13"/>
  <c r="C51" i="15"/>
  <c r="C51" i="17"/>
  <c r="C75" i="5"/>
  <c r="I75" i="5" s="1"/>
  <c r="C70" i="11"/>
  <c r="I70" i="11" s="1"/>
  <c r="C73" i="12"/>
  <c r="I73" i="12" s="1"/>
  <c r="C84" i="11"/>
  <c r="H84" i="11" s="1"/>
  <c r="C79" i="13"/>
  <c r="H79" i="13" s="1"/>
  <c r="C82" i="14"/>
  <c r="C84" i="15"/>
  <c r="C94" i="10"/>
  <c r="H94" i="10" s="1"/>
  <c r="C18" i="15"/>
  <c r="H18" i="15" s="1"/>
  <c r="C16" i="16"/>
  <c r="H16" i="16" s="1"/>
  <c r="C16" i="14"/>
  <c r="I16" i="14" s="1"/>
  <c r="C34" i="3"/>
  <c r="C20" i="16"/>
  <c r="H20" i="16" s="1"/>
  <c r="C34" i="13"/>
  <c r="I34" i="13" s="1"/>
  <c r="C33" i="16"/>
  <c r="I33" i="16" s="1"/>
  <c r="C18" i="10"/>
  <c r="I18" i="10" s="1"/>
  <c r="C30" i="17"/>
  <c r="C16" i="15"/>
  <c r="H16" i="15" s="1"/>
  <c r="C34" i="17"/>
  <c r="H34" i="17" s="1"/>
  <c r="C30" i="18"/>
  <c r="C18" i="3"/>
  <c r="C16" i="11"/>
  <c r="H16" i="11" s="1"/>
  <c r="C30" i="19"/>
  <c r="C20" i="3"/>
  <c r="C18" i="11"/>
  <c r="I18" i="11" s="1"/>
  <c r="C34" i="10"/>
  <c r="I34" i="10" s="1"/>
  <c r="C32" i="10"/>
  <c r="I32" i="10" s="1"/>
  <c r="C32" i="3"/>
  <c r="C16" i="12"/>
  <c r="I16" i="12" s="1"/>
  <c r="C32" i="11"/>
  <c r="C33" i="10"/>
  <c r="H33" i="10" s="1"/>
  <c r="C19" i="14"/>
  <c r="I19" i="14" s="1"/>
  <c r="L31" i="4"/>
  <c r="C33" i="11"/>
  <c r="I33" i="11" s="1"/>
  <c r="C37" i="11"/>
  <c r="I37" i="11" s="1"/>
  <c r="C31" i="15"/>
  <c r="H31" i="15" s="1"/>
  <c r="C32" i="19"/>
  <c r="C33" i="14"/>
  <c r="I33" i="14" s="1"/>
  <c r="C15" i="16"/>
  <c r="I15" i="16" s="1"/>
  <c r="D31" i="4"/>
  <c r="C17" i="17"/>
  <c r="H17" i="17" s="1"/>
  <c r="H31" i="4"/>
  <c r="C21" i="17"/>
  <c r="P31" i="4"/>
  <c r="C29" i="15"/>
  <c r="H29" i="15" s="1"/>
  <c r="C16" i="5"/>
  <c r="H16" i="5" s="1"/>
  <c r="C28" i="12"/>
  <c r="I28" i="12" s="1"/>
  <c r="C28" i="16"/>
  <c r="C31" i="14"/>
  <c r="H31" i="14" s="1"/>
  <c r="C23" i="18"/>
  <c r="H23" i="18" s="1"/>
  <c r="T31" i="4"/>
  <c r="C37" i="14"/>
  <c r="H37" i="14" s="1"/>
  <c r="C16" i="3"/>
  <c r="F31" i="4"/>
  <c r="C18" i="5"/>
  <c r="H18" i="5" s="1"/>
  <c r="J31" i="4"/>
  <c r="C20" i="19"/>
  <c r="I20" i="19" s="1"/>
  <c r="N31" i="4"/>
  <c r="C22" i="12"/>
  <c r="I22" i="12" s="1"/>
  <c r="R31" i="4"/>
  <c r="C17" i="3"/>
  <c r="C16" i="10"/>
  <c r="I16" i="10" s="1"/>
  <c r="C20" i="13"/>
  <c r="H20" i="13" s="1"/>
  <c r="C21" i="19"/>
  <c r="C29" i="13"/>
  <c r="H29" i="13" s="1"/>
  <c r="C30" i="16"/>
  <c r="D39" i="16"/>
  <c r="D39" i="19"/>
  <c r="D39" i="10"/>
  <c r="D39" i="17"/>
  <c r="D39" i="15"/>
  <c r="B27" i="2"/>
  <c r="C68" i="16"/>
  <c r="H68" i="16" s="1"/>
  <c r="C68" i="15"/>
  <c r="H68" i="15" s="1"/>
  <c r="C68" i="14"/>
  <c r="H68" i="14" s="1"/>
  <c r="B39" i="2"/>
  <c r="C68" i="13"/>
  <c r="I68" i="13" s="1"/>
  <c r="C68" i="12"/>
  <c r="I68" i="12" s="1"/>
  <c r="C68" i="11"/>
  <c r="H68" i="11" s="1"/>
  <c r="C68" i="19"/>
  <c r="I68" i="19" s="1"/>
  <c r="C68" i="10"/>
  <c r="I68" i="10" s="1"/>
  <c r="C68" i="18"/>
  <c r="H68" i="18" s="1"/>
  <c r="B49" i="2"/>
  <c r="C80" i="19"/>
  <c r="C80" i="14"/>
  <c r="C80" i="13"/>
  <c r="C91" i="13"/>
  <c r="H91" i="13" s="1"/>
  <c r="C91" i="5"/>
  <c r="C91" i="17"/>
  <c r="D98" i="19"/>
  <c r="B61" i="2"/>
  <c r="C91" i="3"/>
  <c r="C91" i="11"/>
  <c r="I91" i="11" s="1"/>
  <c r="C91" i="15"/>
  <c r="H91" i="15" s="1"/>
  <c r="C91" i="19"/>
  <c r="C91" i="10"/>
  <c r="I91" i="10" s="1"/>
  <c r="C91" i="14"/>
  <c r="I91" i="14" s="1"/>
  <c r="C91" i="18"/>
  <c r="C91" i="12"/>
  <c r="H91" i="12" s="1"/>
  <c r="C71" i="5"/>
  <c r="C71" i="10"/>
  <c r="C71" i="11"/>
  <c r="C71" i="12"/>
  <c r="C71" i="13"/>
  <c r="C71" i="14"/>
  <c r="C71" i="15"/>
  <c r="C71" i="16"/>
  <c r="C71" i="17"/>
  <c r="C71" i="18"/>
  <c r="C71" i="19"/>
  <c r="B42" i="2"/>
  <c r="C80" i="10"/>
  <c r="C80" i="18"/>
  <c r="B52" i="2"/>
  <c r="C80" i="5"/>
  <c r="C80" i="17"/>
  <c r="C80" i="16"/>
  <c r="C80" i="3"/>
  <c r="C80" i="15"/>
  <c r="C77" i="3"/>
  <c r="C77" i="5"/>
  <c r="I77" i="5" s="1"/>
  <c r="C77" i="10"/>
  <c r="H77" i="10" s="1"/>
  <c r="C77" i="11"/>
  <c r="H77" i="11" s="1"/>
  <c r="C77" i="12"/>
  <c r="I77" i="12" s="1"/>
  <c r="C77" i="13"/>
  <c r="H77" i="13" s="1"/>
  <c r="C77" i="14"/>
  <c r="C77" i="15"/>
  <c r="H77" i="15" s="1"/>
  <c r="C77" i="16"/>
  <c r="C77" i="17"/>
  <c r="C77" i="18"/>
  <c r="C15" i="19"/>
  <c r="I15" i="19" s="1"/>
  <c r="C15" i="5"/>
  <c r="H15" i="5" s="1"/>
  <c r="C15" i="17"/>
  <c r="I15" i="17" s="1"/>
  <c r="C15" i="11"/>
  <c r="H15" i="11" s="1"/>
  <c r="C58" i="19"/>
  <c r="C58" i="17"/>
  <c r="H58" i="17" s="1"/>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B28" i="2"/>
  <c r="G58" i="19"/>
  <c r="O35" i="2"/>
  <c r="E67" i="2"/>
  <c r="O46" i="2"/>
  <c r="P46" i="2" s="1"/>
  <c r="O66" i="2"/>
  <c r="O45" i="2"/>
  <c r="O44" i="2"/>
  <c r="O36" i="2"/>
  <c r="I82" i="10"/>
  <c r="I81" i="5"/>
  <c r="G65" i="12"/>
  <c r="G65" i="13" s="1"/>
  <c r="G65" i="14" s="1"/>
  <c r="G65" i="15" s="1"/>
  <c r="G65" i="16" s="1"/>
  <c r="G65" i="17" s="1"/>
  <c r="G65" i="18" s="1"/>
  <c r="G65" i="19" s="1"/>
  <c r="G84" i="12"/>
  <c r="G84" i="13" s="1"/>
  <c r="G43" i="11"/>
  <c r="G43" i="12" s="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G96" i="11"/>
  <c r="G21" i="13"/>
  <c r="G21" i="14" s="1"/>
  <c r="G21" i="15" s="1"/>
  <c r="G21" i="16" s="1"/>
  <c r="G21" i="17" s="1"/>
  <c r="G21" i="18" s="1"/>
  <c r="G21" i="19" s="1"/>
  <c r="I21" i="12"/>
  <c r="G72" i="13"/>
  <c r="I72" i="13" s="1"/>
  <c r="I72" i="12"/>
  <c r="G93" i="12"/>
  <c r="G93" i="13" s="1"/>
  <c r="G93" i="14" s="1"/>
  <c r="G93" i="15" s="1"/>
  <c r="G93" i="16" s="1"/>
  <c r="G93" i="17" s="1"/>
  <c r="G30" i="15"/>
  <c r="G30" i="16" s="1"/>
  <c r="G30" i="17" s="1"/>
  <c r="G30" i="18" s="1"/>
  <c r="G30" i="19" s="1"/>
  <c r="G73" i="13"/>
  <c r="G47" i="11"/>
  <c r="G70" i="12"/>
  <c r="G70" i="13" s="1"/>
  <c r="G70" i="14" s="1"/>
  <c r="G70" i="15" s="1"/>
  <c r="G70" i="16" s="1"/>
  <c r="G70" i="17" s="1"/>
  <c r="G79" i="18"/>
  <c r="G79" i="19" s="1"/>
  <c r="I79" i="17"/>
  <c r="G42" i="13"/>
  <c r="G42" i="14" s="1"/>
  <c r="G42" i="15" s="1"/>
  <c r="G42" i="16" s="1"/>
  <c r="H42" i="16" s="1"/>
  <c r="G82" i="12"/>
  <c r="G32" i="11"/>
  <c r="G32" i="12" s="1"/>
  <c r="G32" i="13" s="1"/>
  <c r="G32" i="14" s="1"/>
  <c r="G32" i="15" s="1"/>
  <c r="G32" i="16" s="1"/>
  <c r="G32" i="17" s="1"/>
  <c r="G32" i="18" s="1"/>
  <c r="G32" i="19" s="1"/>
  <c r="G81" i="14"/>
  <c r="G81" i="15" s="1"/>
  <c r="G81" i="16" s="1"/>
  <c r="G34" i="18"/>
  <c r="G34" i="19" s="1"/>
  <c r="G46" i="11"/>
  <c r="G69" i="11"/>
  <c r="G69" i="12" s="1"/>
  <c r="G49" i="12"/>
  <c r="G49" i="13" s="1"/>
  <c r="G49" i="14" s="1"/>
  <c r="G49" i="15" s="1"/>
  <c r="G49" i="16" s="1"/>
  <c r="G49" i="17" s="1"/>
  <c r="I18" i="18"/>
  <c r="G18" i="19"/>
  <c r="G78" i="11"/>
  <c r="G45" i="18"/>
  <c r="G45" i="19" s="1"/>
  <c r="G66" i="12"/>
  <c r="G66" i="13" s="1"/>
  <c r="G77" i="14"/>
  <c r="G77" i="15" s="1"/>
  <c r="G77" i="16" s="1"/>
  <c r="G98" i="10"/>
  <c r="G91" i="11"/>
  <c r="G91" i="12" s="1"/>
  <c r="G91" i="13" s="1"/>
  <c r="G91" i="14" s="1"/>
  <c r="G91" i="15" s="1"/>
  <c r="G91" i="16" s="1"/>
  <c r="G91" i="17" s="1"/>
  <c r="H33" i="17"/>
  <c r="I16" i="13"/>
  <c r="I84" i="5"/>
  <c r="G74" i="10"/>
  <c r="G74" i="11" s="1"/>
  <c r="G94" i="11"/>
  <c r="H35" i="16"/>
  <c r="G44" i="10"/>
  <c r="G44" i="11" s="1"/>
  <c r="I84" i="13"/>
  <c r="H20" i="18"/>
  <c r="H29" i="19"/>
  <c r="H37" i="19"/>
  <c r="P43" i="2"/>
  <c r="H36" i="17"/>
  <c r="B33" i="2"/>
  <c r="C37" i="5"/>
  <c r="I37" i="5" s="1"/>
  <c r="C37" i="3"/>
  <c r="C37" i="12"/>
  <c r="H37" i="12" s="1"/>
  <c r="C37" i="17"/>
  <c r="I37" i="17" s="1"/>
  <c r="C37" i="15"/>
  <c r="H37" i="15" s="1"/>
  <c r="C37" i="18"/>
  <c r="H37" i="18" s="1"/>
  <c r="C37" i="10"/>
  <c r="I37" i="10" s="1"/>
  <c r="C37" i="13"/>
  <c r="H37" i="13" s="1"/>
  <c r="C37" i="16"/>
  <c r="H37" i="16" s="1"/>
  <c r="C36" i="12"/>
  <c r="H36" i="12" s="1"/>
  <c r="C36" i="14"/>
  <c r="H36" i="14" s="1"/>
  <c r="C36" i="18"/>
  <c r="H36" i="18" s="1"/>
  <c r="C36" i="10"/>
  <c r="H36" i="10" s="1"/>
  <c r="C36" i="16"/>
  <c r="H36" i="16" s="1"/>
  <c r="C36" i="3"/>
  <c r="C36" i="5"/>
  <c r="I36" i="5" s="1"/>
  <c r="C36" i="13"/>
  <c r="I36" i="13" s="1"/>
  <c r="C36" i="15"/>
  <c r="I36" i="15" s="1"/>
  <c r="C36" i="19"/>
  <c r="I36" i="19" s="1"/>
  <c r="C36" i="11"/>
  <c r="H36" i="11" s="1"/>
  <c r="C35" i="10"/>
  <c r="H35" i="10" s="1"/>
  <c r="C35" i="15"/>
  <c r="I35" i="15" s="1"/>
  <c r="C35" i="3"/>
  <c r="C35" i="12"/>
  <c r="H35" i="12" s="1"/>
  <c r="C35" i="5"/>
  <c r="I35" i="5" s="1"/>
  <c r="C35" i="18"/>
  <c r="H35" i="18" s="1"/>
  <c r="C35" i="14"/>
  <c r="H35" i="14" s="1"/>
  <c r="C35" i="17"/>
  <c r="H35" i="17" s="1"/>
  <c r="C35" i="19"/>
  <c r="H35" i="19" s="1"/>
  <c r="C35" i="11"/>
  <c r="H35" i="11" s="1"/>
  <c r="C35" i="13"/>
  <c r="H35" i="13" s="1"/>
  <c r="C34" i="5"/>
  <c r="H34" i="5" s="1"/>
  <c r="C34" i="12"/>
  <c r="I34" i="12" s="1"/>
  <c r="C34" i="16"/>
  <c r="I34" i="16" s="1"/>
  <c r="C34" i="19"/>
  <c r="C34" i="15"/>
  <c r="I34" i="15" s="1"/>
  <c r="C34" i="18"/>
  <c r="C34" i="11"/>
  <c r="C33" i="3"/>
  <c r="C33" i="15"/>
  <c r="H33" i="15" s="1"/>
  <c r="C33" i="19"/>
  <c r="H33" i="19" s="1"/>
  <c r="C33" i="5"/>
  <c r="H33" i="5" s="1"/>
  <c r="C33" i="13"/>
  <c r="H33" i="13" s="1"/>
  <c r="C33" i="18"/>
  <c r="H33" i="18" s="1"/>
  <c r="C33" i="12"/>
  <c r="H33" i="12" s="1"/>
  <c r="C32" i="18"/>
  <c r="C32" i="5"/>
  <c r="I32" i="5" s="1"/>
  <c r="C32" i="17"/>
  <c r="C32" i="14"/>
  <c r="C32" i="15"/>
  <c r="C32" i="16"/>
  <c r="C32" i="13"/>
  <c r="C31" i="11"/>
  <c r="I31" i="11" s="1"/>
  <c r="C31" i="12"/>
  <c r="I31" i="12" s="1"/>
  <c r="C31" i="13"/>
  <c r="H31" i="13" s="1"/>
  <c r="C31" i="16"/>
  <c r="H31" i="16" s="1"/>
  <c r="C31" i="17"/>
  <c r="H31" i="17" s="1"/>
  <c r="C31" i="18"/>
  <c r="I31" i="18" s="1"/>
  <c r="C31" i="19"/>
  <c r="H31" i="19" s="1"/>
  <c r="C31" i="10"/>
  <c r="H31" i="10" s="1"/>
  <c r="C31" i="5"/>
  <c r="I31" i="5" s="1"/>
  <c r="V28" i="4"/>
  <c r="C19" i="9" s="1"/>
  <c r="C30" i="5"/>
  <c r="I30" i="5" s="1"/>
  <c r="C30" i="10"/>
  <c r="H30" i="10" s="1"/>
  <c r="C30" i="11"/>
  <c r="I30" i="11" s="1"/>
  <c r="C30" i="12"/>
  <c r="I30" i="12" s="1"/>
  <c r="C30" i="3"/>
  <c r="C30" i="13"/>
  <c r="I30" i="13" s="1"/>
  <c r="C30" i="14"/>
  <c r="I30" i="14" s="1"/>
  <c r="C29" i="14"/>
  <c r="H29" i="14" s="1"/>
  <c r="C29" i="5"/>
  <c r="C29" i="3"/>
  <c r="C29" i="10"/>
  <c r="H29" i="10" s="1"/>
  <c r="C29" i="16"/>
  <c r="I29" i="16" s="1"/>
  <c r="C29" i="11"/>
  <c r="I29" i="11" s="1"/>
  <c r="C29" i="17"/>
  <c r="I29" i="17" s="1"/>
  <c r="C29" i="18"/>
  <c r="I29" i="18" s="1"/>
  <c r="C29" i="12"/>
  <c r="H29" i="12" s="1"/>
  <c r="C23" i="3"/>
  <c r="C23" i="13"/>
  <c r="I23" i="13" s="1"/>
  <c r="C23" i="16"/>
  <c r="I23" i="16" s="1"/>
  <c r="C23" i="19"/>
  <c r="I23" i="19" s="1"/>
  <c r="C23" i="11"/>
  <c r="H23" i="11" s="1"/>
  <c r="C23" i="14"/>
  <c r="I23" i="14" s="1"/>
  <c r="C23" i="17"/>
  <c r="H23" i="17" s="1"/>
  <c r="C23" i="5"/>
  <c r="I23" i="5" s="1"/>
  <c r="C23" i="12"/>
  <c r="I23" i="12" s="1"/>
  <c r="C23" i="15"/>
  <c r="H23" i="15" s="1"/>
  <c r="C22" i="17"/>
  <c r="I22" i="17" s="1"/>
  <c r="C22" i="19"/>
  <c r="H22" i="19" s="1"/>
  <c r="C22" i="5"/>
  <c r="H22" i="5" s="1"/>
  <c r="C22" i="15"/>
  <c r="I22" i="15" s="1"/>
  <c r="C22" i="11"/>
  <c r="H22" i="11" s="1"/>
  <c r="C22" i="13"/>
  <c r="H22" i="13" s="1"/>
  <c r="C22" i="3"/>
  <c r="C22" i="18"/>
  <c r="C22" i="10"/>
  <c r="H22" i="10" s="1"/>
  <c r="C22" i="14"/>
  <c r="H22" i="14" s="1"/>
  <c r="C22" i="16"/>
  <c r="I22" i="16" s="1"/>
  <c r="C21" i="5"/>
  <c r="I21" i="5" s="1"/>
  <c r="C21" i="14"/>
  <c r="C21" i="3"/>
  <c r="C21" i="16"/>
  <c r="C21" i="11"/>
  <c r="H21" i="11" s="1"/>
  <c r="C21" i="18"/>
  <c r="C21" i="13"/>
  <c r="C21" i="10"/>
  <c r="H21" i="10" s="1"/>
  <c r="C21" i="15"/>
  <c r="C20" i="5"/>
  <c r="H20" i="5" s="1"/>
  <c r="C20" i="12"/>
  <c r="H20" i="12" s="1"/>
  <c r="C20" i="15"/>
  <c r="H20" i="15" s="1"/>
  <c r="C20" i="14"/>
  <c r="H20" i="14" s="1"/>
  <c r="C20" i="17"/>
  <c r="H20" i="17" s="1"/>
  <c r="C20" i="11"/>
  <c r="I20" i="11" s="1"/>
  <c r="C20" i="10"/>
  <c r="H20" i="10" s="1"/>
  <c r="C19" i="13"/>
  <c r="H19" i="13" s="1"/>
  <c r="C19" i="17"/>
  <c r="H19" i="17" s="1"/>
  <c r="C19" i="12"/>
  <c r="I19" i="12" s="1"/>
  <c r="C19" i="18"/>
  <c r="H19" i="18" s="1"/>
  <c r="C19" i="16"/>
  <c r="I19" i="16" s="1"/>
  <c r="C19" i="10"/>
  <c r="H19" i="10" s="1"/>
  <c r="C19" i="11"/>
  <c r="I19" i="11" s="1"/>
  <c r="C19" i="3"/>
  <c r="C19" i="5"/>
  <c r="I19" i="5" s="1"/>
  <c r="C19" i="15"/>
  <c r="H19" i="15" s="1"/>
  <c r="C19" i="19"/>
  <c r="I19" i="19" s="1"/>
  <c r="C18" i="17"/>
  <c r="I18" i="17" s="1"/>
  <c r="C18" i="16"/>
  <c r="I18" i="16" s="1"/>
  <c r="C18" i="14"/>
  <c r="H18" i="14" s="1"/>
  <c r="C18" i="13"/>
  <c r="H18" i="13" s="1"/>
  <c r="C18" i="12"/>
  <c r="I18" i="12" s="1"/>
  <c r="C18" i="19"/>
  <c r="C17" i="5"/>
  <c r="H17" i="5" s="1"/>
  <c r="C17" i="10"/>
  <c r="I17" i="10" s="1"/>
  <c r="C17" i="18"/>
  <c r="H17" i="18" s="1"/>
  <c r="C17" i="19"/>
  <c r="H17" i="19" s="1"/>
  <c r="C17" i="11"/>
  <c r="I17" i="11" s="1"/>
  <c r="C17" i="12"/>
  <c r="I17" i="12" s="1"/>
  <c r="C17" i="13"/>
  <c r="I17" i="13" s="1"/>
  <c r="C17" i="14"/>
  <c r="H17" i="14" s="1"/>
  <c r="C17" i="15"/>
  <c r="I17" i="15" s="1"/>
  <c r="C17" i="16"/>
  <c r="H17" i="16" s="1"/>
  <c r="C16" i="17"/>
  <c r="H16" i="17" s="1"/>
  <c r="C16" i="18"/>
  <c r="I16" i="18" s="1"/>
  <c r="C16" i="19"/>
  <c r="H16" i="19" s="1"/>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H28" i="15" s="1"/>
  <c r="C42" i="5"/>
  <c r="I42" i="5" s="1"/>
  <c r="C42" i="13"/>
  <c r="C42" i="12"/>
  <c r="C42" i="11"/>
  <c r="I42" i="11" s="1"/>
  <c r="C42" i="15"/>
  <c r="B13" i="2"/>
  <c r="C42" i="3"/>
  <c r="C42" i="10"/>
  <c r="H42" i="10" s="1"/>
  <c r="C42" i="14"/>
  <c r="C42" i="17"/>
  <c r="C42" i="19"/>
  <c r="C42" i="18"/>
  <c r="C14" i="5"/>
  <c r="C14" i="13"/>
  <c r="C14" i="17"/>
  <c r="C14" i="10"/>
  <c r="C14" i="14"/>
  <c r="C14" i="18"/>
  <c r="C14" i="3"/>
  <c r="C14" i="11"/>
  <c r="C14" i="15"/>
  <c r="C14" i="19"/>
  <c r="C14" i="12"/>
  <c r="H79" i="17"/>
  <c r="I72" i="11"/>
  <c r="I69" i="10"/>
  <c r="I79" i="11"/>
  <c r="I45" i="12"/>
  <c r="H81" i="5"/>
  <c r="I68" i="17"/>
  <c r="I94" i="5"/>
  <c r="I45" i="11"/>
  <c r="V25" i="4"/>
  <c r="C18" i="9" s="1"/>
  <c r="V27" i="4"/>
  <c r="V24" i="4"/>
  <c r="I36" i="17"/>
  <c r="I37" i="19"/>
  <c r="H18" i="18"/>
  <c r="I20" i="18"/>
  <c r="I35" i="16"/>
  <c r="I29" i="19"/>
  <c r="I33" i="17"/>
  <c r="D54" i="18"/>
  <c r="C8" i="18" s="1"/>
  <c r="H68" i="17"/>
  <c r="H83" i="17"/>
  <c r="C8" i="17"/>
  <c r="H14" i="16"/>
  <c r="I45" i="16"/>
  <c r="H45" i="16"/>
  <c r="H91" i="16"/>
  <c r="I91" i="16"/>
  <c r="D54" i="16"/>
  <c r="I18" i="15"/>
  <c r="C8" i="15"/>
  <c r="H83" i="15"/>
  <c r="I34" i="14"/>
  <c r="H34" i="14"/>
  <c r="H83" i="14"/>
  <c r="I83" i="14"/>
  <c r="C8" i="13"/>
  <c r="H70" i="13"/>
  <c r="H16" i="13"/>
  <c r="H72" i="12"/>
  <c r="H45" i="12"/>
  <c r="G25" i="12"/>
  <c r="C8" i="12"/>
  <c r="H21" i="12"/>
  <c r="H72" i="11"/>
  <c r="H45" i="11"/>
  <c r="I72" i="10"/>
  <c r="H81" i="10"/>
  <c r="H95" i="10"/>
  <c r="H83" i="10"/>
  <c r="I83" i="10"/>
  <c r="I75" i="10"/>
  <c r="G39" i="10"/>
  <c r="I84" i="10"/>
  <c r="H84" i="10"/>
  <c r="G25" i="10"/>
  <c r="I23" i="10"/>
  <c r="H23" i="10"/>
  <c r="I45" i="10"/>
  <c r="H72" i="10"/>
  <c r="D54" i="10"/>
  <c r="I92" i="5"/>
  <c r="H94" i="5"/>
  <c r="H68" i="5"/>
  <c r="I69" i="5"/>
  <c r="H69" i="5"/>
  <c r="H70" i="5"/>
  <c r="I72" i="5"/>
  <c r="H72" i="5"/>
  <c r="G98" i="5"/>
  <c r="H73" i="5"/>
  <c r="H46" i="5"/>
  <c r="I46" i="5"/>
  <c r="G39" i="5"/>
  <c r="D25" i="5"/>
  <c r="H45" i="5"/>
  <c r="D54" i="5"/>
  <c r="H75" i="5"/>
  <c r="H84" i="5"/>
  <c r="H93" i="5"/>
  <c r="G23" i="3"/>
  <c r="G15" i="3"/>
  <c r="G16" i="3"/>
  <c r="G17" i="3"/>
  <c r="G18" i="3"/>
  <c r="G19" i="3"/>
  <c r="G20" i="3"/>
  <c r="G21" i="3"/>
  <c r="G22" i="3"/>
  <c r="G14" i="3"/>
  <c r="I70" i="10" l="1"/>
  <c r="I45" i="15"/>
  <c r="H79" i="12"/>
  <c r="H82" i="5"/>
  <c r="I75" i="12"/>
  <c r="H45" i="14"/>
  <c r="H43" i="11"/>
  <c r="H96" i="5"/>
  <c r="I74" i="5"/>
  <c r="H78" i="10"/>
  <c r="H43" i="12"/>
  <c r="P45" i="2"/>
  <c r="I95" i="5"/>
  <c r="H45" i="19"/>
  <c r="H73" i="12"/>
  <c r="H77" i="5"/>
  <c r="H45" i="13"/>
  <c r="I66" i="11"/>
  <c r="H66" i="5"/>
  <c r="I65" i="12"/>
  <c r="I65" i="11"/>
  <c r="I79" i="10"/>
  <c r="H70" i="11"/>
  <c r="H81" i="13"/>
  <c r="H96" i="10"/>
  <c r="P44" i="2"/>
  <c r="I79" i="15"/>
  <c r="H74" i="10"/>
  <c r="I66" i="10"/>
  <c r="I65" i="10"/>
  <c r="I92" i="10"/>
  <c r="H73" i="10"/>
  <c r="I81" i="12"/>
  <c r="I77" i="11"/>
  <c r="I44" i="5"/>
  <c r="H79" i="19"/>
  <c r="H75" i="11"/>
  <c r="I79" i="16"/>
  <c r="H81" i="11"/>
  <c r="I78" i="5"/>
  <c r="H83" i="11"/>
  <c r="I93" i="11"/>
  <c r="I43" i="10"/>
  <c r="I45" i="17"/>
  <c r="I83" i="5"/>
  <c r="I47" i="10"/>
  <c r="H43" i="5"/>
  <c r="I91" i="12"/>
  <c r="C98" i="18"/>
  <c r="H73" i="11"/>
  <c r="H65" i="19"/>
  <c r="H46" i="10"/>
  <c r="C98" i="5"/>
  <c r="I98" i="5" s="1"/>
  <c r="I94" i="11"/>
  <c r="C98" i="12"/>
  <c r="H82" i="12"/>
  <c r="I79" i="13"/>
  <c r="C8" i="19"/>
  <c r="I68" i="14"/>
  <c r="H42" i="11"/>
  <c r="C8" i="5"/>
  <c r="I36" i="18"/>
  <c r="H30" i="13"/>
  <c r="H37" i="17"/>
  <c r="I34" i="17"/>
  <c r="H36" i="19"/>
  <c r="I22" i="5"/>
  <c r="I33" i="13"/>
  <c r="I16" i="16"/>
  <c r="I35" i="14"/>
  <c r="H29" i="11"/>
  <c r="I37" i="12"/>
  <c r="H37" i="11"/>
  <c r="H32" i="10"/>
  <c r="H16" i="12"/>
  <c r="I23" i="18"/>
  <c r="I35" i="19"/>
  <c r="I15" i="11"/>
  <c r="I22" i="11"/>
  <c r="H49" i="11"/>
  <c r="I49" i="17"/>
  <c r="H49" i="5"/>
  <c r="C54" i="14"/>
  <c r="I49" i="10"/>
  <c r="H91" i="11"/>
  <c r="H68" i="13"/>
  <c r="C98" i="11"/>
  <c r="I84" i="11"/>
  <c r="H68" i="10"/>
  <c r="I65" i="16"/>
  <c r="C54" i="16"/>
  <c r="C98" i="16"/>
  <c r="C98" i="19"/>
  <c r="H73" i="13"/>
  <c r="I65" i="14"/>
  <c r="I82" i="11"/>
  <c r="I65" i="5"/>
  <c r="C54" i="3"/>
  <c r="H68" i="19"/>
  <c r="H47" i="5"/>
  <c r="H91" i="5"/>
  <c r="I94" i="10"/>
  <c r="I91" i="5"/>
  <c r="I70" i="12"/>
  <c r="I79" i="14"/>
  <c r="H68" i="12"/>
  <c r="I68" i="11"/>
  <c r="H93" i="10"/>
  <c r="C54" i="12"/>
  <c r="H79" i="5"/>
  <c r="C54" i="13"/>
  <c r="C98" i="17"/>
  <c r="H22" i="12"/>
  <c r="I19" i="15"/>
  <c r="I18" i="5"/>
  <c r="I15" i="13"/>
  <c r="H33" i="16"/>
  <c r="H34" i="13"/>
  <c r="I20" i="13"/>
  <c r="I16" i="11"/>
  <c r="H18" i="10"/>
  <c r="I31" i="15"/>
  <c r="H15" i="16"/>
  <c r="I15" i="14"/>
  <c r="I20" i="16"/>
  <c r="H23" i="13"/>
  <c r="I17" i="19"/>
  <c r="I23" i="15"/>
  <c r="C39" i="5"/>
  <c r="I39" i="5" s="1"/>
  <c r="I33" i="10"/>
  <c r="I16" i="19"/>
  <c r="H16" i="10"/>
  <c r="I16" i="15"/>
  <c r="H20" i="19"/>
  <c r="I35" i="18"/>
  <c r="I36" i="12"/>
  <c r="I17" i="17"/>
  <c r="H17" i="12"/>
  <c r="I18" i="13"/>
  <c r="H31" i="18"/>
  <c r="H23" i="19"/>
  <c r="H34" i="10"/>
  <c r="H30" i="12"/>
  <c r="I29" i="10"/>
  <c r="I30" i="10"/>
  <c r="I29" i="12"/>
  <c r="H34" i="16"/>
  <c r="H17" i="10"/>
  <c r="H28" i="12"/>
  <c r="H36" i="13"/>
  <c r="I21" i="11"/>
  <c r="H18" i="11"/>
  <c r="H29" i="5"/>
  <c r="I19" i="18"/>
  <c r="I29" i="5"/>
  <c r="I37" i="15"/>
  <c r="H17" i="15"/>
  <c r="H31" i="5"/>
  <c r="I29" i="13"/>
  <c r="I19" i="17"/>
  <c r="I17" i="18"/>
  <c r="I36" i="10"/>
  <c r="H33" i="11"/>
  <c r="H21" i="5"/>
  <c r="H23" i="14"/>
  <c r="I31" i="14"/>
  <c r="I36" i="11"/>
  <c r="H29" i="17"/>
  <c r="I15" i="5"/>
  <c r="H30" i="5"/>
  <c r="I20" i="5"/>
  <c r="H23" i="12"/>
  <c r="I19" i="13"/>
  <c r="H19" i="14"/>
  <c r="H34" i="15"/>
  <c r="I36" i="16"/>
  <c r="H30" i="19"/>
  <c r="I21" i="19"/>
  <c r="I31" i="10"/>
  <c r="H15" i="12"/>
  <c r="I18" i="14"/>
  <c r="H22" i="16"/>
  <c r="C25" i="16"/>
  <c r="I25" i="16" s="1"/>
  <c r="I16" i="5"/>
  <c r="I37" i="16"/>
  <c r="C25" i="5"/>
  <c r="H32" i="19"/>
  <c r="H32" i="5"/>
  <c r="I28" i="11"/>
  <c r="I29" i="14"/>
  <c r="H33" i="14"/>
  <c r="H19" i="16"/>
  <c r="H36" i="5"/>
  <c r="I19" i="10"/>
  <c r="C39" i="3"/>
  <c r="H15" i="17"/>
  <c r="H37" i="10"/>
  <c r="H30" i="11"/>
  <c r="H18" i="16"/>
  <c r="H23" i="5"/>
  <c r="H31" i="12"/>
  <c r="I37" i="14"/>
  <c r="I29" i="15"/>
  <c r="H15" i="19"/>
  <c r="I33" i="19"/>
  <c r="C25" i="3"/>
  <c r="H23" i="16"/>
  <c r="I31" i="13"/>
  <c r="I34" i="5"/>
  <c r="H37" i="5"/>
  <c r="H18" i="17"/>
  <c r="C25" i="18"/>
  <c r="V31" i="4"/>
  <c r="V34" i="4" s="1"/>
  <c r="C39" i="16"/>
  <c r="H14" i="11"/>
  <c r="C25" i="11"/>
  <c r="I25" i="11" s="1"/>
  <c r="I14" i="14"/>
  <c r="C25" i="14"/>
  <c r="I25" i="14" s="1"/>
  <c r="I14" i="10"/>
  <c r="C25" i="10"/>
  <c r="I25" i="10" s="1"/>
  <c r="H14" i="12"/>
  <c r="C25" i="12"/>
  <c r="H14" i="17"/>
  <c r="C25" i="17"/>
  <c r="I14" i="19"/>
  <c r="C25" i="19"/>
  <c r="I14" i="13"/>
  <c r="C25" i="13"/>
  <c r="H14" i="15"/>
  <c r="C25" i="15"/>
  <c r="C8" i="16"/>
  <c r="C86" i="3"/>
  <c r="H58" i="18"/>
  <c r="I77" i="16"/>
  <c r="I68" i="15"/>
  <c r="I68" i="18"/>
  <c r="I68" i="16"/>
  <c r="I77" i="13"/>
  <c r="H77" i="12"/>
  <c r="I77" i="10"/>
  <c r="C98" i="14"/>
  <c r="C98" i="15"/>
  <c r="C98" i="13"/>
  <c r="I91" i="17"/>
  <c r="H91" i="14"/>
  <c r="I91" i="13"/>
  <c r="I91" i="15"/>
  <c r="H91" i="10"/>
  <c r="C98" i="10"/>
  <c r="I98" i="10" s="1"/>
  <c r="I14" i="15"/>
  <c r="I14" i="12"/>
  <c r="H14" i="13"/>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H14" i="19"/>
  <c r="I14" i="16"/>
  <c r="I17" i="16"/>
  <c r="I20" i="15"/>
  <c r="H36" i="15"/>
  <c r="I33" i="15"/>
  <c r="H70" i="16"/>
  <c r="H21" i="16"/>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I49" i="14"/>
  <c r="H93" i="15"/>
  <c r="I33" i="5"/>
  <c r="H49" i="15"/>
  <c r="I92" i="16"/>
  <c r="H34" i="18"/>
  <c r="C86" i="5"/>
  <c r="H42" i="15"/>
  <c r="H93" i="14"/>
  <c r="I42" i="16"/>
  <c r="I92" i="14"/>
  <c r="H19" i="5"/>
  <c r="H42" i="5"/>
  <c r="H35" i="5"/>
  <c r="I44" i="10"/>
  <c r="H44" i="10"/>
  <c r="H32" i="16"/>
  <c r="H66" i="13"/>
  <c r="G66" i="14"/>
  <c r="G49" i="18"/>
  <c r="H49" i="17"/>
  <c r="G93" i="18"/>
  <c r="H93" i="17"/>
  <c r="G98" i="1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H75" i="12"/>
  <c r="G75" i="13"/>
  <c r="I96" i="11"/>
  <c r="I49" i="12"/>
  <c r="G94" i="12"/>
  <c r="H94" i="11"/>
  <c r="H46" i="11"/>
  <c r="G46" i="12"/>
  <c r="G39" i="15"/>
  <c r="G28" i="16"/>
  <c r="G95" i="12"/>
  <c r="I95" i="11"/>
  <c r="H95" i="11"/>
  <c r="G84" i="14"/>
  <c r="H84" i="13"/>
  <c r="H49" i="12"/>
  <c r="H93" i="13"/>
  <c r="H93" i="16"/>
  <c r="H92" i="17"/>
  <c r="G82" i="13"/>
  <c r="I82" i="12"/>
  <c r="G39" i="14"/>
  <c r="G39" i="11"/>
  <c r="I92" i="13"/>
  <c r="I49" i="15"/>
  <c r="I93" i="16"/>
  <c r="I93" i="13"/>
  <c r="G74" i="12"/>
  <c r="H74" i="11"/>
  <c r="G42" i="17"/>
  <c r="H42" i="17" s="1"/>
  <c r="C86" i="13"/>
  <c r="H14" i="10"/>
  <c r="C86" i="12"/>
  <c r="C86" i="17"/>
  <c r="I37" i="13"/>
  <c r="I37" i="18"/>
  <c r="H35" i="15"/>
  <c r="I35" i="17"/>
  <c r="C39" i="19"/>
  <c r="I35" i="13"/>
  <c r="H34" i="19"/>
  <c r="H34" i="11"/>
  <c r="H34" i="12"/>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14" i="14"/>
  <c r="H42" i="14"/>
  <c r="C54" i="5"/>
  <c r="I42" i="10"/>
  <c r="C54" i="10"/>
  <c r="I42" i="12"/>
  <c r="H42" i="13"/>
  <c r="C54" i="17"/>
  <c r="H42" i="12"/>
  <c r="I42" i="13"/>
  <c r="I42" i="15"/>
  <c r="C54" i="11"/>
  <c r="C54" i="15"/>
  <c r="C54" i="18"/>
  <c r="C54" i="19"/>
  <c r="H14" i="18"/>
  <c r="I14" i="11"/>
  <c r="I42" i="14"/>
  <c r="H16" i="14"/>
  <c r="G98" i="3"/>
  <c r="A53" i="2"/>
  <c r="E81" i="3"/>
  <c r="E82" i="3"/>
  <c r="E83" i="3"/>
  <c r="E72" i="3"/>
  <c r="E73" i="3"/>
  <c r="E74" i="3"/>
  <c r="H81" i="3"/>
  <c r="I82" i="3"/>
  <c r="I83" i="3"/>
  <c r="B81" i="3"/>
  <c r="B82" i="3"/>
  <c r="B83" i="3"/>
  <c r="I72" i="3"/>
  <c r="I73" i="3"/>
  <c r="I74" i="3"/>
  <c r="B72" i="3"/>
  <c r="B73" i="3"/>
  <c r="B74" i="3"/>
  <c r="D98"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C24" i="2" s="1"/>
  <c r="E49" i="3"/>
  <c r="E43" i="3"/>
  <c r="E44" i="3"/>
  <c r="E45" i="3"/>
  <c r="E46" i="3"/>
  <c r="E47" i="3"/>
  <c r="E42" i="3"/>
  <c r="E29" i="3"/>
  <c r="E30" i="3"/>
  <c r="E31" i="3"/>
  <c r="E32" i="3"/>
  <c r="E33" i="3"/>
  <c r="E34" i="3"/>
  <c r="E35" i="3"/>
  <c r="E36" i="3"/>
  <c r="E37" i="3"/>
  <c r="E28" i="3"/>
  <c r="E15" i="3"/>
  <c r="E16" i="3"/>
  <c r="E17" i="3"/>
  <c r="E18" i="3"/>
  <c r="E19" i="3"/>
  <c r="E20" i="3"/>
  <c r="E21" i="3"/>
  <c r="E22" i="3"/>
  <c r="E23" i="3"/>
  <c r="E14" i="3"/>
  <c r="Q53" i="2"/>
  <c r="P54" i="2"/>
  <c r="P55" i="2"/>
  <c r="A54" i="2"/>
  <c r="A55" i="2"/>
  <c r="Q43" i="2"/>
  <c r="Q44" i="2"/>
  <c r="A43" i="2"/>
  <c r="A44" i="2"/>
  <c r="A45" i="2"/>
  <c r="H98" i="5" l="1"/>
  <c r="I98" i="11"/>
  <c r="H98" i="10"/>
  <c r="C22" i="2"/>
  <c r="G50" i="3"/>
  <c r="G50" i="5" s="1"/>
  <c r="C23" i="2"/>
  <c r="G51" i="3"/>
  <c r="G51" i="5" s="1"/>
  <c r="H25" i="10"/>
  <c r="H39" i="12"/>
  <c r="H25" i="16"/>
  <c r="H39" i="5"/>
  <c r="H39" i="13"/>
  <c r="I39" i="11"/>
  <c r="H39" i="10"/>
  <c r="H25" i="13"/>
  <c r="H25" i="17"/>
  <c r="H25" i="11"/>
  <c r="G80" i="3"/>
  <c r="G80" i="5" s="1"/>
  <c r="C52" i="2"/>
  <c r="G71" i="3"/>
  <c r="G71" i="5" s="1"/>
  <c r="C42" i="2"/>
  <c r="O42" i="2" s="1"/>
  <c r="P42" i="2" s="1"/>
  <c r="C100" i="16"/>
  <c r="C34" i="2"/>
  <c r="O34" i="2" s="1"/>
  <c r="G64" i="3"/>
  <c r="G64" i="5" s="1"/>
  <c r="C33" i="2"/>
  <c r="O33" i="2" s="1"/>
  <c r="G63" i="3"/>
  <c r="G63" i="5" s="1"/>
  <c r="C32" i="2"/>
  <c r="O32" i="2" s="1"/>
  <c r="G62" i="3"/>
  <c r="G62" i="5" s="1"/>
  <c r="C31" i="2"/>
  <c r="O31" i="2" s="1"/>
  <c r="G61" i="3"/>
  <c r="G61" i="5" s="1"/>
  <c r="C30" i="2"/>
  <c r="O30" i="2" s="1"/>
  <c r="G60" i="3"/>
  <c r="G60" i="5" s="1"/>
  <c r="C29" i="2"/>
  <c r="O29" i="2" s="1"/>
  <c r="G59" i="3"/>
  <c r="G59" i="5" s="1"/>
  <c r="D86" i="3"/>
  <c r="G57" i="3"/>
  <c r="G57" i="5" s="1"/>
  <c r="C27" i="2"/>
  <c r="H25" i="19"/>
  <c r="I25" i="19"/>
  <c r="H39" i="14"/>
  <c r="I39" i="13"/>
  <c r="I39" i="12"/>
  <c r="I25" i="17"/>
  <c r="H39" i="15"/>
  <c r="I25" i="15"/>
  <c r="H25" i="12"/>
  <c r="I39" i="15"/>
  <c r="I25" i="18"/>
  <c r="H98" i="11"/>
  <c r="H39" i="11"/>
  <c r="I42" i="17"/>
  <c r="H25" i="18"/>
  <c r="G69" i="14"/>
  <c r="H69" i="13"/>
  <c r="I69" i="13"/>
  <c r="G73" i="15"/>
  <c r="H73" i="14"/>
  <c r="I73" i="14"/>
  <c r="G91" i="19"/>
  <c r="H91" i="18"/>
  <c r="I91" i="18"/>
  <c r="G49" i="19"/>
  <c r="I49" i="18"/>
  <c r="H49" i="18"/>
  <c r="G46" i="13"/>
  <c r="H46" i="12"/>
  <c r="I46" i="12"/>
  <c r="G92" i="19"/>
  <c r="I92" i="18"/>
  <c r="H92" i="18"/>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70" i="19"/>
  <c r="H70" i="18"/>
  <c r="I70" i="18"/>
  <c r="H25" i="15"/>
  <c r="G74" i="13"/>
  <c r="H74" i="12"/>
  <c r="I74" i="12"/>
  <c r="G72" i="15"/>
  <c r="H72" i="14"/>
  <c r="I72" i="14"/>
  <c r="G44" i="13"/>
  <c r="H44" i="12"/>
  <c r="I44" i="12"/>
  <c r="G81" i="18"/>
  <c r="H81" i="17"/>
  <c r="I81" i="17"/>
  <c r="G93" i="19"/>
  <c r="I93" i="18"/>
  <c r="H93" i="18"/>
  <c r="C100" i="12"/>
  <c r="C100" i="10"/>
  <c r="C100" i="15"/>
  <c r="C100" i="13"/>
  <c r="I25" i="12"/>
  <c r="I25" i="13"/>
  <c r="C100" i="14"/>
  <c r="H25" i="14"/>
  <c r="C100" i="17"/>
  <c r="C100" i="5"/>
  <c r="C100" i="18"/>
  <c r="C100" i="19"/>
  <c r="C100" i="11"/>
  <c r="Q45" i="2"/>
  <c r="H82" i="3"/>
  <c r="I81" i="3"/>
  <c r="P53" i="2"/>
  <c r="H83" i="3"/>
  <c r="Q55" i="2"/>
  <c r="Q54" i="2"/>
  <c r="H74" i="3"/>
  <c r="H73" i="3"/>
  <c r="H72" i="3"/>
  <c r="G50" i="10" l="1"/>
  <c r="I50" i="5"/>
  <c r="H50" i="5"/>
  <c r="G51" i="10"/>
  <c r="I51" i="5"/>
  <c r="H51" i="5"/>
  <c r="G80" i="10"/>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G28" i="18"/>
  <c r="G39" i="17"/>
  <c r="I28" i="17"/>
  <c r="H28" i="17"/>
  <c r="H39" i="17" s="1"/>
  <c r="I95" i="13"/>
  <c r="G95" i="14"/>
  <c r="H95" i="13"/>
  <c r="G66" i="16"/>
  <c r="H66" i="15"/>
  <c r="I66" i="15"/>
  <c r="I92" i="19"/>
  <c r="H92" i="19"/>
  <c r="G50" i="11" l="1"/>
  <c r="I50" i="10"/>
  <c r="H50" i="10"/>
  <c r="G51" i="11"/>
  <c r="I51" i="10"/>
  <c r="H51" i="10"/>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43" i="16"/>
  <c r="H43" i="15"/>
  <c r="I43" i="15"/>
  <c r="G66" i="17"/>
  <c r="I66" i="16"/>
  <c r="H66" i="16"/>
  <c r="I69" i="15"/>
  <c r="G69" i="16"/>
  <c r="H69" i="15"/>
  <c r="G74" i="15"/>
  <c r="H74" i="14"/>
  <c r="I74" i="14"/>
  <c r="G94" i="15"/>
  <c r="H94" i="14"/>
  <c r="I94" i="14"/>
  <c r="G98" i="14"/>
  <c r="I98" i="14" s="1"/>
  <c r="H46" i="14"/>
  <c r="G46" i="15"/>
  <c r="I46" i="14"/>
  <c r="I81" i="19"/>
  <c r="H81" i="19"/>
  <c r="G96" i="15"/>
  <c r="H96" i="14"/>
  <c r="I96" i="14"/>
  <c r="I72" i="16"/>
  <c r="G72" i="17"/>
  <c r="H72" i="16"/>
  <c r="I95" i="14"/>
  <c r="G95" i="15"/>
  <c r="H95" i="14"/>
  <c r="G82" i="16"/>
  <c r="I82" i="15"/>
  <c r="H82" i="15"/>
  <c r="I42" i="19"/>
  <c r="H42" i="19"/>
  <c r="G28" i="19"/>
  <c r="H28" i="18"/>
  <c r="H39" i="18" s="1"/>
  <c r="I28" i="18"/>
  <c r="G39" i="18"/>
  <c r="H98" i="13"/>
  <c r="G44" i="15"/>
  <c r="H44" i="14"/>
  <c r="I44" i="14"/>
  <c r="G78" i="15"/>
  <c r="H78" i="14"/>
  <c r="I78" i="14"/>
  <c r="H77" i="19"/>
  <c r="I77" i="19"/>
  <c r="H73" i="16"/>
  <c r="G73" i="17"/>
  <c r="I73" i="16"/>
  <c r="G75" i="16"/>
  <c r="I75" i="15"/>
  <c r="H75" i="15"/>
  <c r="G84" i="17"/>
  <c r="I84" i="16"/>
  <c r="H84" i="16"/>
  <c r="B4" i="3"/>
  <c r="B5" i="2"/>
  <c r="G50" i="12" l="1"/>
  <c r="I50" i="11"/>
  <c r="H50" i="11"/>
  <c r="G51" i="12"/>
  <c r="H51" i="11"/>
  <c r="I51" i="11"/>
  <c r="G80" i="12"/>
  <c r="I80" i="11"/>
  <c r="H80" i="11"/>
  <c r="G71" i="12"/>
  <c r="H71" i="11"/>
  <c r="I71" i="11"/>
  <c r="G64" i="12"/>
  <c r="H64" i="11"/>
  <c r="I64" i="11"/>
  <c r="G63" i="12"/>
  <c r="H63" i="11"/>
  <c r="I63" i="11"/>
  <c r="H86" i="10"/>
  <c r="I62" i="11"/>
  <c r="G62" i="12"/>
  <c r="H62" i="11"/>
  <c r="G61" i="12"/>
  <c r="H61" i="11"/>
  <c r="I61" i="11"/>
  <c r="I60" i="11"/>
  <c r="H60" i="11"/>
  <c r="G60" i="12"/>
  <c r="I59" i="11"/>
  <c r="H59" i="11"/>
  <c r="G59" i="13"/>
  <c r="I59" i="12"/>
  <c r="H59" i="12"/>
  <c r="I86" i="10"/>
  <c r="G57" i="12"/>
  <c r="H57" i="11"/>
  <c r="G86" i="11"/>
  <c r="I57" i="11"/>
  <c r="H98" i="14"/>
  <c r="G75" i="17"/>
  <c r="I75" i="16"/>
  <c r="H75" i="16"/>
  <c r="I95" i="15"/>
  <c r="G95" i="16"/>
  <c r="H95" i="15"/>
  <c r="H66" i="17"/>
  <c r="G66" i="18"/>
  <c r="I66" i="17"/>
  <c r="G94" i="16"/>
  <c r="G98" i="15"/>
  <c r="I98" i="15" s="1"/>
  <c r="I94" i="15"/>
  <c r="H94" i="15"/>
  <c r="G46" i="16"/>
  <c r="I46" i="15"/>
  <c r="H46" i="15"/>
  <c r="I47" i="15"/>
  <c r="G47" i="16"/>
  <c r="H47" i="15"/>
  <c r="G82" i="17"/>
  <c r="I82" i="16"/>
  <c r="H82" i="16"/>
  <c r="G96" i="16"/>
  <c r="I96" i="15"/>
  <c r="H96" i="15"/>
  <c r="G74" i="16"/>
  <c r="H74" i="15"/>
  <c r="I74" i="15"/>
  <c r="I39" i="18"/>
  <c r="H73" i="17"/>
  <c r="G73" i="18"/>
  <c r="I73" i="17"/>
  <c r="G78" i="16"/>
  <c r="I78" i="15"/>
  <c r="H78" i="15"/>
  <c r="G72" i="18"/>
  <c r="H72" i="17"/>
  <c r="I72" i="17"/>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1" i="9"/>
  <c r="G50" i="13" l="1"/>
  <c r="I50" i="12"/>
  <c r="H50" i="12"/>
  <c r="G51" i="13"/>
  <c r="H51" i="12"/>
  <c r="I51" i="12"/>
  <c r="G80" i="13"/>
  <c r="I80" i="12"/>
  <c r="H80" i="12"/>
  <c r="G71" i="13"/>
  <c r="I71" i="12"/>
  <c r="H71" i="12"/>
  <c r="G64" i="13"/>
  <c r="I64" i="12"/>
  <c r="H64" i="12"/>
  <c r="I63" i="12"/>
  <c r="G63" i="13"/>
  <c r="H63" i="12"/>
  <c r="G62" i="13"/>
  <c r="I62" i="12"/>
  <c r="H62" i="12"/>
  <c r="H86" i="11"/>
  <c r="G61" i="13"/>
  <c r="H61" i="12"/>
  <c r="I61" i="12"/>
  <c r="G60" i="13"/>
  <c r="I60" i="12"/>
  <c r="H60" i="12"/>
  <c r="G59" i="14"/>
  <c r="I59" i="13"/>
  <c r="H59" i="13"/>
  <c r="I57" i="12"/>
  <c r="H57" i="12"/>
  <c r="G57" i="13"/>
  <c r="G86" i="12"/>
  <c r="I86" i="11"/>
  <c r="H98" i="15"/>
  <c r="G84" i="19"/>
  <c r="I84" i="18"/>
  <c r="H84" i="18"/>
  <c r="H82" i="17"/>
  <c r="G82" i="18"/>
  <c r="I82" i="17"/>
  <c r="I39" i="19"/>
  <c r="G46" i="17"/>
  <c r="I46" i="16"/>
  <c r="H46" i="16"/>
  <c r="G43" i="18"/>
  <c r="H43" i="17"/>
  <c r="I43" i="17"/>
  <c r="G72" i="19"/>
  <c r="I72" i="18"/>
  <c r="H72" i="18"/>
  <c r="H73" i="18"/>
  <c r="G73" i="19"/>
  <c r="I73" i="18"/>
  <c r="H47" i="16"/>
  <c r="G47" i="17"/>
  <c r="I47" i="16"/>
  <c r="G69" i="18"/>
  <c r="H69" i="17"/>
  <c r="I69" i="17"/>
  <c r="G74" i="17"/>
  <c r="H74" i="16"/>
  <c r="I74" i="16"/>
  <c r="G66" i="19"/>
  <c r="I66" i="18"/>
  <c r="H66" i="18"/>
  <c r="G96" i="17"/>
  <c r="I96" i="16"/>
  <c r="H96" i="16"/>
  <c r="G94" i="17"/>
  <c r="H94" i="16"/>
  <c r="I94" i="16"/>
  <c r="G98" i="16"/>
  <c r="I98" i="16" s="1"/>
  <c r="I95" i="16"/>
  <c r="G95" i="17"/>
  <c r="H95" i="16"/>
  <c r="G44" i="17"/>
  <c r="H44" i="16"/>
  <c r="I44" i="16"/>
  <c r="G78" i="17"/>
  <c r="H78" i="16"/>
  <c r="I78" i="16"/>
  <c r="H75" i="17"/>
  <c r="G75" i="18"/>
  <c r="I75" i="17"/>
  <c r="D38" i="3"/>
  <c r="D39" i="3" s="1"/>
  <c r="D24" i="3"/>
  <c r="D53" i="3"/>
  <c r="D54" i="3" s="1"/>
  <c r="D97" i="3"/>
  <c r="D85" i="3"/>
  <c r="H50" i="13" l="1"/>
  <c r="I50" i="13"/>
  <c r="G50" i="14"/>
  <c r="H51" i="13"/>
  <c r="G51" i="14"/>
  <c r="I51" i="13"/>
  <c r="C8" i="3"/>
  <c r="I80" i="13"/>
  <c r="H80" i="13"/>
  <c r="G80" i="14"/>
  <c r="G71" i="14"/>
  <c r="I71" i="13"/>
  <c r="H71" i="13"/>
  <c r="G64" i="14"/>
  <c r="I64" i="13"/>
  <c r="H64" i="13"/>
  <c r="H86" i="12"/>
  <c r="I63" i="13"/>
  <c r="H63" i="13"/>
  <c r="G63" i="14"/>
  <c r="G62" i="14"/>
  <c r="I62" i="13"/>
  <c r="H62" i="13"/>
  <c r="G61" i="14"/>
  <c r="I61" i="13"/>
  <c r="H61" i="13"/>
  <c r="H60" i="13"/>
  <c r="G60" i="14"/>
  <c r="I60" i="13"/>
  <c r="G59" i="15"/>
  <c r="I59" i="14"/>
  <c r="H59" i="14"/>
  <c r="H57" i="13"/>
  <c r="G57" i="14"/>
  <c r="I57" i="13"/>
  <c r="G86" i="13"/>
  <c r="I86" i="12"/>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G94" i="18"/>
  <c r="H94" i="17"/>
  <c r="I94" i="17"/>
  <c r="G98" i="17"/>
  <c r="I98" i="17" s="1"/>
  <c r="I66" i="19"/>
  <c r="H66" i="19"/>
  <c r="G95" i="18"/>
  <c r="H95" i="17"/>
  <c r="I95" i="17"/>
  <c r="G47" i="18"/>
  <c r="H47" i="17"/>
  <c r="I47" i="17"/>
  <c r="G46" i="18"/>
  <c r="H46" i="17"/>
  <c r="I46" i="17"/>
  <c r="H84" i="19"/>
  <c r="I84" i="19"/>
  <c r="A50" i="2"/>
  <c r="A51" i="2"/>
  <c r="A52" i="2"/>
  <c r="A56" i="2"/>
  <c r="A49" i="2"/>
  <c r="A40" i="2"/>
  <c r="A41" i="2"/>
  <c r="A42" i="2"/>
  <c r="A46" i="2"/>
  <c r="A39" i="2"/>
  <c r="A29" i="2"/>
  <c r="A30" i="2"/>
  <c r="A31" i="2"/>
  <c r="A32" i="2"/>
  <c r="A33" i="2"/>
  <c r="A34" i="2"/>
  <c r="A35" i="2"/>
  <c r="A36" i="2"/>
  <c r="G50" i="15" l="1"/>
  <c r="H50" i="14"/>
  <c r="I50" i="14"/>
  <c r="H51" i="14"/>
  <c r="G51" i="15"/>
  <c r="I51" i="14"/>
  <c r="G80" i="15"/>
  <c r="I80" i="14"/>
  <c r="H80" i="14"/>
  <c r="G71" i="15"/>
  <c r="H71" i="14"/>
  <c r="I71" i="14"/>
  <c r="I64" i="14"/>
  <c r="G64" i="15"/>
  <c r="H64" i="14"/>
  <c r="H86" i="13"/>
  <c r="G63" i="15"/>
  <c r="I63" i="14"/>
  <c r="H63" i="14"/>
  <c r="G62" i="15"/>
  <c r="H62" i="14"/>
  <c r="I62" i="14"/>
  <c r="G61" i="15"/>
  <c r="I61" i="14"/>
  <c r="H61" i="14"/>
  <c r="I60" i="14"/>
  <c r="H60" i="14"/>
  <c r="G60" i="15"/>
  <c r="G59" i="16"/>
  <c r="I59" i="15"/>
  <c r="H59" i="15"/>
  <c r="I86" i="13"/>
  <c r="H57" i="14"/>
  <c r="G57" i="15"/>
  <c r="I57" i="14"/>
  <c r="G86" i="14"/>
  <c r="G46" i="19"/>
  <c r="H46" i="18"/>
  <c r="I46" i="18"/>
  <c r="H47" i="18"/>
  <c r="G47" i="19"/>
  <c r="I47" i="18"/>
  <c r="G78" i="19"/>
  <c r="H78" i="18"/>
  <c r="I78" i="18"/>
  <c r="G96" i="19"/>
  <c r="H96" i="18"/>
  <c r="I96" i="18"/>
  <c r="H98" i="17"/>
  <c r="H69" i="19"/>
  <c r="I69" i="19"/>
  <c r="H43" i="19"/>
  <c r="I43" i="19"/>
  <c r="I82" i="19"/>
  <c r="H82" i="19"/>
  <c r="G44" i="19"/>
  <c r="H44" i="18"/>
  <c r="I44" i="18"/>
  <c r="I94" i="18"/>
  <c r="G94" i="19"/>
  <c r="H94" i="18"/>
  <c r="G98" i="18"/>
  <c r="I98" i="18" s="1"/>
  <c r="I75" i="19"/>
  <c r="H75" i="19"/>
  <c r="G95" i="19"/>
  <c r="I95" i="18"/>
  <c r="H95" i="18"/>
  <c r="G74" i="19"/>
  <c r="H74" i="18"/>
  <c r="I74" i="18"/>
  <c r="A2" i="2"/>
  <c r="A5" i="3"/>
  <c r="A4" i="3"/>
  <c r="H50" i="15" l="1"/>
  <c r="G50" i="16"/>
  <c r="I50" i="15"/>
  <c r="I51" i="15"/>
  <c r="G51" i="16"/>
  <c r="H51" i="15"/>
  <c r="G80" i="16"/>
  <c r="I80" i="15"/>
  <c r="H80" i="15"/>
  <c r="G71" i="16"/>
  <c r="H71" i="15"/>
  <c r="I71" i="15"/>
  <c r="G64" i="16"/>
  <c r="I64" i="15"/>
  <c r="H64" i="15"/>
  <c r="G63" i="16"/>
  <c r="H63" i="15"/>
  <c r="I63" i="15"/>
  <c r="G62" i="16"/>
  <c r="H62" i="15"/>
  <c r="I62" i="15"/>
  <c r="G61" i="16"/>
  <c r="I61" i="15"/>
  <c r="H61" i="15"/>
  <c r="I60" i="15"/>
  <c r="G60" i="16"/>
  <c r="H60" i="15"/>
  <c r="H86" i="14"/>
  <c r="G59" i="17"/>
  <c r="H59" i="16"/>
  <c r="I59" i="16"/>
  <c r="I86" i="14"/>
  <c r="G57" i="16"/>
  <c r="I57" i="15"/>
  <c r="H57" i="15"/>
  <c r="G86" i="15"/>
  <c r="H98" i="18"/>
  <c r="H44" i="19"/>
  <c r="I44" i="19"/>
  <c r="H47" i="19"/>
  <c r="I47" i="19"/>
  <c r="I74" i="19"/>
  <c r="H74" i="19"/>
  <c r="I96" i="19"/>
  <c r="H96" i="19"/>
  <c r="I94" i="19"/>
  <c r="H94" i="19"/>
  <c r="G98" i="19"/>
  <c r="I98" i="19" s="1"/>
  <c r="H78" i="19"/>
  <c r="I78" i="19"/>
  <c r="H95" i="19"/>
  <c r="I95" i="19"/>
  <c r="I46" i="19"/>
  <c r="H46" i="19"/>
  <c r="A2" i="3"/>
  <c r="G50" i="17" l="1"/>
  <c r="I50" i="16"/>
  <c r="H50" i="16"/>
  <c r="H51" i="16"/>
  <c r="G51" i="17"/>
  <c r="I51" i="16"/>
  <c r="G80" i="17"/>
  <c r="H80" i="16"/>
  <c r="I80" i="16"/>
  <c r="G71" i="17"/>
  <c r="I71" i="16"/>
  <c r="H71" i="16"/>
  <c r="G64" i="17"/>
  <c r="I64" i="16"/>
  <c r="H64" i="16"/>
  <c r="H86" i="15"/>
  <c r="H63" i="16"/>
  <c r="I63" i="16"/>
  <c r="G63" i="17"/>
  <c r="G62" i="17"/>
  <c r="H62" i="16"/>
  <c r="I62" i="16"/>
  <c r="G61" i="17"/>
  <c r="I61" i="16"/>
  <c r="H61" i="16"/>
  <c r="H60" i="16"/>
  <c r="I60" i="16"/>
  <c r="G60" i="17"/>
  <c r="G59" i="18"/>
  <c r="H59" i="17"/>
  <c r="I59" i="17"/>
  <c r="I86" i="15"/>
  <c r="I57" i="16"/>
  <c r="H57" i="16"/>
  <c r="G57" i="17"/>
  <c r="G86" i="16"/>
  <c r="H98" i="19"/>
  <c r="G52" i="3"/>
  <c r="G52" i="5" s="1"/>
  <c r="B52" i="3"/>
  <c r="B51" i="3"/>
  <c r="B50" i="3"/>
  <c r="A24" i="2"/>
  <c r="A23" i="2"/>
  <c r="A22" i="2"/>
  <c r="H50" i="17" l="1"/>
  <c r="I50" i="17"/>
  <c r="G50" i="18"/>
  <c r="I51" i="17"/>
  <c r="H51" i="17"/>
  <c r="G51" i="18"/>
  <c r="G52" i="10"/>
  <c r="I52" i="5"/>
  <c r="H52" i="5"/>
  <c r="H54" i="5" s="1"/>
  <c r="G54" i="5"/>
  <c r="I54" i="5" s="1"/>
  <c r="G80" i="18"/>
  <c r="I80" i="17"/>
  <c r="H80" i="17"/>
  <c r="H71" i="17"/>
  <c r="I71" i="17"/>
  <c r="G71" i="18"/>
  <c r="G64" i="18"/>
  <c r="I64" i="17"/>
  <c r="H64" i="17"/>
  <c r="H86" i="16"/>
  <c r="G63" i="18"/>
  <c r="H63" i="17"/>
  <c r="I63" i="17"/>
  <c r="G62" i="18"/>
  <c r="I62" i="17"/>
  <c r="H62" i="17"/>
  <c r="G61" i="18"/>
  <c r="I61" i="17"/>
  <c r="H61" i="17"/>
  <c r="I60" i="17"/>
  <c r="H60" i="17"/>
  <c r="G60" i="18"/>
  <c r="I59" i="18"/>
  <c r="H59" i="18"/>
  <c r="G59" i="19"/>
  <c r="I86"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75" i="9"/>
  <c r="C79" i="9" s="1"/>
  <c r="V15" i="4"/>
  <c r="V14" i="4"/>
  <c r="G50" i="19" l="1"/>
  <c r="I50" i="18"/>
  <c r="H50" i="18"/>
  <c r="G52" i="11"/>
  <c r="I52" i="10"/>
  <c r="H52" i="10"/>
  <c r="H54" i="10" s="1"/>
  <c r="C10" i="10" s="1"/>
  <c r="G54" i="10"/>
  <c r="H51" i="18"/>
  <c r="G51" i="19"/>
  <c r="I51" i="18"/>
  <c r="G80" i="19"/>
  <c r="I80" i="18"/>
  <c r="H80" i="18"/>
  <c r="I71" i="18"/>
  <c r="G71" i="19"/>
  <c r="H71" i="18"/>
  <c r="G64" i="19"/>
  <c r="I64" i="18"/>
  <c r="H64" i="18"/>
  <c r="H63" i="18"/>
  <c r="I63" i="18"/>
  <c r="G63" i="19"/>
  <c r="G62" i="19"/>
  <c r="I62" i="18"/>
  <c r="H62" i="18"/>
  <c r="H86" i="17"/>
  <c r="H61" i="18"/>
  <c r="G61" i="19"/>
  <c r="I61" i="18"/>
  <c r="G60" i="19"/>
  <c r="H60" i="18"/>
  <c r="I60" i="18"/>
  <c r="I59" i="19"/>
  <c r="H59" i="19"/>
  <c r="I86" i="17"/>
  <c r="I57" i="18"/>
  <c r="G57" i="19"/>
  <c r="H57" i="18"/>
  <c r="G86" i="18"/>
  <c r="Q24" i="2"/>
  <c r="P22" i="2"/>
  <c r="H50" i="19" l="1"/>
  <c r="I50" i="19"/>
  <c r="I54" i="10"/>
  <c r="C9" i="10"/>
  <c r="I51" i="19"/>
  <c r="H51" i="19"/>
  <c r="I52" i="11"/>
  <c r="G52" i="12"/>
  <c r="H52" i="11"/>
  <c r="H54" i="11" s="1"/>
  <c r="C10" i="11" s="1"/>
  <c r="G54" i="11"/>
  <c r="H80" i="19"/>
  <c r="I80" i="19"/>
  <c r="I71" i="19"/>
  <c r="H71" i="19"/>
  <c r="H64" i="19"/>
  <c r="I64" i="19"/>
  <c r="I63" i="19"/>
  <c r="H63" i="19"/>
  <c r="H62" i="19"/>
  <c r="I62" i="19"/>
  <c r="H86" i="18"/>
  <c r="H61" i="19"/>
  <c r="I61" i="19"/>
  <c r="I60" i="19"/>
  <c r="H60" i="19"/>
  <c r="I86" i="18"/>
  <c r="H57" i="19"/>
  <c r="I57" i="19"/>
  <c r="G86" i="19"/>
  <c r="C7" i="16"/>
  <c r="C7" i="13"/>
  <c r="C7" i="11"/>
  <c r="C7" i="15"/>
  <c r="C7" i="12"/>
  <c r="C7" i="5"/>
  <c r="C7" i="19"/>
  <c r="C7" i="14"/>
  <c r="C7" i="10"/>
  <c r="C7" i="17"/>
  <c r="C7" i="18"/>
  <c r="B14" i="3"/>
  <c r="C11" i="10" l="1"/>
  <c r="I54" i="11"/>
  <c r="C9" i="11"/>
  <c r="C11" i="11" s="1"/>
  <c r="G52" i="13"/>
  <c r="H52" i="12"/>
  <c r="H54" i="12" s="1"/>
  <c r="C10" i="12" s="1"/>
  <c r="I52" i="12"/>
  <c r="G54" i="12"/>
  <c r="H86" i="19"/>
  <c r="I86" i="19"/>
  <c r="N9" i="2"/>
  <c r="M9" i="2"/>
  <c r="L10" i="2"/>
  <c r="L9" i="2"/>
  <c r="K9" i="2"/>
  <c r="J9" i="2"/>
  <c r="I9" i="2"/>
  <c r="H10" i="2"/>
  <c r="H9" i="2"/>
  <c r="G9" i="2"/>
  <c r="F9" i="2"/>
  <c r="E10" i="2"/>
  <c r="E9" i="2"/>
  <c r="D9" i="2"/>
  <c r="G52" i="14" l="1"/>
  <c r="H52" i="13"/>
  <c r="H54" i="13" s="1"/>
  <c r="C10" i="13" s="1"/>
  <c r="I52" i="13"/>
  <c r="G54" i="13"/>
  <c r="I54" i="12"/>
  <c r="C9" i="12"/>
  <c r="C11" i="12" s="1"/>
  <c r="H25" i="2"/>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C10" i="2"/>
  <c r="A13" i="2"/>
  <c r="A14" i="2"/>
  <c r="A15" i="2"/>
  <c r="A16" i="2"/>
  <c r="A17" i="2"/>
  <c r="A18" i="2"/>
  <c r="I54" i="13" l="1"/>
  <c r="C9" i="13"/>
  <c r="C11" i="13" s="1"/>
  <c r="H52" i="14"/>
  <c r="H54" i="14" s="1"/>
  <c r="C10" i="14" s="1"/>
  <c r="G52" i="15"/>
  <c r="I52" i="14"/>
  <c r="G54" i="14"/>
  <c r="G39" i="3"/>
  <c r="Q23" i="2"/>
  <c r="P23" i="2"/>
  <c r="N10" i="2"/>
  <c r="N25" i="2" s="1"/>
  <c r="K10" i="2"/>
  <c r="K25" i="2" s="1"/>
  <c r="I10" i="2"/>
  <c r="I25" i="2" s="1"/>
  <c r="D10" i="2"/>
  <c r="D25" i="2" s="1"/>
  <c r="D69" i="2" s="1"/>
  <c r="H59" i="3"/>
  <c r="I42" i="3"/>
  <c r="O14" i="2"/>
  <c r="Q14" i="2" s="1"/>
  <c r="H78" i="3"/>
  <c r="I23" i="3"/>
  <c r="I31" i="3"/>
  <c r="I32" i="3"/>
  <c r="C9" i="2"/>
  <c r="O9" i="2" s="1"/>
  <c r="H16" i="3"/>
  <c r="H29" i="3"/>
  <c r="H57" i="3"/>
  <c r="H79" i="3"/>
  <c r="H23" i="3"/>
  <c r="G25" i="3"/>
  <c r="O17" i="2"/>
  <c r="Q17" i="2" s="1"/>
  <c r="H15" i="3"/>
  <c r="H30" i="3"/>
  <c r="C98" i="3"/>
  <c r="H77" i="3"/>
  <c r="H60" i="3"/>
  <c r="H68" i="3"/>
  <c r="H69" i="3"/>
  <c r="H14" i="3"/>
  <c r="O16" i="2"/>
  <c r="Q16" i="2" s="1"/>
  <c r="B78" i="3"/>
  <c r="B79" i="3"/>
  <c r="B80"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G52" i="16" l="1"/>
  <c r="I52" i="15"/>
  <c r="H52" i="15"/>
  <c r="H54" i="15" s="1"/>
  <c r="C10" i="15" s="1"/>
  <c r="G54" i="15"/>
  <c r="I54" i="14"/>
  <c r="C9" i="14"/>
  <c r="C11" i="14" s="1"/>
  <c r="C25" i="2"/>
  <c r="C69" i="2" s="1"/>
  <c r="O13" i="2"/>
  <c r="O18" i="2"/>
  <c r="P18" i="2" s="1"/>
  <c r="O15" i="2"/>
  <c r="Q15" i="2" s="1"/>
  <c r="I84" i="3"/>
  <c r="I49" i="3"/>
  <c r="P16" i="2"/>
  <c r="P17" i="2"/>
  <c r="P14" i="2"/>
  <c r="G54" i="3"/>
  <c r="G86" i="3"/>
  <c r="I80" i="3"/>
  <c r="I79" i="3"/>
  <c r="H28" i="3"/>
  <c r="H17" i="3"/>
  <c r="H18" i="3"/>
  <c r="H19" i="3"/>
  <c r="H20" i="3"/>
  <c r="H21" i="3"/>
  <c r="H22" i="3"/>
  <c r="I54" i="15" l="1"/>
  <c r="C9" i="15"/>
  <c r="C11" i="15" s="1"/>
  <c r="I52" i="16"/>
  <c r="H52" i="16"/>
  <c r="H54" i="16" s="1"/>
  <c r="C10" i="16" s="1"/>
  <c r="G52" i="17"/>
  <c r="G54" i="16"/>
  <c r="H25" i="3"/>
  <c r="Q13" i="2"/>
  <c r="P13" i="2"/>
  <c r="Q18" i="2"/>
  <c r="P15" i="2"/>
  <c r="I14" i="3"/>
  <c r="I78" i="3"/>
  <c r="I54" i="16" l="1"/>
  <c r="C9" i="16"/>
  <c r="C11" i="16" s="1"/>
  <c r="G52" i="18"/>
  <c r="H52" i="17"/>
  <c r="H54" i="17" s="1"/>
  <c r="C10" i="17" s="1"/>
  <c r="I52" i="17"/>
  <c r="G54" i="17"/>
  <c r="H47" i="3"/>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O21" i="2"/>
  <c r="A61" i="2"/>
  <c r="O61" i="2"/>
  <c r="A62" i="2"/>
  <c r="O62" i="2"/>
  <c r="A63" i="2"/>
  <c r="O63" i="2"/>
  <c r="A64" i="2"/>
  <c r="O64" i="2"/>
  <c r="A65" i="2"/>
  <c r="O65" i="2"/>
  <c r="A66" i="2"/>
  <c r="I54" i="17" l="1"/>
  <c r="C9" i="17"/>
  <c r="C11" i="17" s="1"/>
  <c r="I52" i="18"/>
  <c r="H52" i="18"/>
  <c r="H54" i="18" s="1"/>
  <c r="C10" i="18" s="1"/>
  <c r="G52" i="19"/>
  <c r="G54" i="18"/>
  <c r="B58" i="2"/>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O25" i="2" s="1"/>
  <c r="I86" i="3"/>
  <c r="Q62" i="2"/>
  <c r="Q52" i="2"/>
  <c r="Q50" i="2"/>
  <c r="Q46" i="2"/>
  <c r="Q63" i="2"/>
  <c r="I54" i="18" l="1"/>
  <c r="C9" i="18"/>
  <c r="C11" i="18" s="1"/>
  <c r="H52" i="19"/>
  <c r="H54" i="19" s="1"/>
  <c r="C10" i="19" s="1"/>
  <c r="I52" i="19"/>
  <c r="G54" i="19"/>
  <c r="P67" i="2"/>
  <c r="P58" i="2"/>
  <c r="Q58" i="2"/>
  <c r="C7" i="3"/>
  <c r="H98" i="3"/>
  <c r="C9" i="3"/>
  <c r="I25" i="3"/>
  <c r="H54" i="3"/>
  <c r="I39" i="3"/>
  <c r="H86" i="3"/>
  <c r="Q67" i="2"/>
  <c r="I54" i="19" l="1"/>
  <c r="C9" i="19"/>
  <c r="C11" i="19" s="1"/>
  <c r="C11" i="3"/>
  <c r="C10" i="3"/>
  <c r="B9" i="2"/>
  <c r="B10" i="2"/>
  <c r="B25" i="2" l="1"/>
  <c r="B69" i="2" s="1"/>
  <c r="Q9" i="2"/>
  <c r="P9" i="2"/>
  <c r="P10" i="2"/>
  <c r="Q10" i="2"/>
  <c r="P25" i="2" l="1"/>
  <c r="P69" i="2" s="1"/>
  <c r="O69" i="2" l="1"/>
  <c r="Q69" i="2" s="1"/>
  <c r="Q25" i="2"/>
  <c r="H14" i="5"/>
  <c r="H25" i="5" s="1"/>
  <c r="C10" i="5" s="1"/>
  <c r="G25" i="5"/>
  <c r="I25" i="5" s="1"/>
  <c r="I14" i="5"/>
  <c r="C9" i="5" l="1"/>
  <c r="C11" i="5" s="1"/>
  <c r="A21" i="2" l="1"/>
  <c r="B49" i="3"/>
  <c r="B49" i="10"/>
  <c r="B49" i="17"/>
  <c r="B49" i="12"/>
  <c r="B49" i="15"/>
  <c r="B49" i="5"/>
  <c r="B49" i="18"/>
  <c r="B49" i="13"/>
  <c r="B49" i="16"/>
  <c r="B49" i="19"/>
  <c r="B49" i="11"/>
  <c r="B49" i="14"/>
</calcChain>
</file>

<file path=xl/sharedStrings.xml><?xml version="1.0" encoding="utf-8"?>
<sst xmlns="http://schemas.openxmlformats.org/spreadsheetml/2006/main" count="1381" uniqueCount="345">
  <si>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</si>
  <si>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</si>
  <si>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</si>
  <si>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</si>
  <si>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</si>
  <si>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</si>
  <si>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</si>
  <si>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</si>
  <si>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</si>
  <si>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</si>
  <si>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</si>
  <si>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</si>
  <si>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</si>
  <si>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</si>
  <si>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</si>
  <si>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</si>
  <si>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</si>
  <si>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</si>
  <si>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</si>
  <si>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</si>
  <si>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</si>
  <si>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</si>
  <si>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</si>
  <si>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</si>
  <si>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</si>
  <si>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</si>
  <si>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</si>
  <si>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</si>
  <si>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</si>
  <si>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</si>
  <si>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</si>
  <si>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</si>
  <si>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</si>
  <si>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</si>
  <si>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</si>
  <si>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</si>
  <si>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</si>
  <si>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</si>
  <si>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</si>
  <si>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</si>
  <si>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</si>
  <si>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</si>
  <si>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</si>
  <si>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</si>
  <si>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</si>
  <si>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</si>
  <si>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</si>
  <si>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</si>
  <si>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</si>
  <si>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</si>
  <si>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</si>
  <si>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</si>
  <si>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</si>
  <si>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</si>
  <si>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</si>
  <si>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</si>
  <si>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</si>
  <si>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</si>
  <si>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</si>
  <si>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</si>
  <si>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</si>
  <si>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</si>
  <si>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</si>
  <si>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</si>
  <si>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</si>
  <si>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</si>
  <si>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</si>
  <si>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</si>
  <si>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</si>
  <si>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</si>
  <si>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</si>
  <si>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</si>
  <si>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</si>
  <si>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</si>
  <si>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</si>
  <si>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</si>
  <si>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</si>
  <si>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</si>
  <si>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</si>
  <si>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</si>
  <si>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</si>
  <si>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</si>
  <si>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</si>
  <si>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</si>
  <si>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</si>
  <si>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</si>
  <si>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</si>
  <si>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</si>
  <si>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</si>
  <si>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</si>
  <si>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</si>
  <si>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</si>
  <si>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</si>
  <si>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</si>
  <si>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</si>
  <si>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</si>
  <si>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</si>
  <si>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</si>
  <si>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</si>
  <si>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</si>
  <si>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</si>
  <si>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</si>
  <si>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</si>
  <si>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</si>
  <si>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</si>
  <si>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</si>
  <si>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</si>
  <si>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</si>
  <si>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</si>
  <si>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</si>
  <si>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</si>
  <si>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</si>
  <si>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</si>
  <si>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</si>
  <si>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</si>
  <si>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Other:  Subcontracted Staff</t>
  </si>
  <si>
    <t>Advertising, publications, PSAs, websites, and web materials. Marketing expenses shall not exceed 10% of the grant total</t>
  </si>
  <si>
    <t>Rented Equipment</t>
  </si>
  <si>
    <t xml:space="preserve">Contractor:   </t>
  </si>
  <si>
    <t>BUDGET NARRATIVE</t>
  </si>
  <si>
    <t>Position Title</t>
  </si>
  <si>
    <t>CONTRACTED STAFF</t>
  </si>
  <si>
    <t>ORH Monitor Initials/Date:</t>
  </si>
  <si>
    <t>Contractor 1 (define)</t>
  </si>
  <si>
    <t>Contractor 2 (define)</t>
  </si>
  <si>
    <t>ColumnD_Round (Hidden)</t>
  </si>
  <si>
    <t>Employee1_Round (Hidden)</t>
  </si>
  <si>
    <t>Employee2_Round (Hidden)</t>
  </si>
  <si>
    <t>Employee3_Round (Hidden)</t>
  </si>
  <si>
    <t>Employee4_Round (Hidden)</t>
  </si>
  <si>
    <t>Employee5_Round (Hidden)</t>
  </si>
  <si>
    <t>Employee6_Round (Hidden)</t>
  </si>
  <si>
    <t>Employee7_Round (Hidden)</t>
  </si>
  <si>
    <t>Employee8_Round (Hidden)</t>
  </si>
  <si>
    <t>Employee9_Round (Hidden)</t>
  </si>
  <si>
    <t>Employee10_Round (Hidden)</t>
  </si>
  <si>
    <t>Patient Education Materials</t>
  </si>
  <si>
    <r>
      <rPr>
        <b/>
        <u/>
        <sz val="11"/>
        <rFont val="Arial"/>
        <family val="2"/>
      </rPr>
      <t>GENERAL SUPPLIES</t>
    </r>
    <r>
      <rPr>
        <b/>
        <sz val="8"/>
        <rFont val="Arial"/>
        <family val="2"/>
      </rPr>
      <t xml:space="preserve"> </t>
    </r>
    <r>
      <rPr>
        <sz val="8"/>
        <rFont val="Arial"/>
        <family val="2"/>
      </rPr>
      <t>(NOT capital equipment)</t>
    </r>
  </si>
  <si>
    <t>EMPLOYEE SALARIES</t>
  </si>
  <si>
    <t>EMPLOYEE FRINGES</t>
  </si>
  <si>
    <t>GENERAL SUPPLIES</t>
  </si>
  <si>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</si>
  <si>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</si>
  <si>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</si>
  <si>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</si>
  <si>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</si>
  <si>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</si>
  <si>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</si>
  <si>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t>Security services in the form of personnel, such as a security guard retained by the Contractor. (Purchase of a security system belong under Other Operating Expenses – Other).</t>
  </si>
  <si>
    <t>Personnel FTE</t>
  </si>
  <si>
    <t>Contract Staff FTE</t>
  </si>
  <si>
    <t>Subcontractor FTE</t>
  </si>
  <si>
    <t>FTE TOTAL</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</si>
  <si>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</si>
  <si>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 xml:space="preserve">  </t>
  </si>
  <si>
    <t>Hourly Rate</t>
  </si>
  <si>
    <t>OR</t>
  </si>
  <si>
    <t>Percent Time Worked on this Contract</t>
  </si>
  <si>
    <t>Subcontractor Staff Salary</t>
  </si>
  <si>
    <t>Subcontractor Staff Fringe</t>
  </si>
  <si>
    <t>Months Worked on this Contract</t>
  </si>
  <si>
    <r>
      <t>Average</t>
    </r>
    <r>
      <rPr>
        <b/>
        <sz val="11"/>
        <rFont val="Arial"/>
        <family val="2"/>
      </rPr>
      <t xml:space="preserve"> number of hours allocated to grant</t>
    </r>
    <r>
      <rPr>
        <sz val="11"/>
        <rFont val="Arial"/>
        <family val="2"/>
      </rPr>
      <t xml:space="preserve"> per week</t>
    </r>
  </si>
  <si>
    <t>If checked, indicate program and % of time worked (Ex. Farmworker Health - 10%)</t>
  </si>
  <si>
    <t>Total Annual Salary or Rate</t>
  </si>
  <si>
    <t>Enter Fringe Information Below (DO NOT Enter Formulas)</t>
  </si>
  <si>
    <t>Subcontractor1 LINE ITEM BUDGET</t>
  </si>
  <si>
    <t>Subcontractor2 LINE ITEM BUDGET</t>
  </si>
  <si>
    <t>EQUIPMENT</t>
  </si>
  <si>
    <t>General Equipment</t>
  </si>
  <si>
    <t>General Capital Equipment</t>
  </si>
  <si>
    <t>Medical Equipment</t>
  </si>
  <si>
    <t>Medical Capital Equipment</t>
  </si>
  <si>
    <t>Professional Services (Legal, IT, Accounting, Payroll, Security)</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</si>
  <si>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</si>
  <si>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Do Not Enter Salary Information Below (Salary Allocations Will Auto-Calculate Based on Information Entered Above)</t>
  </si>
  <si>
    <t>Check box if this position is funded by another ORH contract</t>
  </si>
  <si>
    <t>Line Item Descriptions</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</si>
  <si>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</si>
  <si>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Subcontractors</t>
  </si>
  <si>
    <r>
      <rPr>
        <b/>
        <u/>
        <sz val="11"/>
        <rFont val="Arial"/>
        <family val="2"/>
      </rPr>
      <t>GENERAL SUPPLIES</t>
    </r>
    <r>
      <rPr>
        <b/>
        <sz val="8"/>
        <rFont val="Arial"/>
        <family val="2"/>
      </rPr>
      <t xml:space="preserve"> </t>
    </r>
  </si>
  <si>
    <r>
      <t xml:space="preserve">Total Salaries </t>
    </r>
    <r>
      <rPr>
        <i/>
        <sz val="9"/>
        <rFont val="Arial"/>
        <family val="2"/>
      </rPr>
      <t>(Auto-filled from Personnel Tab)</t>
    </r>
  </si>
  <si>
    <r>
      <t xml:space="preserve">Total Fringes </t>
    </r>
    <r>
      <rPr>
        <i/>
        <sz val="9"/>
        <rFont val="Arial"/>
        <family val="2"/>
      </rPr>
      <t>(Auto-filled from Personnel Tab)</t>
    </r>
  </si>
  <si>
    <t>Patient Education Materials &amp; Incentives</t>
  </si>
  <si>
    <t>SUBCONTRACTORS</t>
  </si>
  <si>
    <t>Dues &amp; Subscriptions</t>
  </si>
  <si>
    <t>Custodial services or basic repair/maintenance performed by non-organizational staff. (i.e., environmental cleaning, biohazard removal, elevator maintenance, plumbing, etc.)</t>
  </si>
  <si>
    <t>Subcontractor1 Staff Position 1 (define)</t>
  </si>
  <si>
    <t>Subcontractor1 Staff Position 2 (define)</t>
  </si>
  <si>
    <t>Subcontractor1 Staff Position 3 (define)</t>
  </si>
  <si>
    <t>Subcontractor1 Staff Position 4 (define)</t>
  </si>
  <si>
    <t>Subcontractor2 Staff Position 1 (define)</t>
  </si>
  <si>
    <t>Subcontractor2 Staff Position 2 (define)</t>
  </si>
  <si>
    <t>Subcontractor2 Staff Position 3 (define)</t>
  </si>
  <si>
    <t>Subcontractor2 Staff Position 4 (define)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</si>
  <si>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</si>
  <si>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SUBCONTRACTOR1 NAME:</t>
  </si>
  <si>
    <t>Subcontractor3 Staff Position 1 (define)</t>
  </si>
  <si>
    <t>Subcontractor3 Staff Position 2 (define)</t>
  </si>
  <si>
    <t>Subcontractor3 Staff Position 3 (define)</t>
  </si>
  <si>
    <t>Subcontractor3 Staff Position 4 (define)</t>
  </si>
  <si>
    <t>Subcontractor4 Staff Position 1 (define)</t>
  </si>
  <si>
    <t>Subcontractor4 Staff Position 2 (define)</t>
  </si>
  <si>
    <t>Subcontractor4 Staff Position 3 (define)</t>
  </si>
  <si>
    <t>Subcontractor4 Staff Position 4 (define)</t>
  </si>
  <si>
    <t>SUBCONTRACTOR2 NAME:</t>
  </si>
  <si>
    <t>SUBCONTRACTOR3 NAME:</t>
  </si>
  <si>
    <t>SUBCONTRACTOR4 NAME:</t>
  </si>
  <si>
    <t>Vendor, business, agency, and other organizations entering into a Memorandum of Understanding to perform work duties on behalf of your organization. A summary of the work and a detailed budget is required to be placed in the Subcontractor Tab.</t>
  </si>
  <si>
    <t>Cost paid to use clinic space, office space, or program meeting space. This amount should be prorated if shared or allocated across multiple program funds.</t>
  </si>
  <si>
    <t>Phone/Internet/Wi-Fi expenses allocated to grant. (i.e., allocated monthly amount of telephone or internet bill)</t>
  </si>
  <si>
    <t>Gas/Electric/Water expenses allocated to grant.</t>
  </si>
  <si>
    <t>Rental fee or leasing cost for use of equipment needed for project initiative (i.e., monthly rent for copier/office equipment or medical device)</t>
  </si>
  <si>
    <t xml:space="preserve">Consumable items that are used in the delivery of healthcare services. These supplies include things like masks, gloves, gauze, syringes, needles, dressings, bandages, and exam table tissue paper. </t>
  </si>
  <si>
    <t xml:space="preserve">Office supplies include, but are not limited to, business cards, printer ink, paper, pens etc. Office furniture such as desks, bookshelves, chairs, filing cabinets are considered office supplies. </t>
  </si>
  <si>
    <t>Items for participant engagement, handouts/giveaways, and Social Determinants of Health related to clinic patients. Travel vouchers for participant’s engagement can be included here.</t>
  </si>
  <si>
    <t>Purchase of stamps, delivery/handling cost of packaging, and postage fees associated with project activities</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</si>
  <si>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</si>
  <si>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Planned training and meetings that review process, practices, and procedures, and are intended to develop the knowledge, competencies, and skills of organization staff. Registration related to qualified meetings and trainings should be placed here.</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</si>
  <si>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</si>
  <si>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</si>
  <si>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r>
      <t xml:space="preserve">Non-medical, project related, equipment that is purchased outright – not rented or leased and costs </t>
    </r>
    <r>
      <rPr>
        <b/>
        <sz val="10"/>
        <rFont val="Arial"/>
        <family val="2"/>
      </rPr>
      <t>under $500 dollars</t>
    </r>
    <r>
      <rPr>
        <sz val="10"/>
        <rFont val="Arial"/>
        <family val="2"/>
      </rPr>
      <t>.</t>
    </r>
  </si>
  <si>
    <r>
      <t>Non-medical, project related, equipment that is</t>
    </r>
    <r>
      <rPr>
        <b/>
        <sz val="10"/>
        <rFont val="Arial"/>
        <family val="2"/>
      </rPr>
      <t xml:space="preserve"> over $500 dollars</t>
    </r>
    <r>
      <rPr>
        <sz val="10"/>
        <rFont val="Arial"/>
        <family val="2"/>
      </rPr>
      <t xml:space="preserve"> </t>
    </r>
  </si>
  <si>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</si>
  <si>
    <r>
      <t xml:space="preserve">Medical equipment which costs </t>
    </r>
    <r>
      <rPr>
        <b/>
        <sz val="10"/>
        <rFont val="Arial"/>
        <family val="2"/>
      </rPr>
      <t>over $500 dollars</t>
    </r>
    <r>
      <rPr>
        <sz val="10"/>
        <rFont val="Arial"/>
        <family val="2"/>
      </rPr>
      <t>.</t>
    </r>
  </si>
  <si>
    <t>Other general supply expenses not identified above. Identify in Column A and describe on the Budget Narrative Tab.</t>
  </si>
  <si>
    <t>Other operating expenses not identified above. Identify in Column A and describe on the Budget Narrative Tab.</t>
  </si>
  <si>
    <t>Other equipment expenses not identified. Identify in Column A and describe on the Budget Narrative Tab.</t>
  </si>
  <si>
    <t>Other facility expenses not identified above. Identify in Column A and describe on the Budget Narrative Tab.</t>
  </si>
  <si>
    <t>Identify each subcontractor staff position funded by the grant in Column A. Include detailed description of each  position's role on the Budget Narrative Tab.</t>
  </si>
  <si>
    <t>Identify each subcontractor staff position funded by the grant in Column A. Include detailed description of each position's role on the Budget Narrative Tab.</t>
  </si>
  <si>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r>
  </si>
  <si>
    <r>
      <t xml:space="preserve">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
</t>
    </r>
    <r>
      <rPr>
        <i/>
        <sz val="11"/>
        <color theme="1"/>
        <rFont val="Calibri"/>
        <family val="2"/>
        <scheme val="minor"/>
      </rPr>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r>
  </si>
  <si>
    <r>
      <t xml:space="preserve">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r>
      <rPr>
        <i/>
        <sz val="11"/>
        <color theme="1"/>
        <rFont val="Calibri"/>
        <family val="2"/>
        <scheme val="minor"/>
      </rPr>
      <t>Example: We have a contract with Behavioral Management Services for $5,000. The agency will provide TA to help integrate behavioral health into clinical care.</t>
    </r>
  </si>
  <si>
    <r>
      <t xml:space="preserve">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
</t>
    </r>
    <r>
      <rPr>
        <i/>
        <sz val="11"/>
        <color theme="1"/>
        <rFont val="Calibri"/>
        <family val="2"/>
        <scheme val="minor"/>
      </rPr>
      <t>Example: Contracted staff include an MD at $100/hour who will work 10 hours/month seeing patients at our mobile clinic.</t>
    </r>
  </si>
  <si>
    <r>
      <t xml:space="preserve">(i.e.,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r>
      <rPr>
        <i/>
        <sz val="11"/>
        <color theme="1"/>
        <rFont val="Calibri"/>
        <family val="2"/>
        <scheme val="minor"/>
      </rPr>
      <t xml:space="preserve">Example: Our fringe benefits include retirement at 5% of salary, FICA at 7.65% of salary, health insurance at $200/month, and dental insurance at $50/month.  </t>
    </r>
  </si>
  <si>
    <r>
      <t xml:space="preserve">For each position, include position title, position duties relative to project activities, percent of time worked, and list only grant-funded staff members working on project activities.
</t>
    </r>
    <r>
      <rPr>
        <i/>
        <sz val="11"/>
        <color theme="1"/>
        <rFont val="Calibri"/>
        <family val="2"/>
        <scheme val="minor"/>
      </rPr>
      <t>Example: The Case Manager ensures patients attend follow-up visits and connects patients to community resources - Salary allocated to the grant $15,000</t>
    </r>
  </si>
  <si>
    <t>Column1</t>
  </si>
  <si>
    <t xml:space="preserve">General Instructions: </t>
  </si>
  <si>
    <t/>
  </si>
  <si>
    <t xml:space="preserve">Personnel Tab </t>
  </si>
  <si>
    <t xml:space="preserve">* Read the instructions in the yellow box before completing the Personnel Tab. </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</si>
  <si>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</si>
  <si>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</si>
  <si>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</si>
  <si>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</si>
  <si>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</si>
  <si>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</si>
  <si>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</si>
  <si>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</si>
  <si>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</si>
  <si>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</si>
  <si>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</si>
  <si>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</si>
  <si>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</si>
  <si>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</si>
  <si>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</si>
  <si>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</si>
  <si>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</si>
  <si>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Below are terms that ORH references in the Contract Budget and Contract Narrative. Please be sure that you review the terms to determine how to complete the budget documents.</t>
  </si>
  <si>
    <t xml:space="preserve">Example: Temporary workers and consultants. </t>
  </si>
  <si>
    <t xml:space="preserve">Note: Do not include the purchase of phone systems or internet equipment in this section. These expenses should be allocated under equipment. </t>
  </si>
  <si>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</si>
  <si>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</si>
  <si>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t xml:space="preserve">* Do not submit gas receipts for mileage. A milage log should be retained that reflects the name of the staff travelling, the starting point and destination, as well as the total miles, and departure/return times. </t>
  </si>
  <si>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</si>
  <si>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</si>
  <si>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</si>
  <si>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</si>
  <si>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</si>
  <si>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</si>
  <si>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</si>
  <si>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Key Line-Item Budget Terminology and Guidance</t>
  </si>
  <si>
    <t>Staffing:</t>
  </si>
  <si>
    <r>
      <t xml:space="preserve">* </t>
    </r>
    <r>
      <rPr>
        <b/>
        <sz val="14"/>
        <color theme="1"/>
        <rFont val="Calibri"/>
        <family val="2"/>
        <scheme val="minor"/>
      </rPr>
      <t xml:space="preserve">Salary/Wages: </t>
    </r>
    <r>
      <rPr>
        <sz val="14"/>
        <color theme="1"/>
        <rFont val="Calibri"/>
        <family val="2"/>
        <scheme val="minor"/>
      </rPr>
      <t>Include separate descriptions of each position, including position title, position duties relative to project activities, percent of time worked, and list only grant-funded staff members working on project activities.</t>
    </r>
  </si>
  <si>
    <r>
      <t>*</t>
    </r>
    <r>
      <rPr>
        <b/>
        <sz val="14"/>
        <color theme="1"/>
        <rFont val="Calibri"/>
        <family val="2"/>
        <scheme val="minor"/>
      </rPr>
      <t xml:space="preserve"> Fringe Benefits:</t>
    </r>
    <r>
      <rPr>
        <sz val="14"/>
        <color theme="1"/>
        <rFont val="Calibri"/>
        <family val="2"/>
        <scheme val="minor"/>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</si>
  <si>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theme="1"/>
        <rFont val="Calibri"/>
        <family val="2"/>
        <scheme val="minor"/>
      </rPr>
      <t xml:space="preserve"> Contracted Staff:</t>
    </r>
    <r>
      <rPr>
        <sz val="14"/>
        <color theme="1"/>
        <rFont val="Calibri"/>
        <family val="2"/>
        <scheme val="minor"/>
      </rPr>
      <t xml:space="preserve"> This category documents payments for staff who are not regular employees at your agency. This does not include staff that would be considered subcontractors. </t>
    </r>
  </si>
  <si>
    <t>Facility Expenses:</t>
  </si>
  <si>
    <r>
      <t xml:space="preserve">* </t>
    </r>
    <r>
      <rPr>
        <b/>
        <sz val="14"/>
        <color theme="1"/>
        <rFont val="Calibri"/>
        <family val="2"/>
        <scheme val="minor"/>
      </rPr>
      <t xml:space="preserve">Rent: </t>
    </r>
    <r>
      <rPr>
        <sz val="14"/>
        <color theme="1"/>
        <rFont val="Calibri"/>
        <family val="2"/>
        <scheme val="minor"/>
      </rPr>
      <t xml:space="preserve">The cost paid to use clinic space, office space, or program meeting space. This amount should be prorated if shared or allocated across multiple program funds. </t>
    </r>
  </si>
  <si>
    <r>
      <t xml:space="preserve">* </t>
    </r>
    <r>
      <rPr>
        <b/>
        <sz val="14"/>
        <color theme="1"/>
        <rFont val="Calibri"/>
        <family val="2"/>
        <scheme val="minor"/>
      </rPr>
      <t xml:space="preserve">Utilities: </t>
    </r>
    <r>
      <rPr>
        <sz val="14"/>
        <color theme="1"/>
        <rFont val="Calibri"/>
        <family val="2"/>
        <scheme val="minor"/>
      </rPr>
      <t>Include the amount of utility expenses you desire to allocate to the grant. This amount should be prorated if shared or allocated across multiple program funds.</t>
    </r>
  </si>
  <si>
    <r>
      <t xml:space="preserve">* </t>
    </r>
    <r>
      <rPr>
        <b/>
        <sz val="14"/>
        <color theme="1"/>
        <rFont val="Calibri"/>
        <family val="2"/>
        <scheme val="minor"/>
      </rPr>
      <t>Telephone/Internet:</t>
    </r>
    <r>
      <rPr>
        <sz val="14"/>
        <color theme="1"/>
        <rFont val="Calibri"/>
        <family val="2"/>
        <scheme val="minor"/>
      </rPr>
      <t xml:space="preserve">  The amount of phone/internet/Wi-Fi expenses allocated to grant. (i.e., allocated monthly amount of telephone or internet bill). </t>
    </r>
  </si>
  <si>
    <r>
      <t xml:space="preserve">* </t>
    </r>
    <r>
      <rPr>
        <b/>
        <sz val="14"/>
        <color theme="1"/>
        <rFont val="Calibri"/>
        <family val="2"/>
        <scheme val="minor"/>
      </rPr>
      <t xml:space="preserve">Repair &amp; Maintenance: </t>
    </r>
    <r>
      <rPr>
        <sz val="14"/>
        <color theme="1"/>
        <rFont val="Calibri"/>
        <family val="2"/>
        <scheme val="minor"/>
      </rPr>
      <t xml:space="preserve">The allocated amount for repair and maintenance services.  Services must be supported by an itemized invoice to verify the cost, and type, of service provided. </t>
    </r>
  </si>
  <si>
    <t>General Supplies:</t>
  </si>
  <si>
    <r>
      <t xml:space="preserve">* </t>
    </r>
    <r>
      <rPr>
        <b/>
        <sz val="14"/>
        <color theme="1"/>
        <rFont val="Calibri"/>
        <family val="2"/>
        <scheme val="minor"/>
      </rPr>
      <t>Medical Supplies:</t>
    </r>
    <r>
      <rPr>
        <sz val="14"/>
        <color theme="1"/>
        <rFont val="Calibri"/>
        <family val="2"/>
        <scheme val="minor"/>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</si>
  <si>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theme="1"/>
        <rFont val="Calibri"/>
        <family val="2"/>
        <scheme val="minor"/>
      </rPr>
      <t>Office Supplies:</t>
    </r>
    <r>
      <rPr>
        <sz val="14"/>
        <color theme="1"/>
        <rFont val="Calibri"/>
        <family val="2"/>
        <scheme val="minor"/>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</si>
  <si>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theme="1"/>
        <rFont val="Calibri"/>
        <family val="2"/>
        <scheme val="minor"/>
      </rPr>
      <t>Patient Education Materials and Participant Incentives:</t>
    </r>
    <r>
      <rPr>
        <sz val="14"/>
        <color theme="1"/>
        <rFont val="Calibri"/>
        <family val="2"/>
        <scheme val="minor"/>
      </rPr>
      <t xml:space="preserve"> This section refers to the allocated cost of items for participant engagement, handouts/giveaways, and Social Determinants of Health items related to clinic patients. Travel vouchers for participant’s engagement can be included here. </t>
    </r>
  </si>
  <si>
    <r>
      <t xml:space="preserve">* </t>
    </r>
    <r>
      <rPr>
        <b/>
        <sz val="14"/>
        <color theme="1"/>
        <rFont val="Calibri"/>
        <family val="2"/>
        <scheme val="minor"/>
      </rPr>
      <t xml:space="preserve">Postage and Delivery: </t>
    </r>
    <r>
      <rPr>
        <sz val="14"/>
        <color theme="1"/>
        <rFont val="Calibri"/>
        <family val="2"/>
        <scheme val="minor"/>
      </rPr>
      <t xml:space="preserve">This includes the purchase of stamps, delivery/handling cost of packaging, and postage fees associated with project activities. </t>
    </r>
  </si>
  <si>
    <t>Other Operating Expenses:</t>
  </si>
  <si>
    <r>
      <t xml:space="preserve">* </t>
    </r>
    <r>
      <rPr>
        <b/>
        <sz val="14"/>
        <color theme="1"/>
        <rFont val="Calibri"/>
        <family val="2"/>
        <scheme val="minor"/>
      </rPr>
      <t>Travel:</t>
    </r>
    <r>
      <rPr>
        <sz val="14"/>
        <color theme="1"/>
        <rFont val="Calibri"/>
        <family val="2"/>
        <scheme val="minor"/>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</si>
  <si>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theme="1"/>
        <rFont val="Calibri"/>
        <family val="2"/>
        <scheme val="minor"/>
      </rPr>
      <t xml:space="preserve">Mileage </t>
    </r>
  </si>
  <si>
    <r>
      <t xml:space="preserve">o </t>
    </r>
    <r>
      <rPr>
        <b/>
        <sz val="14"/>
        <color theme="1"/>
        <rFont val="Calibri"/>
        <family val="2"/>
        <scheme val="minor"/>
      </rPr>
      <t>Subsistence/Per Diem</t>
    </r>
  </si>
  <si>
    <r>
      <t xml:space="preserve">* </t>
    </r>
    <r>
      <rPr>
        <b/>
        <sz val="14"/>
        <color theme="1"/>
        <rFont val="Calibri"/>
        <family val="2"/>
        <scheme val="minor"/>
      </rPr>
      <t xml:space="preserve">Staff Development: </t>
    </r>
    <r>
      <rPr>
        <sz val="14"/>
        <color theme="1"/>
        <rFont val="Calibri"/>
        <family val="2"/>
        <scheme val="minor"/>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</si>
  <si>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theme="1"/>
        <rFont val="Calibri"/>
        <family val="2"/>
        <scheme val="minor"/>
      </rPr>
      <t xml:space="preserve">Communication/Marketing-Community Awareness: </t>
    </r>
    <r>
      <rPr>
        <sz val="14"/>
        <color theme="1"/>
        <rFont val="Calibri"/>
        <family val="2"/>
        <scheme val="minor"/>
      </rPr>
      <t>Refers a variety of community engagement related activities to include but not limited to:</t>
    </r>
  </si>
  <si>
    <r>
      <t xml:space="preserve">o </t>
    </r>
    <r>
      <rPr>
        <b/>
        <sz val="14"/>
        <color theme="1"/>
        <rFont val="Calibri"/>
        <family val="2"/>
        <scheme val="minor"/>
      </rPr>
      <t>Advertising: Newspaper, Billboard, etc.:</t>
    </r>
    <r>
      <rPr>
        <sz val="14"/>
        <color theme="1"/>
        <rFont val="Calibri"/>
        <family val="2"/>
        <scheme val="minor"/>
      </rPr>
      <t xml:space="preserve"> Can include ads for program or staff recruitment.</t>
    </r>
  </si>
  <si>
    <r>
      <t xml:space="preserve">o </t>
    </r>
    <r>
      <rPr>
        <b/>
        <sz val="14"/>
        <color theme="1"/>
        <rFont val="Calibri"/>
        <family val="2"/>
        <scheme val="minor"/>
      </rPr>
      <t>Audiovisual Presentations, Multimedia, TV, Radio Presentations:</t>
    </r>
    <r>
      <rPr>
        <sz val="14"/>
        <color theme="1"/>
        <rFont val="Calibri"/>
        <family val="2"/>
        <scheme val="minor"/>
      </rPr>
      <t xml:space="preserve"> TV and/or Radio spots.</t>
    </r>
  </si>
  <si>
    <r>
      <t xml:space="preserve">o </t>
    </r>
    <r>
      <rPr>
        <b/>
        <sz val="14"/>
        <color theme="1"/>
        <rFont val="Calibri"/>
        <family val="2"/>
        <scheme val="minor"/>
      </rPr>
      <t xml:space="preserve">Logos: </t>
    </r>
    <r>
      <rPr>
        <sz val="14"/>
        <color theme="1"/>
        <rFont val="Calibri"/>
        <family val="2"/>
        <scheme val="minor"/>
      </rPr>
      <t>Cost associated with creating a program logo.</t>
    </r>
  </si>
  <si>
    <r>
      <t xml:space="preserve">o </t>
    </r>
    <r>
      <rPr>
        <b/>
        <sz val="14"/>
        <color theme="1"/>
        <rFont val="Calibri"/>
        <family val="2"/>
        <scheme val="minor"/>
      </rPr>
      <t xml:space="preserve">Publications: </t>
    </r>
    <r>
      <rPr>
        <sz val="14"/>
        <color theme="1"/>
        <rFont val="Calibri"/>
        <family val="2"/>
        <scheme val="minor"/>
      </rPr>
      <t>Items that the Contractor is responsible for designing and producing or printing such as brochures, posters, fact sheets, etc.</t>
    </r>
  </si>
  <si>
    <r>
      <t>o</t>
    </r>
    <r>
      <rPr>
        <b/>
        <sz val="14"/>
        <color theme="1"/>
        <rFont val="Calibri"/>
        <family val="2"/>
        <scheme val="minor"/>
      </rPr>
      <t xml:space="preserve"> PSAs and Ads:</t>
    </r>
    <r>
      <rPr>
        <sz val="14"/>
        <color theme="1"/>
        <rFont val="Calibri"/>
        <family val="2"/>
        <scheme val="minor"/>
      </rPr>
      <t xml:space="preserve"> Placement costs for Public Service Announcements or Ads for television and/or radio.</t>
    </r>
  </si>
  <si>
    <r>
      <t xml:space="preserve">o </t>
    </r>
    <r>
      <rPr>
        <b/>
        <sz val="14"/>
        <color theme="1"/>
        <rFont val="Calibri"/>
        <family val="2"/>
        <scheme val="minor"/>
      </rPr>
      <t>Reprints:</t>
    </r>
    <r>
      <rPr>
        <sz val="14"/>
        <color theme="1"/>
        <rFont val="Calibri"/>
        <family val="2"/>
        <scheme val="minor"/>
      </rPr>
      <t xml:space="preserve"> Duplication of an existing publication; photocopies.</t>
    </r>
  </si>
  <si>
    <r>
      <t xml:space="preserve">o </t>
    </r>
    <r>
      <rPr>
        <b/>
        <sz val="14"/>
        <color theme="1"/>
        <rFont val="Calibri"/>
        <family val="2"/>
        <scheme val="minor"/>
      </rPr>
      <t>Text Translation:</t>
    </r>
    <r>
      <rPr>
        <sz val="14"/>
        <color theme="1"/>
        <rFont val="Calibri"/>
        <family val="2"/>
        <scheme val="minor"/>
      </rPr>
      <t xml:space="preserve"> Cost associated with translation, printing, and publishing of documents into another language.</t>
    </r>
  </si>
  <si>
    <r>
      <t xml:space="preserve">o </t>
    </r>
    <r>
      <rPr>
        <b/>
        <sz val="14"/>
        <color theme="1"/>
        <rFont val="Calibri"/>
        <family val="2"/>
        <scheme val="minor"/>
      </rPr>
      <t>Websites and Web Materials:</t>
    </r>
    <r>
      <rPr>
        <sz val="14"/>
        <color theme="1"/>
        <rFont val="Calibri"/>
        <family val="2"/>
        <scheme val="minor"/>
      </rPr>
      <t xml:space="preserve"> Costs to create website, maintain website, etc.</t>
    </r>
  </si>
  <si>
    <r>
      <t xml:space="preserve">* </t>
    </r>
    <r>
      <rPr>
        <b/>
        <sz val="14"/>
        <color theme="1"/>
        <rFont val="Calibri"/>
        <family val="2"/>
        <scheme val="minor"/>
      </rPr>
      <t>Professional Services:</t>
    </r>
    <r>
      <rPr>
        <sz val="14"/>
        <color theme="1"/>
        <rFont val="Calibri"/>
        <family val="2"/>
        <scheme val="minor"/>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</si>
  <si>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theme="1"/>
        <rFont val="Calibri"/>
        <family val="2"/>
        <scheme val="minor"/>
      </rPr>
      <t>Dues &amp; Subscriptions:</t>
    </r>
    <r>
      <rPr>
        <sz val="14"/>
        <color theme="1"/>
        <rFont val="Calibri"/>
        <family val="2"/>
        <scheme val="minor"/>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</si>
  <si>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</si>
  <si>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theme="1"/>
        <rFont val="Calibri"/>
        <family val="2"/>
        <scheme val="minor"/>
      </rPr>
      <t>Rented Equipment:</t>
    </r>
    <r>
      <rPr>
        <sz val="14"/>
        <color theme="1"/>
        <rFont val="Calibri"/>
        <family val="2"/>
        <scheme val="minor"/>
      </rPr>
      <t xml:space="preserve"> This includes the rental fee or leasing cost for use of equipment needed for project initiative (i.e., monthly rent for copier/office equipment or medical device). </t>
    </r>
  </si>
  <si>
    <r>
      <t xml:space="preserve">* </t>
    </r>
    <r>
      <rPr>
        <b/>
        <sz val="14"/>
        <color theme="1"/>
        <rFont val="Calibri"/>
        <family val="2"/>
        <scheme val="minor"/>
      </rPr>
      <t xml:space="preserve">General Equipment: </t>
    </r>
    <r>
      <rPr>
        <sz val="14"/>
        <color theme="1"/>
        <rFont val="Calibri"/>
        <family val="2"/>
        <scheme val="minor"/>
      </rPr>
      <t xml:space="preserve">Non-medical, project related equipment that is purchased outright – not rented or leased and costs under $500 dollars. (specify equipment type).  </t>
    </r>
  </si>
  <si>
    <r>
      <t xml:space="preserve">* </t>
    </r>
    <r>
      <rPr>
        <b/>
        <sz val="14"/>
        <color theme="1"/>
        <rFont val="Calibri"/>
        <family val="2"/>
        <scheme val="minor"/>
      </rPr>
      <t>Medical Equipment:</t>
    </r>
    <r>
      <rPr>
        <sz val="14"/>
        <color theme="1"/>
        <rFont val="Calibri"/>
        <family val="2"/>
        <scheme val="minor"/>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</si>
  <si>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t xml:space="preserve">Subcontractor Tab </t>
  </si>
  <si>
    <t xml:space="preserve">General Instructions for Subcontractor Tab </t>
  </si>
  <si>
    <t>Budget Narrative Tab</t>
  </si>
  <si>
    <t xml:space="preserve">General Instructions for Budget Narrative Tab </t>
  </si>
  <si>
    <r>
      <t xml:space="preserve">* </t>
    </r>
    <r>
      <rPr>
        <b/>
        <sz val="14"/>
        <color theme="1"/>
        <rFont val="Calibri"/>
        <family val="2"/>
        <scheme val="minor"/>
      </rPr>
      <t>Other:</t>
    </r>
    <r>
      <rPr>
        <sz val="14"/>
        <color theme="1"/>
        <rFont val="Calibri"/>
        <family val="2"/>
        <scheme val="minor"/>
      </rPr>
      <t xml:space="preserve"> Use this for any item that does not fit in any other category. (please define and specify quantity) </t>
    </r>
  </si>
  <si>
    <r>
      <t xml:space="preserve">Staff who are not regular employees at your agency. This does not include staff that would be considered subcontractors. 
</t>
    </r>
    <r>
      <rPr>
        <i/>
        <sz val="10"/>
        <rFont val="Arial"/>
        <family val="2"/>
      </rPr>
      <t xml:space="preserve">Example: Temporary workers and consultants. </t>
    </r>
  </si>
  <si>
    <t>Example: Health Information Technology and Teleheath – HITT (75%) and Rural Health Operations (25%)</t>
  </si>
  <si>
    <t>Telehealth Infrastructure Grant</t>
  </si>
  <si>
    <t>Below are descriptions and examples of expenses covered by allowable line items. Applicants should only include line items that are relevant to their  Telehealth Infrastructure Grant project. 
For every line item where funding is requested, applicants must provide a narrative description in the "Budget Narrative" tab.</t>
  </si>
  <si>
    <t xml:space="preserve">* Remember to mark the check box to indicate staff working on multiple ORH funded projects. This may include, but is not limited to, more than one Health Information Technology and Telehealth Grant, or any other Office of Rural Health (ORH)/NC DHHS funded project. </t>
  </si>
  <si>
    <t xml:space="preserve"> SFY 2025 Telehealth Infrastructure Grant Budget Template Instructions</t>
  </si>
  <si>
    <t xml:space="preserve">* Read SFY 2025 Telehealth Infrastructure Grant Budget Template instructions for each sectional tab before submitting. </t>
  </si>
  <si>
    <t xml:space="preserve">* If you have any questions about what information is needed, contact your current Grant Monitor or Eric Bell, Program Manager (Eric.Bell@dhhs.nc.gov). </t>
  </si>
  <si>
    <r>
      <t xml:space="preserve">* </t>
    </r>
    <r>
      <rPr>
        <b/>
        <sz val="14"/>
        <color theme="1"/>
        <rFont val="Calibri"/>
        <family val="2"/>
        <scheme val="minor"/>
      </rPr>
      <t xml:space="preserve">Subcontractors: </t>
    </r>
    <r>
      <rPr>
        <sz val="14"/>
        <color theme="1"/>
        <rFont val="Calibri"/>
        <family val="2"/>
        <scheme val="minor"/>
      </rPr>
      <t xml:space="preserve">This includes vendor, business, agency, and other organizations entering into an agreement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</si>
  <si>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 xml:space="preserve">* Mileage in a vehicle may be reimbursed for travel to and from allowable events when using a personal vehicle. The rate reimbursed for travel mileage cannot exceed the approved current State rate. </t>
  </si>
  <si>
    <r>
      <t xml:space="preserve">* </t>
    </r>
    <r>
      <rPr>
        <b/>
        <sz val="14"/>
        <color theme="1"/>
        <rFont val="Calibri"/>
        <family val="2"/>
        <scheme val="minor"/>
      </rPr>
      <t>General Capital Equipment:</t>
    </r>
    <r>
      <rPr>
        <sz val="14"/>
        <color theme="1"/>
        <rFont val="Calibri"/>
        <family val="2"/>
        <scheme val="minor"/>
      </rPr>
      <t xml:space="preserve"> Non-medical, project related, equipment that is over $500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</si>
  <si>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Medical Capital Equipment:</t>
    </r>
    <r>
      <rPr>
        <sz val="14"/>
        <color theme="1"/>
        <rFont val="Calibri"/>
        <family val="2"/>
        <scheme val="minor"/>
      </rPr>
      <t xml:space="preserve"> Project related medical equipment which costs more than $500. Note: If purchasing more than one item, the $500 threshold applies to the cost of each item individually, not collectively. If purchasing a single item over $5,000, the organization must submit two vendor quotes with the application.</t>
    </r>
  </si>
  <si>
    <t>SFY 2025 Telehealth Infrastructure Grant  01/01/2025-12/31/2025</t>
  </si>
  <si>
    <t>SFY 2025 Telehealth Infrastructure Grant 01/01/2025 - 12/31/2025</t>
  </si>
  <si>
    <t>Below are descriptions and examples of expenses covered by allowable line items. Applicants should only include line items that are relevant to their Telehealth Infrastructure Grant project. 
For every line item where funding is requested, applicants must provide a narrative description in the "Budget Narrative" tab.</t>
  </si>
  <si>
    <t xml:space="preserve"> Telehealth Infrastructure Grant</t>
  </si>
  <si>
    <t>OTHER EXPENSES</t>
  </si>
  <si>
    <r>
      <t xml:space="preserve">Non-medical, project related, equipment that is purchased outright – not rented or leased and costs equalt to or over </t>
    </r>
    <r>
      <rPr>
        <b/>
        <sz val="10"/>
        <rFont val="Arial"/>
        <family val="2"/>
      </rPr>
      <t>$5000 dollars per unit cost.</t>
    </r>
  </si>
  <si>
    <r>
      <t>Non-medical, project related, equipment that is</t>
    </r>
    <r>
      <rPr>
        <b/>
        <sz val="10"/>
        <rFont val="Arial"/>
        <family val="2"/>
      </rPr>
      <t xml:space="preserve"> equal to or over $5000 dollars per unit cost.</t>
    </r>
  </si>
  <si>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equal to or over $5000 dollars per unit cost.</t>
    </r>
  </si>
  <si>
    <t>General  Equipment</t>
  </si>
  <si>
    <t>Medical  Equipment</t>
  </si>
  <si>
    <r>
      <t xml:space="preserve">Non-medical, project related, equipment that is purchased outright – not rented or leased and costs </t>
    </r>
    <r>
      <rPr>
        <b/>
        <sz val="10"/>
        <rFont val="Arial"/>
        <family val="2"/>
      </rPr>
      <t>equal to or over $5000 dollars per unit cost.</t>
    </r>
    <r>
      <rPr>
        <sz val="10"/>
        <rFont val="Arial"/>
        <family val="2"/>
      </rPr>
      <t>.</t>
    </r>
  </si>
  <si>
    <r>
      <t xml:space="preserve">Medical equipment which costs </t>
    </r>
    <r>
      <rPr>
        <b/>
        <sz val="10"/>
        <rFont val="Arial"/>
        <family val="2"/>
      </rPr>
      <t>equal to or over $5000 dollars per unit cost.</t>
    </r>
  </si>
  <si>
    <t xml:space="preserve">OTHER EXPENSES  </t>
  </si>
  <si>
    <t>Describe all equipment (rented, general, or medical) including cost and purpose of each of piece of equipment. Equipment is any individual item that is $500 or more.   If purchasing a single item over $5,000.00, the organization must submit two vendor quotes with the application.
Example: We will purchase two practice exam tables at an estimated costs of $800/table. The tables will replace the current exam tables in the mobile clinic and will be used to support patient care activities.</t>
  </si>
  <si>
    <t>TOTAL COSTS</t>
  </si>
  <si>
    <t>INDIRECT COSTS</t>
  </si>
  <si>
    <r>
      <rPr>
        <b/>
        <sz val="10"/>
        <rFont val="Arial"/>
        <family val="2"/>
      </rPr>
      <t xml:space="preserve">Indirect Costs </t>
    </r>
    <r>
      <rPr>
        <sz val="10"/>
        <rFont val="Arial"/>
        <family val="2"/>
      </rPr>
      <t xml:space="preserve">– Means those costs incurred for a common or joint purpose benefitting more than one cost objective, and not readily assignable to the cost objectives specifically benefitted, without effort disproportionate to the results achieved. Use your organization’s federally negotiated indirect cost rate or if your organization does not have one, the </t>
    </r>
    <r>
      <rPr>
        <b/>
        <sz val="10"/>
        <rFont val="Arial"/>
        <family val="2"/>
      </rPr>
      <t>de minimis rate of 15%</t>
    </r>
    <r>
      <rPr>
        <sz val="10"/>
        <rFont val="Arial"/>
        <family val="2"/>
      </rPr>
      <t xml:space="preserve"> of Modified Total Direct Costs. Modified total costs exclude equipment, capital expenses, patient care costs, rental costs, tuition remission, scholarships, fellowships, participant support costs and the portion of each subaward in excess of $50,000. Indirect costs may also be waived altogether. (</t>
    </r>
    <r>
      <rPr>
        <b/>
        <sz val="10"/>
        <rFont val="Arial"/>
        <family val="2"/>
      </rPr>
      <t>See 2 CFR 200.1</t>
    </r>
    <r>
      <rPr>
        <sz val="10"/>
        <rFont val="Arial"/>
        <family val="2"/>
      </rPr>
      <t>)</t>
    </r>
  </si>
  <si>
    <t>Contractor Internet Services</t>
  </si>
  <si>
    <t>Patient Internet Services</t>
  </si>
  <si>
    <t xml:space="preserve">Equipment, installation and service plan necessary to establish high-speed broadband two-way, real-time interactive audio and video communication between the rural healthcare provider and their patients
</t>
  </si>
  <si>
    <t xml:space="preserve">Equipment, installation and service plan necessary to establish high-speed broadband two-way, real-time interactive audio and video communication between the patient and their rural healthcare provider
</t>
  </si>
  <si>
    <r>
      <t>Professional Services (Legal, IT, Contractor and Patient Internet Service, Accounting, Payroll, Security, Language Translation services (on-demand or monthly)):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</si>
</sst>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63"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sz val="14"/>
      <name val="Arial"/>
      <family val="2"/>
    </font>
    <font>
      <b/>
      <sz val="14"/>
      <color rgb="FF000000"/>
      <name val="Arial"/>
      <family val="2"/>
    </font>
    <font>
      <u/>
      <sz val="11"/>
      <color theme="10"/>
      <name val="Calibri"/>
      <family val="2"/>
      <scheme val="minor"/>
    </font>
    <font>
      <sz val="12"/>
      <name val="Arial"/>
      <family val="2"/>
    </font>
    <font>
      <b/>
      <sz val="8"/>
      <color theme="0"/>
      <name val="Arial"/>
      <family val="2"/>
    </font>
    <font>
      <b/>
      <sz val="8"/>
      <name val="Arial"/>
      <family val="2"/>
    </font>
    <font>
      <i/>
      <sz val="11"/>
      <name val="Calibri"/>
      <family val="2"/>
      <scheme val="minor"/>
    </font>
    <font>
      <i/>
      <sz val="11"/>
      <color theme="1"/>
      <name val="Calibri"/>
      <family val="2"/>
      <scheme val="minor"/>
    </font>
    <font>
      <b/>
      <sz val="11"/>
      <color rgb="FFFF0000"/>
      <name val="Arial"/>
      <family val="2"/>
    </font>
    <font>
      <b/>
      <sz val="11"/>
      <color rgb="FFFF0000"/>
      <name val="Arial Black"/>
      <family val="2"/>
    </font>
    <font>
      <sz val="11"/>
      <color rgb="FFFF0000"/>
      <name val="Calibri"/>
      <family val="2"/>
      <scheme val="minor"/>
    </font>
    <font>
      <sz val="10"/>
      <color rgb="FFFF0000"/>
      <name val="Arial"/>
      <family val="2"/>
    </font>
    <font>
      <sz val="11"/>
      <color rgb="FFFF0000"/>
      <name val="Arial"/>
      <family val="2"/>
    </font>
    <font>
      <b/>
      <sz val="14"/>
      <color theme="1"/>
      <name val="Calibri"/>
      <family val="2"/>
      <scheme val="minor"/>
    </font>
    <font>
      <b/>
      <sz val="16"/>
      <color theme="1"/>
      <name val="Calibri"/>
      <family val="2"/>
      <scheme val="minor"/>
    </font>
    <font>
      <b/>
      <sz val="20"/>
      <color theme="1"/>
      <name val="Calibri"/>
      <family val="2"/>
      <scheme val="minor"/>
    </font>
    <font>
      <b/>
      <sz val="18"/>
      <color theme="0"/>
      <name val="Calibri"/>
      <family val="2"/>
      <scheme val="minor"/>
    </font>
    <font>
      <i/>
      <sz val="14"/>
      <color theme="1"/>
      <name val="Calibri"/>
      <family val="2"/>
      <scheme val="minor"/>
    </font>
    <font>
      <i/>
      <sz val="10"/>
      <name val="Arial"/>
      <family val="2"/>
    </font>
  </fonts>
  <fills count="2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1"/>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theme="0"/>
      </patternFill>
    </fill>
    <fill>
      <patternFill patternType="solid">
        <fgColor theme="4" tint="-0.499984740745262"/>
        <bgColor theme="0"/>
      </patternFill>
    </fill>
  </fills>
  <borders count="8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ck">
        <color indexed="64"/>
      </top>
      <bottom style="double">
        <color indexed="64"/>
      </bottom>
      <diagonal/>
    </border>
    <border>
      <left style="thin">
        <color indexed="64"/>
      </left>
      <right style="thin">
        <color indexed="64"/>
      </right>
      <top/>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46"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762">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17" fillId="0" borderId="0" xfId="10" applyFont="1" applyAlignment="1">
      <alignment horizontal="center" wrapText="1"/>
    </xf>
    <xf numFmtId="0" fontId="7" fillId="0" borderId="0" xfId="10" applyFont="1" applyAlignment="1" applyProtection="1">
      <alignment horizontal="lef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7" xfId="4" applyFont="1" applyBorder="1" applyAlignment="1" applyProtection="1">
      <alignment vertical="top"/>
      <protection locked="0"/>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0" xfId="4" applyFont="1" applyAlignment="1" applyProtection="1">
      <alignment vertical="top"/>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0" xfId="4" applyFont="1" applyAlignment="1" applyProtection="1">
      <alignment horizontal="left" vertical="top"/>
      <protection locked="0"/>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168" fontId="3" fillId="0" borderId="12" xfId="12" applyNumberFormat="1" applyFont="1" applyFill="1" applyBorder="1" applyAlignment="1" applyProtection="1">
      <protection locked="0"/>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168" fontId="2" fillId="0" borderId="10" xfId="12" applyNumberFormat="1" applyFont="1" applyBorder="1" applyProtection="1">
      <protection locked="0"/>
    </xf>
    <xf numFmtId="0" fontId="8" fillId="0" borderId="0" xfId="2" applyFont="1" applyAlignment="1">
      <alignment horizontal="left" vertical="top" wrapText="1"/>
    </xf>
    <xf numFmtId="0" fontId="8" fillId="0" borderId="0" xfId="2" applyFont="1" applyAlignment="1">
      <alignment horizontal="center"/>
    </xf>
    <xf numFmtId="0" fontId="24"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49" fontId="13" fillId="0" borderId="0" xfId="4" applyNumberFormat="1"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48"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49" fontId="0" fillId="0" borderId="0" xfId="0" applyNumberFormat="1" applyAlignment="1">
      <alignmen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Alignment="1" applyProtection="1">
      <alignment horizontal="left"/>
      <protection locked="0"/>
    </xf>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2" fontId="3" fillId="0" borderId="10" xfId="10" applyNumberFormat="1" applyBorder="1" applyProtection="1">
      <protection locked="0"/>
    </xf>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50" fillId="0" borderId="0" xfId="0" applyFont="1" applyProtection="1">
      <protection locked="0"/>
    </xf>
    <xf numFmtId="0" fontId="42" fillId="0" borderId="0" xfId="0" applyFont="1" applyAlignment="1" applyProtection="1">
      <alignment vertical="top"/>
      <protection locked="0"/>
    </xf>
    <xf numFmtId="0" fontId="50" fillId="0" borderId="0" xfId="0" applyFont="1" applyAlignment="1" applyProtection="1">
      <alignment vertical="top"/>
      <protection locked="0"/>
    </xf>
    <xf numFmtId="0" fontId="42" fillId="0" borderId="0" xfId="0" applyFont="1" applyProtection="1">
      <protection locked="0"/>
    </xf>
    <xf numFmtId="0" fontId="24" fillId="0" borderId="0" xfId="0" applyFont="1" applyProtection="1">
      <protection locked="0"/>
    </xf>
    <xf numFmtId="0" fontId="0" fillId="0" borderId="0" xfId="0" applyAlignment="1" applyProtection="1">
      <alignment vertical="top"/>
      <protection locked="0"/>
    </xf>
    <xf numFmtId="0" fontId="46"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2" fontId="2" fillId="0" borderId="4" xfId="10" applyNumberFormat="1" applyFont="1" applyBorder="1" applyProtection="1">
      <protection locked="0"/>
    </xf>
    <xf numFmtId="0" fontId="7" fillId="0" borderId="0" xfId="10" applyFont="1" applyAlignment="1" applyProtection="1">
      <alignment horizontal="left" wrapText="1"/>
      <protection locked="0"/>
    </xf>
    <xf numFmtId="2" fontId="53" fillId="0" borderId="0" xfId="2" applyNumberFormat="1" applyFont="1" applyAlignment="1">
      <alignment horizontal="center"/>
    </xf>
    <xf numFmtId="0" fontId="53" fillId="0" borderId="0" xfId="2" applyFont="1"/>
    <xf numFmtId="0" fontId="52" fillId="0" borderId="0" xfId="2" applyFont="1"/>
    <xf numFmtId="0" fontId="2" fillId="0" borderId="0" xfId="10" applyFont="1"/>
    <xf numFmtId="0" fontId="55" fillId="0" borderId="0" xfId="10" applyFont="1"/>
    <xf numFmtId="0" fontId="3" fillId="0" borderId="0" xfId="10" applyAlignment="1">
      <alignment wrapText="1"/>
    </xf>
    <xf numFmtId="168" fontId="2" fillId="0" borderId="13" xfId="12" applyNumberFormat="1" applyFont="1" applyBorder="1" applyAlignment="1" applyProtection="1">
      <alignment wrapText="1"/>
    </xf>
    <xf numFmtId="0" fontId="56" fillId="0" borderId="0" xfId="2" applyFont="1"/>
    <xf numFmtId="168" fontId="3" fillId="0" borderId="10" xfId="12" applyNumberFormat="1" applyFont="1" applyBorder="1" applyAlignment="1" applyProtection="1"/>
    <xf numFmtId="44" fontId="7" fillId="17" borderId="10" xfId="12" applyFont="1" applyFill="1" applyBorder="1" applyProtection="1">
      <protection locked="0"/>
    </xf>
    <xf numFmtId="44" fontId="7" fillId="17" borderId="10" xfId="12" applyFont="1" applyFill="1" applyBorder="1"/>
    <xf numFmtId="0" fontId="8" fillId="17" borderId="59" xfId="10" applyFont="1" applyFill="1" applyBorder="1" applyAlignment="1">
      <alignment horizontal="center"/>
    </xf>
    <xf numFmtId="49" fontId="7" fillId="4" borderId="10" xfId="10" applyNumberFormat="1" applyFont="1" applyFill="1" applyBorder="1" applyProtection="1">
      <protection locked="0"/>
    </xf>
    <xf numFmtId="0" fontId="7" fillId="4" borderId="57" xfId="10" applyFont="1" applyFill="1" applyBorder="1"/>
    <xf numFmtId="0" fontId="7" fillId="17" borderId="55" xfId="10" applyFont="1" applyFill="1" applyBorder="1"/>
    <xf numFmtId="0" fontId="7" fillId="17" borderId="56" xfId="10" applyFont="1" applyFill="1" applyBorder="1"/>
    <xf numFmtId="49" fontId="7" fillId="17" borderId="10" xfId="10" applyNumberFormat="1" applyFont="1" applyFill="1" applyBorder="1" applyProtection="1">
      <protection locked="0"/>
    </xf>
    <xf numFmtId="49" fontId="7" fillId="17" borderId="10" xfId="10" applyNumberFormat="1" applyFont="1" applyFill="1" applyBorder="1"/>
    <xf numFmtId="170" fontId="7" fillId="17" borderId="10" xfId="10" applyNumberFormat="1" applyFont="1" applyFill="1" applyBorder="1" applyProtection="1">
      <protection locked="0"/>
    </xf>
    <xf numFmtId="170" fontId="7" fillId="17" borderId="10" xfId="10" applyNumberFormat="1" applyFont="1" applyFill="1" applyBorder="1"/>
    <xf numFmtId="2" fontId="7" fillId="17" borderId="10" xfId="10" applyNumberFormat="1" applyFont="1" applyFill="1" applyBorder="1" applyProtection="1">
      <protection locked="0"/>
    </xf>
    <xf numFmtId="0" fontId="7" fillId="17" borderId="56" xfId="10" applyFont="1" applyFill="1" applyBorder="1" applyAlignment="1">
      <alignment wrapText="1"/>
    </xf>
    <xf numFmtId="2" fontId="7" fillId="17" borderId="10" xfId="10" applyNumberFormat="1" applyFont="1" applyFill="1" applyBorder="1"/>
    <xf numFmtId="0" fontId="7" fillId="17" borderId="56" xfId="10" applyFont="1" applyFill="1" applyBorder="1" applyAlignment="1">
      <alignment horizontal="left" vertical="center" wrapText="1"/>
    </xf>
    <xf numFmtId="0" fontId="7" fillId="17" borderId="10" xfId="10" applyFont="1" applyFill="1" applyBorder="1" applyProtection="1">
      <protection locked="0"/>
    </xf>
    <xf numFmtId="0" fontId="7" fillId="17" borderId="10" xfId="10" applyFont="1" applyFill="1" applyBorder="1"/>
    <xf numFmtId="0" fontId="7" fillId="17" borderId="56" xfId="2" applyFont="1" applyFill="1" applyBorder="1" applyAlignment="1">
      <alignment horizontal="left" wrapText="1"/>
    </xf>
    <xf numFmtId="0" fontId="7" fillId="17" borderId="60" xfId="10" applyFont="1" applyFill="1" applyBorder="1"/>
    <xf numFmtId="168" fontId="7" fillId="17" borderId="10" xfId="10" applyNumberFormat="1" applyFont="1" applyFill="1" applyBorder="1"/>
    <xf numFmtId="168" fontId="7" fillId="17" borderId="10" xfId="10" applyNumberFormat="1" applyFont="1" applyFill="1" applyBorder="1" applyProtection="1">
      <protection locked="0"/>
    </xf>
    <xf numFmtId="164" fontId="7" fillId="17" borderId="10" xfId="10" applyNumberFormat="1" applyFont="1" applyFill="1" applyBorder="1"/>
    <xf numFmtId="0" fontId="7" fillId="21" borderId="64" xfId="10" applyFont="1" applyFill="1" applyBorder="1"/>
    <xf numFmtId="170" fontId="7" fillId="4" borderId="10" xfId="10" applyNumberFormat="1" applyFont="1" applyFill="1" applyBorder="1" applyProtection="1">
      <protection locked="0"/>
    </xf>
    <xf numFmtId="2" fontId="7" fillId="4" borderId="10" xfId="10" applyNumberFormat="1" applyFont="1" applyFill="1" applyBorder="1" applyProtection="1">
      <protection locked="0"/>
    </xf>
    <xf numFmtId="0" fontId="7" fillId="4" borderId="10" xfId="10" applyFont="1" applyFill="1" applyBorder="1" applyProtection="1">
      <protection locked="0"/>
    </xf>
    <xf numFmtId="44" fontId="7" fillId="4" borderId="10" xfId="12" applyFont="1" applyFill="1" applyBorder="1" applyProtection="1">
      <protection locked="0"/>
    </xf>
    <xf numFmtId="168" fontId="7" fillId="4" borderId="9" xfId="10" applyNumberFormat="1" applyFont="1" applyFill="1" applyBorder="1" applyProtection="1">
      <protection locked="0"/>
    </xf>
    <xf numFmtId="168" fontId="7" fillId="4" borderId="10" xfId="10" applyNumberFormat="1" applyFont="1" applyFill="1" applyBorder="1" applyProtection="1">
      <protection locked="0"/>
    </xf>
    <xf numFmtId="2" fontId="7" fillId="4" borderId="57" xfId="10" applyNumberFormat="1" applyFont="1" applyFill="1" applyBorder="1"/>
    <xf numFmtId="2" fontId="7" fillId="4" borderId="58" xfId="10" applyNumberFormat="1" applyFont="1" applyFill="1" applyBorder="1"/>
    <xf numFmtId="44" fontId="7" fillId="4" borderId="58" xfId="12" applyFont="1" applyFill="1" applyBorder="1"/>
    <xf numFmtId="44" fontId="7" fillId="4" borderId="10" xfId="12" applyFont="1" applyFill="1" applyBorder="1" applyAlignment="1" applyProtection="1">
      <alignment horizontal="center"/>
      <protection locked="0"/>
    </xf>
    <xf numFmtId="44" fontId="7" fillId="17" borderId="10" xfId="12" applyFont="1" applyFill="1" applyBorder="1" applyAlignment="1">
      <alignment horizontal="center"/>
    </xf>
    <xf numFmtId="44" fontId="7" fillId="17" borderId="10" xfId="12" applyFont="1" applyFill="1" applyBorder="1" applyAlignment="1" applyProtection="1">
      <alignment horizontal="center"/>
      <protection locked="0"/>
    </xf>
    <xf numFmtId="0" fontId="7" fillId="4" borderId="9" xfId="10" applyFont="1" applyFill="1" applyBorder="1" applyAlignment="1" applyProtection="1">
      <alignment horizontal="right"/>
      <protection locked="0"/>
    </xf>
    <xf numFmtId="0" fontId="7" fillId="17" borderId="10" xfId="10" applyFont="1" applyFill="1" applyBorder="1" applyAlignment="1">
      <alignment horizontal="right"/>
    </xf>
    <xf numFmtId="0" fontId="7" fillId="17" borderId="10" xfId="10" applyFont="1" applyFill="1" applyBorder="1" applyAlignment="1" applyProtection="1">
      <alignment horizontal="right"/>
      <protection locked="0"/>
    </xf>
    <xf numFmtId="0" fontId="7" fillId="4" borderId="10" xfId="10" applyFont="1" applyFill="1" applyBorder="1" applyAlignment="1" applyProtection="1">
      <alignment horizontal="right"/>
      <protection locked="0"/>
    </xf>
    <xf numFmtId="2" fontId="7" fillId="4" borderId="58" xfId="10" applyNumberFormat="1" applyFont="1" applyFill="1" applyBorder="1" applyAlignment="1">
      <alignment horizontal="right"/>
    </xf>
    <xf numFmtId="9" fontId="7" fillId="4" borderId="61" xfId="1" applyFont="1" applyFill="1" applyBorder="1" applyAlignment="1" applyProtection="1">
      <alignment horizontal="right"/>
      <protection locked="0"/>
    </xf>
    <xf numFmtId="0" fontId="7" fillId="17" borderId="62" xfId="10" applyFont="1" applyFill="1" applyBorder="1" applyAlignment="1">
      <alignment horizontal="right"/>
    </xf>
    <xf numFmtId="9" fontId="7" fillId="17" borderId="62" xfId="1" applyFont="1" applyFill="1" applyBorder="1" applyAlignment="1" applyProtection="1">
      <alignment horizontal="right"/>
      <protection locked="0"/>
    </xf>
    <xf numFmtId="9" fontId="7" fillId="4" borderId="62" xfId="1" applyFont="1" applyFill="1" applyBorder="1" applyAlignment="1" applyProtection="1">
      <alignment horizontal="right"/>
      <protection locked="0"/>
    </xf>
    <xf numFmtId="2" fontId="7" fillId="4" borderId="63" xfId="10" applyNumberFormat="1" applyFont="1" applyFill="1" applyBorder="1" applyAlignment="1">
      <alignment horizontal="right"/>
    </xf>
    <xf numFmtId="0" fontId="7" fillId="17" borderId="71" xfId="10" applyFont="1" applyFill="1" applyBorder="1"/>
    <xf numFmtId="164" fontId="7" fillId="4" borderId="38" xfId="12" applyNumberFormat="1" applyFont="1" applyFill="1" applyBorder="1"/>
    <xf numFmtId="0" fontId="7" fillId="17" borderId="72" xfId="10" applyFont="1" applyFill="1" applyBorder="1"/>
    <xf numFmtId="168" fontId="7" fillId="4" borderId="73" xfId="10" applyNumberFormat="1" applyFont="1" applyFill="1" applyBorder="1" applyProtection="1">
      <protection locked="0"/>
    </xf>
    <xf numFmtId="168" fontId="7" fillId="17" borderId="41" xfId="10" applyNumberFormat="1" applyFont="1" applyFill="1" applyBorder="1"/>
    <xf numFmtId="168" fontId="7" fillId="17" borderId="41" xfId="10" applyNumberFormat="1" applyFont="1" applyFill="1" applyBorder="1" applyProtection="1">
      <protection locked="0"/>
    </xf>
    <xf numFmtId="168" fontId="7" fillId="4" borderId="41" xfId="10" applyNumberFormat="1" applyFont="1" applyFill="1" applyBorder="1" applyProtection="1">
      <protection locked="0"/>
    </xf>
    <xf numFmtId="164" fontId="7" fillId="17" borderId="41" xfId="10" applyNumberFormat="1" applyFont="1" applyFill="1" applyBorder="1"/>
    <xf numFmtId="164" fontId="8" fillId="4" borderId="74" xfId="12" applyNumberFormat="1" applyFont="1" applyFill="1" applyBorder="1"/>
    <xf numFmtId="0" fontId="7" fillId="4" borderId="14" xfId="10" applyFont="1" applyFill="1" applyBorder="1" applyProtection="1">
      <protection locked="0"/>
    </xf>
    <xf numFmtId="0" fontId="7" fillId="17" borderId="14" xfId="10" applyFont="1" applyFill="1" applyBorder="1"/>
    <xf numFmtId="0" fontId="7" fillId="17" borderId="14" xfId="10" applyFont="1" applyFill="1" applyBorder="1" applyProtection="1">
      <protection locked="0"/>
    </xf>
    <xf numFmtId="0" fontId="7" fillId="4" borderId="75" xfId="10" applyFont="1" applyFill="1" applyBorder="1"/>
    <xf numFmtId="0" fontId="7" fillId="4" borderId="76" xfId="10" applyFont="1" applyFill="1" applyBorder="1" applyAlignment="1">
      <alignment horizontal="center"/>
    </xf>
    <xf numFmtId="0" fontId="7" fillId="15" borderId="77" xfId="10" applyFont="1" applyFill="1" applyBorder="1" applyAlignment="1">
      <alignment horizontal="center"/>
    </xf>
    <xf numFmtId="0" fontId="7" fillId="17" borderId="77" xfId="10" applyFont="1" applyFill="1" applyBorder="1" applyAlignment="1">
      <alignment horizontal="center"/>
    </xf>
    <xf numFmtId="0" fontId="7" fillId="0" borderId="77" xfId="10" applyFont="1" applyBorder="1" applyAlignment="1">
      <alignment horizontal="center"/>
    </xf>
    <xf numFmtId="0" fontId="7" fillId="15" borderId="77" xfId="10" applyFont="1" applyFill="1" applyBorder="1"/>
    <xf numFmtId="0" fontId="7" fillId="0" borderId="78" xfId="10" applyFont="1" applyBorder="1" applyAlignment="1">
      <alignment horizontal="center"/>
    </xf>
    <xf numFmtId="0" fontId="7" fillId="21" borderId="68" xfId="10" applyFont="1" applyFill="1" applyBorder="1"/>
    <xf numFmtId="164" fontId="7" fillId="21" borderId="67" xfId="12" applyNumberFormat="1" applyFont="1" applyFill="1" applyBorder="1" applyProtection="1"/>
    <xf numFmtId="164" fontId="8" fillId="21" borderId="69" xfId="12" applyNumberFormat="1" applyFont="1" applyFill="1" applyBorder="1" applyProtection="1"/>
    <xf numFmtId="44" fontId="7" fillId="21" borderId="66" xfId="12" applyFont="1" applyFill="1" applyBorder="1" applyProtection="1"/>
    <xf numFmtId="0" fontId="56" fillId="0" borderId="0" xfId="10" applyFont="1"/>
    <xf numFmtId="168" fontId="2" fillId="0" borderId="9" xfId="12" applyNumberFormat="1" applyFont="1" applyBorder="1" applyAlignment="1" applyProtection="1"/>
    <xf numFmtId="168" fontId="3" fillId="0" borderId="9" xfId="12" applyNumberFormat="1" applyFont="1" applyBorder="1" applyProtection="1"/>
    <xf numFmtId="0" fontId="7" fillId="23" borderId="0" xfId="10" applyFont="1" applyFill="1" applyAlignment="1" applyProtection="1">
      <alignment wrapText="1"/>
      <protection locked="0"/>
    </xf>
    <xf numFmtId="0" fontId="7" fillId="24" borderId="0" xfId="10" applyFont="1" applyFill="1" applyAlignment="1" applyProtection="1">
      <alignment vertical="top" wrapText="1"/>
      <protection locked="0"/>
    </xf>
    <xf numFmtId="0" fontId="7" fillId="15" borderId="0" xfId="10" applyFont="1" applyFill="1" applyAlignment="1" applyProtection="1">
      <alignment vertical="top" wrapText="1"/>
      <protection locked="0"/>
    </xf>
    <xf numFmtId="0" fontId="7" fillId="22" borderId="0" xfId="10" applyFont="1" applyFill="1" applyAlignment="1" applyProtection="1">
      <alignment horizontal="left" wrapText="1"/>
      <protection locked="0"/>
    </xf>
    <xf numFmtId="0" fontId="7" fillId="22" borderId="0" xfId="10" applyFont="1" applyFill="1" applyAlignment="1" applyProtection="1">
      <alignment horizontal="left" vertical="top" wrapText="1"/>
      <protection locked="0"/>
    </xf>
    <xf numFmtId="0" fontId="7" fillId="22" borderId="0" xfId="10" applyFont="1" applyFill="1" applyAlignment="1" applyProtection="1">
      <alignment wrapText="1"/>
      <protection locked="0"/>
    </xf>
    <xf numFmtId="0" fontId="7" fillId="22" borderId="0" xfId="10" applyFont="1" applyFill="1" applyAlignment="1" applyProtection="1">
      <alignment vertical="top" wrapText="1"/>
      <protection locked="0"/>
    </xf>
    <xf numFmtId="0" fontId="7" fillId="23" borderId="0" xfId="10" applyFont="1" applyFill="1" applyAlignment="1" applyProtection="1">
      <alignment horizontal="left" wrapText="1"/>
      <protection locked="0"/>
    </xf>
    <xf numFmtId="0" fontId="7" fillId="23" borderId="0" xfId="10" applyFont="1" applyFill="1" applyAlignment="1" applyProtection="1">
      <alignment horizontal="left" vertical="top" wrapText="1"/>
      <protection locked="0"/>
    </xf>
    <xf numFmtId="0" fontId="7" fillId="23" borderId="0" xfId="10" applyFont="1" applyFill="1" applyAlignment="1" applyProtection="1">
      <alignment vertical="top" wrapText="1"/>
      <protection locked="0"/>
    </xf>
    <xf numFmtId="0" fontId="8" fillId="23" borderId="0" xfId="2" applyFont="1" applyFill="1"/>
    <xf numFmtId="0" fontId="34" fillId="23" borderId="0" xfId="10" applyFont="1" applyFill="1" applyAlignment="1" applyProtection="1">
      <alignment horizontal="left" wrapText="1"/>
      <protection locked="0"/>
    </xf>
    <xf numFmtId="0" fontId="0" fillId="23" borderId="0" xfId="0" applyFill="1"/>
    <xf numFmtId="0" fontId="8" fillId="22" borderId="0" xfId="2" applyFont="1" applyFill="1"/>
    <xf numFmtId="0" fontId="7" fillId="22" borderId="0" xfId="10" applyFont="1" applyFill="1" applyAlignment="1">
      <alignment vertical="top" wrapText="1"/>
    </xf>
    <xf numFmtId="0" fontId="34" fillId="22" borderId="0" xfId="10" applyFont="1" applyFill="1" applyAlignment="1">
      <alignment vertical="top" wrapText="1"/>
    </xf>
    <xf numFmtId="0" fontId="34" fillId="22" borderId="0" xfId="10" applyFont="1" applyFill="1" applyAlignment="1" applyProtection="1">
      <alignment horizontal="left" wrapText="1"/>
      <protection locked="0"/>
    </xf>
    <xf numFmtId="0" fontId="3" fillId="22" borderId="0" xfId="10" applyFill="1"/>
    <xf numFmtId="0" fontId="0" fillId="22" borderId="0" xfId="0" applyFill="1"/>
    <xf numFmtId="44" fontId="2" fillId="0" borderId="10" xfId="12" applyFont="1" applyBorder="1" applyProtection="1">
      <protection locked="0"/>
    </xf>
    <xf numFmtId="0" fontId="7" fillId="4" borderId="10" xfId="2" applyFont="1" applyFill="1" applyBorder="1" applyProtection="1">
      <protection locked="0"/>
    </xf>
    <xf numFmtId="0" fontId="7" fillId="17" borderId="10" xfId="2" applyFont="1" applyFill="1" applyBorder="1" applyProtection="1">
      <protection locked="0"/>
    </xf>
    <xf numFmtId="0" fontId="7" fillId="4" borderId="58" xfId="2" applyFont="1" applyFill="1" applyBorder="1" applyProtection="1">
      <protection locked="0"/>
    </xf>
    <xf numFmtId="0" fontId="8" fillId="24" borderId="0" xfId="2" applyFont="1" applyFill="1"/>
    <xf numFmtId="0" fontId="7" fillId="24" borderId="0" xfId="10" applyFont="1" applyFill="1" applyAlignment="1">
      <alignment vertical="top" wrapText="1"/>
    </xf>
    <xf numFmtId="0" fontId="34" fillId="24" borderId="0" xfId="10" applyFont="1" applyFill="1" applyAlignment="1">
      <alignment vertical="top" wrapText="1"/>
    </xf>
    <xf numFmtId="0" fontId="7" fillId="24" borderId="0" xfId="10" applyFont="1" applyFill="1" applyAlignment="1" applyProtection="1">
      <alignment horizontal="left" wrapText="1"/>
      <protection locked="0"/>
    </xf>
    <xf numFmtId="0" fontId="7" fillId="24" borderId="0" xfId="10" applyFont="1" applyFill="1" applyAlignment="1" applyProtection="1">
      <alignment horizontal="left" vertical="top" wrapText="1"/>
      <protection locked="0"/>
    </xf>
    <xf numFmtId="0" fontId="7" fillId="24" borderId="0" xfId="10" applyFont="1" applyFill="1" applyAlignment="1" applyProtection="1">
      <alignment wrapText="1"/>
      <protection locked="0"/>
    </xf>
    <xf numFmtId="0" fontId="7" fillId="24" borderId="0" xfId="0" applyFont="1" applyFill="1" applyAlignment="1">
      <alignment vertical="top" wrapText="1"/>
    </xf>
    <xf numFmtId="0" fontId="7" fillId="24" borderId="0" xfId="10" applyFont="1" applyFill="1" applyAlignment="1">
      <alignment horizontal="left" vertical="top" wrapText="1"/>
    </xf>
    <xf numFmtId="0" fontId="8" fillId="24" borderId="0" xfId="10" applyFont="1" applyFill="1" applyAlignment="1">
      <alignment vertical="top" wrapText="1"/>
    </xf>
    <xf numFmtId="0" fontId="0" fillId="24" borderId="0" xfId="0" applyFill="1"/>
    <xf numFmtId="0" fontId="8" fillId="15" borderId="0" xfId="2" applyFont="1" applyFill="1"/>
    <xf numFmtId="0" fontId="7" fillId="15" borderId="0" xfId="10" applyFont="1" applyFill="1" applyAlignment="1">
      <alignment vertical="top" wrapText="1"/>
    </xf>
    <xf numFmtId="0" fontId="34" fillId="15" borderId="0" xfId="10" applyFont="1" applyFill="1" applyAlignment="1">
      <alignment vertical="top" wrapText="1"/>
    </xf>
    <xf numFmtId="0" fontId="7" fillId="15" borderId="0" xfId="10" applyFont="1" applyFill="1" applyAlignment="1" applyProtection="1">
      <alignment horizontal="left" wrapText="1"/>
      <protection locked="0"/>
    </xf>
    <xf numFmtId="0" fontId="7" fillId="15" borderId="0" xfId="10" applyFont="1" applyFill="1" applyAlignment="1" applyProtection="1">
      <alignment horizontal="left" vertical="top" wrapText="1"/>
      <protection locked="0"/>
    </xf>
    <xf numFmtId="0" fontId="7" fillId="15" borderId="0" xfId="10" applyFont="1" applyFill="1" applyAlignment="1" applyProtection="1">
      <alignment wrapText="1"/>
      <protection locked="0"/>
    </xf>
    <xf numFmtId="0" fontId="7" fillId="15" borderId="0" xfId="10" applyFont="1" applyFill="1" applyAlignment="1">
      <alignment horizontal="left" vertical="top" wrapText="1"/>
    </xf>
    <xf numFmtId="0" fontId="0" fillId="15" borderId="0" xfId="0" applyFill="1"/>
    <xf numFmtId="0" fontId="31" fillId="0" borderId="0" xfId="10" applyFont="1"/>
    <xf numFmtId="0" fontId="54" fillId="0" borderId="0" xfId="0" applyFont="1" applyProtection="1">
      <protection locked="0"/>
    </xf>
    <xf numFmtId="168" fontId="7" fillId="21" borderId="65" xfId="10" applyNumberFormat="1" applyFont="1" applyFill="1" applyBorder="1"/>
    <xf numFmtId="168" fontId="7" fillId="21" borderId="66" xfId="10" applyNumberFormat="1" applyFont="1" applyFill="1" applyBorder="1"/>
    <xf numFmtId="164" fontId="7" fillId="21" borderId="66" xfId="10" applyNumberFormat="1" applyFont="1" applyFill="1" applyBorder="1"/>
    <xf numFmtId="168" fontId="7" fillId="21" borderId="9" xfId="10" applyNumberFormat="1" applyFont="1" applyFill="1" applyBorder="1"/>
    <xf numFmtId="168" fontId="7" fillId="21" borderId="10" xfId="10" applyNumberFormat="1" applyFont="1" applyFill="1" applyBorder="1"/>
    <xf numFmtId="164" fontId="7" fillId="21" borderId="10" xfId="10" applyNumberFormat="1" applyFont="1" applyFill="1" applyBorder="1"/>
    <xf numFmtId="2" fontId="3" fillId="0" borderId="4" xfId="10" applyNumberFormat="1" applyBorder="1" applyProtection="1">
      <protection locked="0"/>
    </xf>
    <xf numFmtId="167" fontId="17" fillId="0" borderId="0" xfId="10" applyNumberFormat="1" applyFont="1" applyAlignment="1">
      <alignment horizontal="center" wrapText="1"/>
    </xf>
    <xf numFmtId="0" fontId="8" fillId="4" borderId="0" xfId="2" applyFont="1" applyFill="1"/>
    <xf numFmtId="0" fontId="3" fillId="4" borderId="0" xfId="10" applyFill="1"/>
    <xf numFmtId="0" fontId="11" fillId="4" borderId="0" xfId="10" applyFont="1" applyFill="1" applyAlignment="1">
      <alignment horizontal="center"/>
    </xf>
    <xf numFmtId="0" fontId="8" fillId="4" borderId="0" xfId="10" applyFont="1" applyFill="1" applyAlignment="1">
      <alignment horizontal="center"/>
    </xf>
    <xf numFmtId="49" fontId="3" fillId="4" borderId="12" xfId="10" applyNumberFormat="1" applyFill="1" applyBorder="1" applyAlignment="1">
      <alignment horizontal="left"/>
    </xf>
    <xf numFmtId="0" fontId="8" fillId="22" borderId="0" xfId="10" applyFont="1" applyFill="1" applyAlignment="1">
      <alignment horizontal="left" vertical="top" wrapText="1"/>
    </xf>
    <xf numFmtId="0" fontId="8" fillId="22" borderId="0" xfId="10" applyFont="1" applyFill="1" applyAlignment="1">
      <alignment horizontal="left"/>
    </xf>
    <xf numFmtId="3" fontId="3" fillId="0" borderId="10" xfId="10" applyNumberFormat="1" applyBorder="1"/>
    <xf numFmtId="0" fontId="8" fillId="22" borderId="0" xfId="10" applyFont="1" applyFill="1"/>
    <xf numFmtId="0" fontId="34" fillId="22" borderId="0" xfId="10" applyFont="1" applyFill="1" applyAlignment="1">
      <alignment wrapText="1"/>
    </xf>
    <xf numFmtId="0" fontId="17" fillId="4" borderId="0" xfId="10" applyFont="1" applyFill="1" applyAlignment="1">
      <alignment horizontal="center" wrapText="1"/>
    </xf>
    <xf numFmtId="2" fontId="3" fillId="4" borderId="4" xfId="10" applyNumberFormat="1" applyFill="1" applyBorder="1"/>
    <xf numFmtId="167" fontId="17" fillId="4" borderId="0" xfId="10" applyNumberFormat="1" applyFont="1" applyFill="1" applyAlignment="1">
      <alignment horizontal="center" wrapText="1"/>
    </xf>
    <xf numFmtId="2" fontId="2" fillId="0" borderId="4" xfId="10" applyNumberFormat="1" applyFont="1" applyBorder="1"/>
    <xf numFmtId="0" fontId="8" fillId="22" borderId="0" xfId="10" applyFont="1" applyFill="1" applyAlignment="1">
      <alignment vertical="top" wrapText="1"/>
    </xf>
    <xf numFmtId="0" fontId="9" fillId="22" borderId="0" xfId="10" applyFont="1" applyFill="1" applyAlignment="1">
      <alignment vertical="top" wrapText="1"/>
    </xf>
    <xf numFmtId="0" fontId="7" fillId="22" borderId="0" xfId="0" applyFont="1" applyFill="1" applyAlignment="1">
      <alignment vertical="top" wrapText="1"/>
    </xf>
    <xf numFmtId="0" fontId="7" fillId="22" borderId="0" xfId="10" applyFont="1" applyFill="1" applyAlignment="1">
      <alignment horizontal="left" vertical="top" wrapText="1"/>
    </xf>
    <xf numFmtId="0" fontId="7" fillId="0" borderId="0" xfId="10" applyFont="1" applyAlignment="1" applyProtection="1">
      <alignment wrapText="1"/>
      <protection locked="0"/>
    </xf>
    <xf numFmtId="0" fontId="8" fillId="0" borderId="0" xfId="10" applyFont="1" applyAlignment="1">
      <alignment horizontal="left"/>
    </xf>
    <xf numFmtId="0" fontId="8" fillId="0" borderId="0" xfId="10" applyFont="1"/>
    <xf numFmtId="0" fontId="34" fillId="0" borderId="0" xfId="10" applyFont="1" applyAlignment="1">
      <alignment vertical="top" wrapText="1"/>
    </xf>
    <xf numFmtId="0" fontId="7" fillId="0" borderId="0" xfId="10" applyFont="1" applyAlignment="1">
      <alignment horizontal="left" vertical="top" wrapText="1"/>
    </xf>
    <xf numFmtId="0" fontId="34" fillId="0" borderId="0" xfId="10" applyFont="1" applyAlignment="1">
      <alignment wrapText="1"/>
    </xf>
    <xf numFmtId="0" fontId="34" fillId="0" borderId="0" xfId="10" applyFont="1" applyAlignment="1">
      <alignment horizontal="left" wrapText="1"/>
    </xf>
    <xf numFmtId="0" fontId="7" fillId="22" borderId="0" xfId="10" applyFont="1" applyFill="1"/>
    <xf numFmtId="0" fontId="7" fillId="23" borderId="0" xfId="10" applyFont="1" applyFill="1" applyAlignment="1">
      <alignment wrapText="1"/>
    </xf>
    <xf numFmtId="0" fontId="7" fillId="0" borderId="0" xfId="10" applyFont="1" applyAlignment="1">
      <alignment wrapText="1"/>
    </xf>
    <xf numFmtId="0" fontId="7" fillId="0" borderId="0" xfId="10" applyFont="1" applyAlignment="1">
      <alignment horizontal="left" wrapText="1"/>
    </xf>
    <xf numFmtId="0" fontId="17" fillId="0" borderId="0" xfId="10" applyFont="1" applyAlignment="1">
      <alignment horizontal="center"/>
    </xf>
    <xf numFmtId="2" fontId="3" fillId="0" borderId="4" xfId="10" applyNumberFormat="1" applyBorder="1"/>
    <xf numFmtId="167" fontId="17" fillId="4" borderId="7" xfId="10" applyNumberFormat="1" applyFont="1" applyFill="1" applyBorder="1" applyAlignment="1">
      <alignment horizontal="center" wrapText="1"/>
    </xf>
    <xf numFmtId="2" fontId="3" fillId="4" borderId="80" xfId="10" applyNumberFormat="1" applyFill="1" applyBorder="1"/>
    <xf numFmtId="0" fontId="3" fillId="14" borderId="13" xfId="10"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23" borderId="0" xfId="10" applyFont="1" applyFill="1" applyAlignment="1">
      <alignment horizontal="left" vertical="top" wrapText="1"/>
    </xf>
    <xf numFmtId="0" fontId="8" fillId="23" borderId="0" xfId="10" applyFont="1" applyFill="1" applyAlignment="1">
      <alignment horizontal="left"/>
    </xf>
    <xf numFmtId="0" fontId="7" fillId="23" borderId="0" xfId="10" applyFont="1" applyFill="1" applyAlignment="1">
      <alignment vertical="top" wrapText="1"/>
    </xf>
    <xf numFmtId="0" fontId="8" fillId="23" borderId="0" xfId="10" applyFont="1" applyFill="1"/>
    <xf numFmtId="0" fontId="34" fillId="23" borderId="0" xfId="10" applyFont="1" applyFill="1" applyAlignment="1">
      <alignment vertical="top" wrapText="1"/>
    </xf>
    <xf numFmtId="0" fontId="34" fillId="23" borderId="0" xfId="10" applyFont="1" applyFill="1" applyAlignment="1">
      <alignment wrapText="1"/>
    </xf>
    <xf numFmtId="0" fontId="7" fillId="23" borderId="0" xfId="10" applyFont="1" applyFill="1" applyAlignment="1">
      <alignment horizontal="left" vertical="top" wrapText="1"/>
    </xf>
    <xf numFmtId="0" fontId="9" fillId="23" borderId="0" xfId="10" applyFont="1" applyFill="1" applyAlignment="1">
      <alignment vertical="top" wrapText="1"/>
    </xf>
    <xf numFmtId="0" fontId="7" fillId="23" borderId="0" xfId="0" applyFont="1" applyFill="1" applyAlignment="1">
      <alignment vertical="top" wrapText="1"/>
    </xf>
    <xf numFmtId="0" fontId="3" fillId="23" borderId="0" xfId="10" applyFill="1"/>
    <xf numFmtId="0" fontId="7" fillId="23" borderId="0" xfId="10" applyFont="1" applyFill="1" applyAlignment="1">
      <alignment horizontal="left" wrapText="1"/>
    </xf>
    <xf numFmtId="0" fontId="8" fillId="23" borderId="0" xfId="10" applyFont="1" applyFill="1" applyAlignment="1">
      <alignment vertical="top" wrapText="1"/>
    </xf>
    <xf numFmtId="0" fontId="8" fillId="24" borderId="0" xfId="10" applyFont="1" applyFill="1" applyAlignment="1">
      <alignment horizontal="left" vertical="top" wrapText="1"/>
    </xf>
    <xf numFmtId="0" fontId="8" fillId="24" borderId="0" xfId="10" applyFont="1" applyFill="1" applyAlignment="1">
      <alignment horizontal="left"/>
    </xf>
    <xf numFmtId="0" fontId="8" fillId="24" borderId="0" xfId="10" applyFont="1" applyFill="1"/>
    <xf numFmtId="0" fontId="34" fillId="24" borderId="0" xfId="10" applyFont="1" applyFill="1" applyAlignment="1">
      <alignment wrapText="1"/>
    </xf>
    <xf numFmtId="0" fontId="34" fillId="24" borderId="0" xfId="10" applyFont="1" applyFill="1" applyAlignment="1">
      <alignment horizontal="left" wrapText="1"/>
    </xf>
    <xf numFmtId="0" fontId="9" fillId="24" borderId="0" xfId="10" applyFont="1" applyFill="1" applyAlignment="1">
      <alignment vertical="top" wrapText="1"/>
    </xf>
    <xf numFmtId="0" fontId="3" fillId="24" borderId="0" xfId="10" applyFill="1"/>
    <xf numFmtId="0" fontId="7" fillId="24" borderId="0" xfId="10" applyFont="1" applyFill="1" applyAlignment="1">
      <alignment horizontal="left" wrapText="1"/>
    </xf>
    <xf numFmtId="0" fontId="8" fillId="15" borderId="0" xfId="10" applyFont="1" applyFill="1" applyAlignment="1">
      <alignment horizontal="left" vertical="top" wrapText="1"/>
    </xf>
    <xf numFmtId="0" fontId="8" fillId="15" borderId="0" xfId="10" applyFont="1" applyFill="1" applyAlignment="1">
      <alignment horizontal="left"/>
    </xf>
    <xf numFmtId="0" fontId="8" fillId="15" borderId="0" xfId="10" applyFont="1" applyFill="1"/>
    <xf numFmtId="0" fontId="34" fillId="15" borderId="0" xfId="10" applyFont="1" applyFill="1" applyAlignment="1">
      <alignment wrapText="1"/>
    </xf>
    <xf numFmtId="0" fontId="34" fillId="15" borderId="0" xfId="10" applyFont="1" applyFill="1" applyAlignment="1">
      <alignment horizontal="left" wrapText="1"/>
    </xf>
    <xf numFmtId="0" fontId="9" fillId="15" borderId="0" xfId="10" applyFont="1" applyFill="1" applyAlignment="1">
      <alignment vertical="top" wrapText="1"/>
    </xf>
    <xf numFmtId="0" fontId="3" fillId="15" borderId="0" xfId="10" applyFill="1"/>
    <xf numFmtId="168" fontId="3" fillId="0" borderId="12" xfId="12" applyNumberFormat="1" applyFont="1" applyFill="1" applyBorder="1" applyAlignment="1" applyProtection="1"/>
    <xf numFmtId="0" fontId="7" fillId="15" borderId="0" xfId="10" applyFont="1" applyFill="1" applyAlignment="1">
      <alignment horizontal="left" wrapText="1"/>
    </xf>
    <xf numFmtId="0" fontId="3" fillId="0" borderId="12" xfId="10" applyBorder="1"/>
    <xf numFmtId="0" fontId="8" fillId="15" borderId="0" xfId="10" applyFont="1" applyFill="1" applyAlignment="1">
      <alignment vertical="top" wrapText="1"/>
    </xf>
    <xf numFmtId="0" fontId="35" fillId="0" borderId="0" xfId="0" applyFont="1"/>
    <xf numFmtId="49" fontId="0" fillId="0" borderId="0" xfId="0" applyNumberFormat="1"/>
    <xf numFmtId="0" fontId="37" fillId="0" borderId="0" xfId="14" applyFont="1"/>
    <xf numFmtId="0" fontId="8" fillId="0" borderId="0" xfId="14" applyFont="1"/>
    <xf numFmtId="0" fontId="38" fillId="0" borderId="0" xfId="14" applyFont="1" applyAlignment="1">
      <alignment vertical="top"/>
    </xf>
    <xf numFmtId="0" fontId="39" fillId="0" borderId="0" xfId="0" applyFont="1"/>
    <xf numFmtId="0" fontId="42" fillId="0" borderId="0" xfId="0" applyFont="1"/>
    <xf numFmtId="0" fontId="39" fillId="4" borderId="5" xfId="0" applyFont="1" applyFill="1" applyBorder="1"/>
    <xf numFmtId="0" fontId="5" fillId="25" borderId="0" xfId="0" applyFont="1" applyFill="1" applyAlignment="1">
      <alignment wrapText="1"/>
    </xf>
    <xf numFmtId="0" fontId="5" fillId="25" borderId="0" xfId="0" applyFont="1" applyFill="1"/>
    <xf numFmtId="0" fontId="5" fillId="25" borderId="0" xfId="0" applyFont="1" applyFill="1" applyAlignment="1">
      <alignment horizontal="left" indent="2"/>
    </xf>
    <xf numFmtId="3" fontId="2" fillId="0" borderId="10" xfId="10" applyNumberFormat="1" applyFont="1" applyBorder="1" applyProtection="1">
      <protection locked="0"/>
    </xf>
    <xf numFmtId="0" fontId="15" fillId="18" borderId="59" xfId="10" applyFont="1" applyFill="1" applyBorder="1" applyAlignment="1">
      <alignment horizontal="center"/>
    </xf>
    <xf numFmtId="0" fontId="7" fillId="18" borderId="10" xfId="10" applyFont="1" applyFill="1" applyBorder="1"/>
    <xf numFmtId="2" fontId="7" fillId="18" borderId="58" xfId="10" applyNumberFormat="1" applyFont="1" applyFill="1" applyBorder="1"/>
    <xf numFmtId="0" fontId="7" fillId="0" borderId="0" xfId="0" applyFont="1" applyAlignment="1">
      <alignment wrapText="1"/>
    </xf>
    <xf numFmtId="0" fontId="3" fillId="0" borderId="0" xfId="10" applyAlignment="1">
      <alignment vertical="center"/>
    </xf>
    <xf numFmtId="0" fontId="3" fillId="0" borderId="7" xfId="10" applyBorder="1" applyAlignment="1">
      <alignment vertical="center" wrapText="1"/>
    </xf>
    <xf numFmtId="0" fontId="3" fillId="0" borderId="0" xfId="10" applyAlignment="1">
      <alignment vertical="center" wrapText="1"/>
    </xf>
    <xf numFmtId="0" fontId="3" fillId="0" borderId="2" xfId="10" applyBorder="1" applyAlignment="1">
      <alignment vertical="center" wrapText="1"/>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3" fillId="14" borderId="5" xfId="10" applyFill="1" applyBorder="1" applyAlignment="1">
      <alignment vertical="center"/>
    </xf>
    <xf numFmtId="0" fontId="3" fillId="14" borderId="0" xfId="10" applyFill="1" applyAlignment="1">
      <alignment vertical="center"/>
    </xf>
    <xf numFmtId="0" fontId="3" fillId="14" borderId="4" xfId="10" applyFill="1" applyBorder="1" applyAlignment="1">
      <alignment vertical="center"/>
    </xf>
    <xf numFmtId="0" fontId="3" fillId="14" borderId="3" xfId="10" applyFill="1" applyBorder="1" applyAlignment="1">
      <alignment vertical="center"/>
    </xf>
    <xf numFmtId="0" fontId="3" fillId="14" borderId="2" xfId="10" applyFill="1" applyBorder="1" applyAlignment="1">
      <alignment vertical="center"/>
    </xf>
    <xf numFmtId="0" fontId="3" fillId="14" borderId="1" xfId="10" applyFill="1" applyBorder="1" applyAlignment="1">
      <alignment vertical="center"/>
    </xf>
    <xf numFmtId="0" fontId="3" fillId="14" borderId="13" xfId="10" applyFill="1" applyBorder="1" applyAlignment="1">
      <alignment vertical="center"/>
    </xf>
    <xf numFmtId="0" fontId="3" fillId="14" borderId="12" xfId="10" applyFill="1" applyBorder="1" applyAlignment="1">
      <alignment vertical="center"/>
    </xf>
    <xf numFmtId="0" fontId="3" fillId="14" borderId="9" xfId="10" applyFill="1" applyBorder="1" applyAlignment="1">
      <alignment vertical="center"/>
    </xf>
    <xf numFmtId="0" fontId="3" fillId="0" borderId="2" xfId="10" applyBorder="1" applyAlignment="1">
      <alignment vertical="center"/>
    </xf>
    <xf numFmtId="0" fontId="59" fillId="25" borderId="0" xfId="0" applyFont="1" applyFill="1" applyAlignment="1">
      <alignment horizontal="center" wrapText="1"/>
    </xf>
    <xf numFmtId="0" fontId="57" fillId="25" borderId="0" xfId="0" applyFont="1" applyFill="1" applyAlignment="1">
      <alignment horizontal="center" wrapText="1"/>
    </xf>
    <xf numFmtId="0" fontId="58" fillId="25" borderId="0" xfId="0" applyFont="1" applyFill="1" applyAlignment="1">
      <alignment wrapText="1"/>
    </xf>
    <xf numFmtId="0" fontId="5" fillId="25" borderId="0" xfId="0" applyFont="1" applyFill="1" applyAlignment="1">
      <alignment horizontal="left" wrapText="1" indent="1"/>
    </xf>
    <xf numFmtId="0" fontId="60" fillId="26" borderId="0" xfId="0" applyFont="1" applyFill="1" applyAlignment="1">
      <alignment wrapText="1"/>
    </xf>
    <xf numFmtId="0" fontId="61" fillId="25" borderId="0" xfId="0" applyFont="1" applyFill="1" applyAlignment="1">
      <alignment horizontal="left" wrapText="1" indent="3"/>
    </xf>
    <xf numFmtId="0" fontId="57" fillId="25" borderId="0" xfId="0" applyFont="1" applyFill="1" applyAlignment="1">
      <alignment wrapText="1"/>
    </xf>
    <xf numFmtId="0" fontId="5" fillId="25" borderId="0" xfId="0" applyFont="1" applyFill="1" applyAlignment="1">
      <alignment horizontal="left" wrapText="1" indent="2"/>
    </xf>
    <xf numFmtId="0" fontId="5" fillId="25" borderId="0" xfId="0" applyFont="1" applyFill="1" applyAlignment="1">
      <alignment horizontal="left" wrapText="1"/>
    </xf>
    <xf numFmtId="0" fontId="5" fillId="25" borderId="0" xfId="0" applyFont="1" applyFill="1" applyAlignment="1">
      <alignment horizontal="left" wrapText="1" indent="5"/>
    </xf>
    <xf numFmtId="0" fontId="58" fillId="25" borderId="0" xfId="0" applyFont="1" applyFill="1" applyAlignment="1">
      <alignment horizontal="left" wrapText="1" indent="1"/>
    </xf>
    <xf numFmtId="0" fontId="5" fillId="25" borderId="0" xfId="0" applyFont="1" applyFill="1" applyAlignment="1">
      <alignment horizontal="left" wrapText="1" indent="3"/>
    </xf>
    <xf numFmtId="0" fontId="5" fillId="25" borderId="0" xfId="0" applyFont="1" applyFill="1" applyAlignment="1">
      <alignment horizontal="left" wrapText="1" indent="4"/>
    </xf>
    <xf numFmtId="0" fontId="5" fillId="25" borderId="0" xfId="0" applyFont="1" applyFill="1" applyAlignment="1">
      <alignment horizontal="left" wrapText="1" indent="7"/>
    </xf>
    <xf numFmtId="0" fontId="61" fillId="25" borderId="0" xfId="0" applyFont="1" applyFill="1" applyAlignment="1">
      <alignment horizontal="left" wrapText="1" indent="7"/>
    </xf>
    <xf numFmtId="0" fontId="61" fillId="25" borderId="0" xfId="0" applyFont="1" applyFill="1" applyAlignment="1">
      <alignment horizontal="left" wrapText="1" indent="2"/>
    </xf>
    <xf numFmtId="0" fontId="7" fillId="15" borderId="0" xfId="0" applyFont="1" applyFill="1" applyAlignment="1">
      <alignment wrapText="1"/>
    </xf>
    <xf numFmtId="0" fontId="7" fillId="15" borderId="0" xfId="10" applyFont="1" applyFill="1" applyAlignment="1">
      <alignment wrapText="1"/>
    </xf>
    <xf numFmtId="44" fontId="3" fillId="13" borderId="10" xfId="10" applyNumberFormat="1" applyFill="1" applyBorder="1"/>
    <xf numFmtId="0" fontId="8" fillId="0" borderId="0" xfId="10" applyFont="1" applyAlignment="1">
      <alignment wrapText="1"/>
    </xf>
    <xf numFmtId="0" fontId="8" fillId="0" borderId="0" xfId="2" applyFont="1" applyAlignment="1">
      <alignment horizontal="center"/>
    </xf>
    <xf numFmtId="0" fontId="30" fillId="19" borderId="70" xfId="10" applyFont="1" applyFill="1" applyBorder="1" applyAlignment="1">
      <alignment horizontal="center"/>
    </xf>
    <xf numFmtId="0" fontId="30" fillId="19" borderId="79" xfId="10" applyFont="1" applyFill="1" applyBorder="1" applyAlignment="1">
      <alignment horizontal="center"/>
    </xf>
    <xf numFmtId="0" fontId="30" fillId="20" borderId="23" xfId="10" applyFont="1" applyFill="1" applyBorder="1" applyAlignment="1">
      <alignment horizontal="center"/>
    </xf>
    <xf numFmtId="0" fontId="30" fillId="20" borderId="2" xfId="10" applyFont="1" applyFill="1" applyBorder="1" applyAlignment="1">
      <alignment horizontal="center"/>
    </xf>
    <xf numFmtId="0" fontId="30" fillId="20" borderId="24" xfId="10" applyFont="1" applyFill="1" applyBorder="1" applyAlignment="1">
      <alignment horizontal="center"/>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31" fillId="2" borderId="7" xfId="2" applyFont="1" applyFill="1" applyBorder="1" applyAlignment="1">
      <alignment horizontal="left" vertical="top" wrapText="1"/>
    </xf>
    <xf numFmtId="0" fontId="31" fillId="2" borderId="6" xfId="2" applyFont="1" applyFill="1" applyBorder="1" applyAlignment="1">
      <alignment horizontal="left" vertical="top" wrapText="1"/>
    </xf>
    <xf numFmtId="0" fontId="31" fillId="2" borderId="5" xfId="2" applyFont="1" applyFill="1" applyBorder="1" applyAlignment="1">
      <alignment horizontal="left" vertical="top" wrapText="1"/>
    </xf>
    <xf numFmtId="0" fontId="31" fillId="2" borderId="0" xfId="2" applyFont="1" applyFill="1" applyAlignment="1">
      <alignment horizontal="left" vertical="top" wrapText="1"/>
    </xf>
    <xf numFmtId="0" fontId="31" fillId="2" borderId="4" xfId="2" applyFont="1" applyFill="1" applyBorder="1" applyAlignment="1">
      <alignment horizontal="left" vertical="top" wrapText="1"/>
    </xf>
    <xf numFmtId="0" fontId="31" fillId="2" borderId="3" xfId="2" applyFont="1" applyFill="1" applyBorder="1" applyAlignment="1">
      <alignment horizontal="left" vertical="top" wrapText="1"/>
    </xf>
    <xf numFmtId="0" fontId="31" fillId="2" borderId="2" xfId="2" applyFont="1" applyFill="1" applyBorder="1" applyAlignment="1">
      <alignment horizontal="left" vertical="top" wrapText="1"/>
    </xf>
    <xf numFmtId="0" fontId="31" fillId="2" borderId="1" xfId="2" applyFont="1" applyFill="1" applyBorder="1" applyAlignment="1">
      <alignment horizontal="left" vertical="top"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2" fillId="14" borderId="8" xfId="10" applyFont="1" applyFill="1" applyBorder="1" applyAlignment="1">
      <alignment vertical="center" wrapText="1"/>
    </xf>
    <xf numFmtId="0" fontId="2" fillId="14" borderId="7" xfId="10" applyFont="1" applyFill="1" applyBorder="1" applyAlignment="1">
      <alignment vertical="center" wrapText="1"/>
    </xf>
    <xf numFmtId="0" fontId="2" fillId="14" borderId="6" xfId="10" applyFont="1" applyFill="1" applyBorder="1" applyAlignment="1">
      <alignment vertical="center" wrapText="1"/>
    </xf>
    <xf numFmtId="0" fontId="2" fillId="14" borderId="13" xfId="10" applyFont="1"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0" borderId="0" xfId="10" applyFont="1" applyAlignment="1">
      <alignment horizontal="center"/>
    </xf>
    <xf numFmtId="0" fontId="44" fillId="22" borderId="0" xfId="10" applyFont="1" applyFill="1" applyAlignment="1">
      <alignment horizontal="center"/>
    </xf>
    <xf numFmtId="0" fontId="2" fillId="5" borderId="13" xfId="10" applyFont="1" applyFill="1" applyBorder="1" applyAlignment="1">
      <alignment horizontal="left"/>
    </xf>
    <xf numFmtId="0" fontId="3" fillId="5" borderId="9" xfId="10" applyFill="1" applyBorder="1" applyAlignment="1">
      <alignment horizontal="left"/>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49" fontId="2" fillId="5" borderId="10" xfId="10" applyNumberFormat="1" applyFont="1" applyFill="1" applyBorder="1" applyAlignment="1" applyProtection="1">
      <alignment horizontal="left"/>
      <protection locked="0"/>
    </xf>
    <xf numFmtId="49" fontId="3" fillId="5" borderId="10" xfId="10" applyNumberFormat="1" applyFill="1" applyBorder="1" applyAlignment="1" applyProtection="1">
      <alignment horizontal="left"/>
      <protection locked="0"/>
    </xf>
    <xf numFmtId="0" fontId="3" fillId="14" borderId="13" xfId="10"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2" fillId="14" borderId="8" xfId="10" applyFont="1" applyFill="1" applyBorder="1" applyAlignment="1">
      <alignment vertical="top" wrapText="1"/>
    </xf>
    <xf numFmtId="0" fontId="2" fillId="14" borderId="7" xfId="10" applyFont="1" applyFill="1" applyBorder="1" applyAlignment="1">
      <alignment vertical="top" wrapText="1"/>
    </xf>
    <xf numFmtId="0" fontId="2" fillId="14" borderId="6" xfId="10" applyFont="1" applyFill="1" applyBorder="1" applyAlignment="1">
      <alignment vertical="top" wrapText="1"/>
    </xf>
    <xf numFmtId="0" fontId="2" fillId="14" borderId="5" xfId="10" applyFont="1" applyFill="1" applyBorder="1" applyAlignment="1">
      <alignment vertical="top" wrapText="1"/>
    </xf>
    <xf numFmtId="0" fontId="2" fillId="14" borderId="0" xfId="10" applyFont="1" applyFill="1" applyAlignment="1">
      <alignment vertical="top" wrapText="1"/>
    </xf>
    <xf numFmtId="0" fontId="2" fillId="14" borderId="4" xfId="10" applyFont="1" applyFill="1" applyBorder="1" applyAlignment="1">
      <alignment vertical="top" wrapText="1"/>
    </xf>
    <xf numFmtId="0" fontId="2" fillId="14" borderId="13" xfId="10" applyFont="1" applyFill="1" applyBorder="1" applyAlignment="1">
      <alignment horizontal="left" vertical="center" wrapText="1"/>
    </xf>
    <xf numFmtId="0" fontId="2" fillId="14" borderId="12" xfId="10" applyFont="1" applyFill="1" applyBorder="1" applyAlignment="1">
      <alignment horizontal="left" vertical="center" wrapText="1"/>
    </xf>
    <xf numFmtId="0" fontId="2" fillId="14" borderId="9" xfId="10" applyFont="1" applyFill="1" applyBorder="1" applyAlignment="1">
      <alignment horizontal="left" vertical="center" wrapText="1"/>
    </xf>
    <xf numFmtId="0" fontId="44" fillId="23" borderId="0" xfId="10" applyFont="1" applyFill="1" applyAlignment="1">
      <alignment horizontal="center"/>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3" fillId="14" borderId="12" xfId="10" applyFill="1" applyBorder="1" applyAlignment="1">
      <alignment horizontal="left" vertical="center" wrapText="1"/>
    </xf>
    <xf numFmtId="0" fontId="3" fillId="14" borderId="9" xfId="10" applyFill="1" applyBorder="1" applyAlignment="1">
      <alignment horizontal="left" vertical="center" wrapText="1"/>
    </xf>
    <xf numFmtId="49" fontId="2" fillId="5" borderId="13" xfId="10" applyNumberFormat="1" applyFon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vertical="top" wrapText="1"/>
    </xf>
    <xf numFmtId="0" fontId="2" fillId="14" borderId="7" xfId="10" applyFont="1" applyFill="1" applyBorder="1" applyAlignment="1">
      <alignment horizontal="left" vertical="top" wrapText="1"/>
    </xf>
    <xf numFmtId="0" fontId="2" fillId="14" borderId="6" xfId="10" applyFont="1" applyFill="1" applyBorder="1" applyAlignment="1">
      <alignment horizontal="left" vertical="top" wrapText="1"/>
    </xf>
    <xf numFmtId="0" fontId="2" fillId="14" borderId="5" xfId="10" applyFont="1" applyFill="1" applyBorder="1" applyAlignment="1">
      <alignment horizontal="left" vertical="top" wrapText="1"/>
    </xf>
    <xf numFmtId="0" fontId="2" fillId="14" borderId="0" xfId="10" applyFont="1" applyFill="1" applyAlignment="1">
      <alignment horizontal="left" vertical="top" wrapText="1"/>
    </xf>
    <xf numFmtId="0" fontId="2" fillId="14" borderId="4" xfId="10" applyFont="1" applyFill="1" applyBorder="1" applyAlignment="1">
      <alignment horizontal="left" vertical="top"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2" fillId="14" borderId="13" xfId="10" applyFont="1" applyFill="1" applyBorder="1" applyAlignment="1">
      <alignment horizontal="left" wrapText="1"/>
    </xf>
    <xf numFmtId="0" fontId="3" fillId="14" borderId="13" xfId="10" applyFill="1" applyBorder="1" applyAlignment="1">
      <alignment horizontal="left" vertical="center"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44" fillId="24" borderId="0" xfId="10" applyFont="1" applyFill="1" applyAlignment="1">
      <alignment horizontal="center"/>
    </xf>
    <xf numFmtId="49" fontId="3" fillId="5" borderId="13" xfId="10" applyNumberFormat="1" applyFill="1" applyBorder="1" applyAlignment="1" applyProtection="1">
      <alignment horizontal="left"/>
      <protection locked="0"/>
    </xf>
    <xf numFmtId="49" fontId="3" fillId="5" borderId="9" xfId="10" applyNumberFormat="1" applyFill="1" applyBorder="1" applyAlignment="1" applyProtection="1">
      <alignment horizontal="left"/>
      <protection locked="0"/>
    </xf>
    <xf numFmtId="0" fontId="2" fillId="14" borderId="3" xfId="10" applyFont="1" applyFill="1" applyBorder="1" applyAlignment="1">
      <alignment horizontal="left" vertical="top" wrapText="1"/>
    </xf>
    <xf numFmtId="0" fontId="2" fillId="14" borderId="2" xfId="10" applyFont="1" applyFill="1" applyBorder="1" applyAlignment="1">
      <alignment horizontal="left" vertical="top" wrapText="1"/>
    </xf>
    <xf numFmtId="0" fontId="2" fillId="14" borderId="1" xfId="10" applyFont="1" applyFill="1" applyBorder="1" applyAlignment="1">
      <alignment horizontal="left" vertical="top" wrapText="1"/>
    </xf>
    <xf numFmtId="0" fontId="44" fillId="15" borderId="0" xfId="10" applyFont="1" applyFill="1" applyAlignment="1">
      <alignment horizontal="center"/>
    </xf>
    <xf numFmtId="49" fontId="3" fillId="5" borderId="13" xfId="10" applyNumberFormat="1" applyFill="1" applyBorder="1" applyAlignment="1" applyProtection="1">
      <alignment horizontal="center"/>
      <protection locked="0"/>
    </xf>
    <xf numFmtId="49" fontId="3" fillId="5" borderId="9" xfId="10" applyNumberFormat="1" applyFill="1" applyBorder="1" applyAlignment="1" applyProtection="1">
      <alignment horizontal="center"/>
      <protection locked="0"/>
    </xf>
    <xf numFmtId="0" fontId="2" fillId="14" borderId="13" xfId="10" applyFont="1" applyFill="1" applyBorder="1" applyAlignment="1">
      <alignment wrapText="1"/>
    </xf>
    <xf numFmtId="0" fontId="0" fillId="14" borderId="12" xfId="0" applyFill="1" applyBorder="1" applyAlignment="1">
      <alignment wrapText="1"/>
    </xf>
    <xf numFmtId="0" fontId="0" fillId="14" borderId="9" xfId="0" applyFill="1" applyBorder="1" applyAlignment="1">
      <alignment wrapText="1"/>
    </xf>
    <xf numFmtId="0" fontId="44" fillId="0" borderId="0" xfId="10" applyFont="1" applyAlignment="1">
      <alignment horizontal="center"/>
    </xf>
    <xf numFmtId="0" fontId="2" fillId="14" borderId="5" xfId="10" applyFont="1" applyFill="1" applyBorder="1" applyAlignment="1">
      <alignment vertical="center" wrapText="1"/>
    </xf>
    <xf numFmtId="0" fontId="2" fillId="14" borderId="0" xfId="10" applyFont="1" applyFill="1" applyAlignment="1">
      <alignment vertical="center" wrapText="1"/>
    </xf>
    <xf numFmtId="0" fontId="2" fillId="14" borderId="4" xfId="10" applyFont="1" applyFill="1" applyBorder="1" applyAlignment="1">
      <alignment vertical="center" wrapText="1"/>
    </xf>
    <xf numFmtId="0" fontId="2" fillId="14" borderId="3" xfId="10" applyFont="1" applyFill="1" applyBorder="1" applyAlignment="1">
      <alignment vertical="center" wrapText="1"/>
    </xf>
    <xf numFmtId="0" fontId="2" fillId="14" borderId="2" xfId="10" applyFont="1" applyFill="1" applyBorder="1" applyAlignment="1">
      <alignment vertical="center" wrapText="1"/>
    </xf>
    <xf numFmtId="0" fontId="2" fillId="14" borderId="1" xfId="10" applyFont="1" applyFill="1" applyBorder="1" applyAlignment="1">
      <alignment vertical="center" wrapText="1"/>
    </xf>
    <xf numFmtId="0" fontId="2" fillId="14" borderId="3" xfId="10" applyFont="1" applyFill="1" applyBorder="1" applyAlignment="1">
      <alignment vertical="top" wrapText="1"/>
    </xf>
    <xf numFmtId="0" fontId="2" fillId="14" borderId="2" xfId="10" applyFont="1" applyFill="1" applyBorder="1" applyAlignment="1">
      <alignment vertical="top" wrapText="1"/>
    </xf>
    <xf numFmtId="0" fontId="2" fillId="14" borderId="1" xfId="10" applyFont="1" applyFill="1" applyBorder="1" applyAlignment="1">
      <alignment vertical="top" wrapText="1"/>
    </xf>
    <xf numFmtId="0" fontId="40" fillId="0" borderId="0" xfId="0" applyFont="1" applyAlignment="1">
      <alignment horizontal="left" wrapText="1"/>
    </xf>
    <xf numFmtId="0" fontId="24" fillId="0" borderId="0" xfId="0" applyFont="1" applyAlignment="1">
      <alignment horizontal="left" wrapText="1"/>
    </xf>
    <xf numFmtId="0" fontId="24" fillId="0" borderId="0" xfId="0" applyFont="1" applyAlignment="1" applyProtection="1">
      <alignment horizontal="left" wrapText="1"/>
      <protection locked="0"/>
    </xf>
    <xf numFmtId="0" fontId="24" fillId="0" borderId="0" xfId="0" applyFont="1" applyAlignment="1" applyProtection="1">
      <alignment horizontal="left"/>
      <protection locked="0"/>
    </xf>
    <xf numFmtId="0" fontId="24" fillId="0" borderId="5" xfId="0" applyFont="1" applyBorder="1" applyAlignment="1">
      <alignment horizontal="left" wrapText="1"/>
    </xf>
    <xf numFmtId="0" fontId="35" fillId="0" borderId="0" xfId="0" applyFont="1" applyAlignment="1">
      <alignment horizontal="center"/>
    </xf>
    <xf numFmtId="0" fontId="45" fillId="0" borderId="0" xfId="0" applyFont="1" applyAlignment="1">
      <alignment horizontal="center"/>
    </xf>
    <xf numFmtId="0" fontId="0" fillId="13" borderId="13" xfId="0" applyFill="1" applyBorder="1" applyAlignment="1">
      <alignment horizontal="center" vertical="top"/>
    </xf>
    <xf numFmtId="0" fontId="0" fillId="13" borderId="12" xfId="0" applyFill="1" applyBorder="1" applyAlignment="1">
      <alignment horizontal="center" vertical="top"/>
    </xf>
    <xf numFmtId="0" fontId="0" fillId="13" borderId="9" xfId="0" applyFill="1" applyBorder="1" applyAlignment="1">
      <alignment horizontal="center" vertical="top"/>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0" fillId="0" borderId="12" xfId="0" applyBorder="1" applyAlignment="1">
      <alignment vertical="center" wrapText="1"/>
    </xf>
    <xf numFmtId="0" fontId="0" fillId="0" borderId="9" xfId="0" applyBorder="1" applyAlignment="1">
      <alignment vertic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2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strike val="0"/>
        <outline val="0"/>
        <shadow val="0"/>
        <u val="none"/>
        <vertAlign val="baseline"/>
        <sz val="14"/>
        <color theme="1"/>
        <name val="Calibri"/>
        <family val="2"/>
        <scheme val="minor"/>
      </font>
      <numFmt numFmtId="0" formatCode="General"/>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bottom/>
        <vertical/>
        <horizontal/>
      </border>
    </dxf>
  </dxfs>
  <tableStyles count="1" defaultTableStyle="TableStyleMedium2" defaultPivotStyle="PivotStyleLight16">
    <tableStyle name="Table Style 1" pivot="0" count="1" xr9:uid="{B6A585BC-2FC2-4B9B-B9E6-836A3088E3B5}">
      <tableStyleElement type="wholeTable" dxfId="222"/>
    </tableStyle>
  </tableStyles>
  <colors>
    <mruColors>
      <color rgb="FFFFFFCC"/>
      <color rgb="FFCC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390525</xdr:colOff>
          <xdr:row>13</xdr:row>
          <xdr:rowOff>0</xdr:rowOff>
        </xdr:from>
        <xdr:to>
          <xdr:col>2</xdr:col>
          <xdr:colOff>0</xdr:colOff>
          <xdr:row>15</xdr:row>
          <xdr:rowOff>466725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466725</xdr:colOff>
          <xdr:row>15</xdr:row>
          <xdr:rowOff>19050</xdr:rowOff>
        </xdr:from>
        <xdr:to>
          <xdr:col>3</xdr:col>
          <xdr:colOff>1162050</xdr:colOff>
          <xdr:row>15</xdr:row>
          <xdr:rowOff>485775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15</xdr:row>
          <xdr:rowOff>19050</xdr:rowOff>
        </xdr:from>
        <xdr:to>
          <xdr:col>5</xdr:col>
          <xdr:colOff>1162050</xdr:colOff>
          <xdr:row>15</xdr:row>
          <xdr:rowOff>485775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447675</xdr:colOff>
          <xdr:row>15</xdr:row>
          <xdr:rowOff>19050</xdr:rowOff>
        </xdr:from>
        <xdr:to>
          <xdr:col>7</xdr:col>
          <xdr:colOff>1162050</xdr:colOff>
          <xdr:row>15</xdr:row>
          <xdr:rowOff>485775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485775</xdr:colOff>
          <xdr:row>15</xdr:row>
          <xdr:rowOff>19050</xdr:rowOff>
        </xdr:from>
        <xdr:to>
          <xdr:col>9</xdr:col>
          <xdr:colOff>1162050</xdr:colOff>
          <xdr:row>15</xdr:row>
          <xdr:rowOff>485775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447675</xdr:colOff>
          <xdr:row>15</xdr:row>
          <xdr:rowOff>19050</xdr:rowOff>
        </xdr:from>
        <xdr:to>
          <xdr:col>11</xdr:col>
          <xdr:colOff>1162050</xdr:colOff>
          <xdr:row>15</xdr:row>
          <xdr:rowOff>485775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438150</xdr:colOff>
          <xdr:row>15</xdr:row>
          <xdr:rowOff>19050</xdr:rowOff>
        </xdr:from>
        <xdr:to>
          <xdr:col>13</xdr:col>
          <xdr:colOff>1162050</xdr:colOff>
          <xdr:row>15</xdr:row>
          <xdr:rowOff>485775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466725</xdr:colOff>
          <xdr:row>15</xdr:row>
          <xdr:rowOff>19050</xdr:rowOff>
        </xdr:from>
        <xdr:to>
          <xdr:col>15</xdr:col>
          <xdr:colOff>1162050</xdr:colOff>
          <xdr:row>15</xdr:row>
          <xdr:rowOff>485775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409575</xdr:colOff>
          <xdr:row>15</xdr:row>
          <xdr:rowOff>19050</xdr:rowOff>
        </xdr:from>
        <xdr:to>
          <xdr:col>17</xdr:col>
          <xdr:colOff>1162050</xdr:colOff>
          <xdr:row>15</xdr:row>
          <xdr:rowOff>485775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485775</xdr:colOff>
          <xdr:row>15</xdr:row>
          <xdr:rowOff>19050</xdr:rowOff>
        </xdr:from>
        <xdr:to>
          <xdr:col>19</xdr:col>
          <xdr:colOff>1162050</xdr:colOff>
          <xdr:row>15</xdr:row>
          <xdr:rowOff>485775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19049</xdr:colOff>
      <xdr:row>7</xdr:row>
      <xdr:rowOff>1</xdr:rowOff>
    </xdr:from>
    <xdr:ext cx="8572501" cy="22478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49" y="1314451"/>
          <a:ext cx="8572501"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112</xdr:row>
      <xdr:rowOff>21979</xdr:rowOff>
    </xdr:from>
    <xdr:to>
      <xdr:col>12</xdr:col>
      <xdr:colOff>0</xdr:colOff>
      <xdr:row>131</xdr:row>
      <xdr:rowOff>57149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22634329"/>
          <a:ext cx="8572500" cy="34736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24</xdr:row>
      <xdr:rowOff>26132</xdr:rowOff>
    </xdr:from>
    <xdr:to>
      <xdr:col>12</xdr:col>
      <xdr:colOff>0</xdr:colOff>
      <xdr:row>41</xdr:row>
      <xdr:rowOff>104774</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5083907"/>
          <a:ext cx="8572500" cy="31552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15875</xdr:colOff>
      <xdr:row>45</xdr:row>
      <xdr:rowOff>47134</xdr:rowOff>
    </xdr:from>
    <xdr:to>
      <xdr:col>12</xdr:col>
      <xdr:colOff>15875</xdr:colOff>
      <xdr:row>64</xdr:row>
      <xdr:rowOff>95250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875" y="9476884"/>
          <a:ext cx="8591550" cy="34866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25400</xdr:colOff>
      <xdr:row>68</xdr:row>
      <xdr:rowOff>47136</xdr:rowOff>
    </xdr:from>
    <xdr:to>
      <xdr:col>12</xdr:col>
      <xdr:colOff>6350</xdr:colOff>
      <xdr:row>85</xdr:row>
      <xdr:rowOff>66674</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400" y="14058411"/>
          <a:ext cx="8572500" cy="309611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88</xdr:row>
      <xdr:rowOff>36634</xdr:rowOff>
    </xdr:from>
    <xdr:to>
      <xdr:col>12</xdr:col>
      <xdr:colOff>19050</xdr:colOff>
      <xdr:row>88</xdr:row>
      <xdr:rowOff>82353</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9525" y="18673884"/>
          <a:ext cx="8607425" cy="4571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135</xdr:row>
      <xdr:rowOff>95249</xdr:rowOff>
    </xdr:from>
    <xdr:to>
      <xdr:col>12</xdr:col>
      <xdr:colOff>0</xdr:colOff>
      <xdr:row>158</xdr:row>
      <xdr:rowOff>76199</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28051124"/>
          <a:ext cx="8591550"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12699</xdr:colOff>
      <xdr:row>164</xdr:row>
      <xdr:rowOff>63501</xdr:rowOff>
    </xdr:from>
    <xdr:to>
      <xdr:col>11</xdr:col>
      <xdr:colOff>1266825</xdr:colOff>
      <xdr:row>190</xdr:row>
      <xdr:rowOff>139700</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699" y="29019501"/>
          <a:ext cx="8569326" cy="4629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9523</xdr:colOff>
      <xdr:row>193</xdr:row>
      <xdr:rowOff>57150</xdr:rowOff>
    </xdr:from>
    <xdr:to>
      <xdr:col>11</xdr:col>
      <xdr:colOff>1276349</xdr:colOff>
      <xdr:row>216</xdr:row>
      <xdr:rowOff>38100</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9523" y="42129075"/>
          <a:ext cx="8582026"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twoCellAnchor editAs="oneCell">
    <xdr:from>
      <xdr:col>0</xdr:col>
      <xdr:colOff>0</xdr:colOff>
      <xdr:row>218</xdr:row>
      <xdr:rowOff>0</xdr:rowOff>
    </xdr:from>
    <xdr:to>
      <xdr:col>15</xdr:col>
      <xdr:colOff>360582</xdr:colOff>
      <xdr:row>261</xdr:row>
      <xdr:rowOff>141884</xdr:rowOff>
    </xdr:to>
    <xdr:pic>
      <xdr:nvPicPr>
        <xdr:cNvPr id="11" name="Picture 10">
          <a:extLst>
            <a:ext uri="{FF2B5EF4-FFF2-40B4-BE49-F238E27FC236}">
              <a16:creationId xmlns:a16="http://schemas.microsoft.com/office/drawing/2014/main" id="{59865E2D-D8DE-1225-9DDE-D545A3C6F471}"/>
            </a:ext>
          </a:extLst>
        </xdr:cNvPr>
        <xdr:cNvPicPr>
          <a:picLocks noChangeAspect="1"/>
        </xdr:cNvPicPr>
      </xdr:nvPicPr>
      <xdr:blipFill>
        <a:blip xmlns:r="http://schemas.openxmlformats.org/officeDocument/2006/relationships" r:embed="rId1"/>
        <a:stretch>
          <a:fillRect/>
        </a:stretch>
      </xdr:blipFill>
      <xdr:spPr>
        <a:xfrm>
          <a:off x="0" y="42443400"/>
          <a:ext cx="10942857" cy="79238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D327CF-D1EB-4240-8A65-A6147C7BAAB1}" name="SFY_25_Budget_Template_Instructions_pt__FINAL_10_18_23" displayName="SFY_25_Budget_Template_Instructions_pt__FINAL_10_18_23" ref="A1:A117" totalsRowShown="0" headerRowDxfId="221" dataDxfId="220">
  <tableColumns count="1">
    <tableColumn id="1" xr3:uid="{3199D5F6-BB5B-4D09-A439-E02E3D1F03EA}" name="Column1" dataDxfId="219"/>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820-09FF-4E3C-B1A9-E163578006F9}">
  <sheetPr>
    <tabColor rgb="FFFF0000"/>
  </sheetPr>
  <dimension ref="A1:A117"/>
  <sheetViews>
    <sheetView showGridLines="0" tabSelected="1" topLeftCell="A2" workbookViewId="0">
      <selection activeCell="A117" sqref="A117"/>
    </sheetView>
  </sheetViews>
  <sheetFormatPr defaultColWidth="8.7109375" defaultRowHeight="18.75" x14ac:dyDescent="0.3"/>
  <cols>
    <col min="1" max="1" width="190.28515625" style="545" customWidth="1"/>
    <col min="2" max="16384" width="8.7109375" style="546"/>
  </cols>
  <sheetData>
    <row r="1" spans="1:1" ht="15.6" hidden="1" customHeight="1" x14ac:dyDescent="0.3">
      <c r="A1" s="545" t="s">
        <v>236</v>
      </c>
    </row>
    <row r="2" spans="1:1" ht="26.25" x14ac:dyDescent="0.4">
      <c r="A2" s="570" t="s">
        <v>316</v>
      </c>
    </row>
    <row r="3" spans="1:1" x14ac:dyDescent="0.3">
      <c r="A3" s="571"/>
    </row>
    <row r="4" spans="1:1" ht="21" x14ac:dyDescent="0.35">
      <c r="A4" s="572" t="s">
        <v>237</v>
      </c>
    </row>
    <row r="5" spans="1:1" x14ac:dyDescent="0.3">
      <c r="A5" s="573" t="s">
        <v>317</v>
      </c>
    </row>
    <row r="6" spans="1:1" ht="39" customHeight="1" x14ac:dyDescent="0.3">
      <c r="A6" s="573" t="s">
        <v>318</v>
      </c>
    </row>
    <row r="7" spans="1:1" x14ac:dyDescent="0.3">
      <c r="A7" s="545" t="s">
        <v>238</v>
      </c>
    </row>
    <row r="8" spans="1:1" ht="23.25" x14ac:dyDescent="0.35">
      <c r="A8" s="574" t="s">
        <v>239</v>
      </c>
    </row>
    <row r="9" spans="1:1" x14ac:dyDescent="0.3">
      <c r="A9" s="573" t="s">
        <v>240</v>
      </c>
    </row>
    <row r="10" spans="1:1" ht="42.95" customHeight="1" x14ac:dyDescent="0.3">
      <c r="A10" s="573" t="s">
        <v>315</v>
      </c>
    </row>
    <row r="11" spans="1:1" x14ac:dyDescent="0.3">
      <c r="A11" s="575" t="s">
        <v>312</v>
      </c>
    </row>
    <row r="12" spans="1:1" ht="30" customHeight="1" x14ac:dyDescent="0.3">
      <c r="A12" s="545" t="s">
        <v>238</v>
      </c>
    </row>
    <row r="13" spans="1:1" ht="23.25" x14ac:dyDescent="0.35">
      <c r="A13" s="574" t="s">
        <v>241</v>
      </c>
    </row>
    <row r="14" spans="1:1" x14ac:dyDescent="0.3">
      <c r="A14" s="576" t="s">
        <v>242</v>
      </c>
    </row>
    <row r="15" spans="1:1" ht="56.25" x14ac:dyDescent="0.3">
      <c r="A15" s="577" t="s">
        <v>243</v>
      </c>
    </row>
    <row r="16" spans="1:1" x14ac:dyDescent="0.3">
      <c r="A16" s="578"/>
    </row>
    <row r="17" spans="1:1" x14ac:dyDescent="0.3">
      <c r="A17" s="577" t="s">
        <v>244</v>
      </c>
    </row>
    <row r="18" spans="1:1" x14ac:dyDescent="0.3">
      <c r="A18" s="579" t="s">
        <v>245</v>
      </c>
    </row>
    <row r="19" spans="1:1" x14ac:dyDescent="0.3">
      <c r="A19" s="579" t="s">
        <v>246</v>
      </c>
    </row>
    <row r="20" spans="1:1" x14ac:dyDescent="0.3">
      <c r="A20" s="579" t="s">
        <v>247</v>
      </c>
    </row>
    <row r="21" spans="1:1" x14ac:dyDescent="0.3">
      <c r="A21" s="579" t="s">
        <v>248</v>
      </c>
    </row>
    <row r="22" spans="1:1" ht="11.45" customHeight="1" x14ac:dyDescent="0.3">
      <c r="A22" s="578"/>
    </row>
    <row r="23" spans="1:1" x14ac:dyDescent="0.3">
      <c r="A23" s="577" t="s">
        <v>249</v>
      </c>
    </row>
    <row r="24" spans="1:1" x14ac:dyDescent="0.3">
      <c r="A24" s="579" t="s">
        <v>250</v>
      </c>
    </row>
    <row r="25" spans="1:1" x14ac:dyDescent="0.3">
      <c r="A25" s="579" t="s">
        <v>251</v>
      </c>
    </row>
    <row r="26" spans="1:1" x14ac:dyDescent="0.3">
      <c r="A26" s="579" t="s">
        <v>252</v>
      </c>
    </row>
    <row r="27" spans="1:1" x14ac:dyDescent="0.3">
      <c r="A27" s="579" t="s">
        <v>253</v>
      </c>
    </row>
    <row r="28" spans="1:1" ht="11.45" customHeight="1" x14ac:dyDescent="0.3">
      <c r="A28" s="578"/>
    </row>
    <row r="29" spans="1:1" x14ac:dyDescent="0.3">
      <c r="A29" s="577" t="s">
        <v>254</v>
      </c>
    </row>
    <row r="30" spans="1:1" ht="42.95" customHeight="1" x14ac:dyDescent="0.3">
      <c r="A30" s="577" t="s">
        <v>255</v>
      </c>
    </row>
    <row r="31" spans="1:1" ht="21" customHeight="1" x14ac:dyDescent="0.3">
      <c r="A31" s="577" t="s">
        <v>256</v>
      </c>
    </row>
    <row r="32" spans="1:1" x14ac:dyDescent="0.3">
      <c r="A32" s="545" t="s">
        <v>257</v>
      </c>
    </row>
    <row r="33" spans="1:1" ht="21" x14ac:dyDescent="0.35">
      <c r="A33" s="572" t="s">
        <v>271</v>
      </c>
    </row>
    <row r="34" spans="1:1" ht="37.5" x14ac:dyDescent="0.3">
      <c r="A34" s="573" t="s">
        <v>258</v>
      </c>
    </row>
    <row r="35" spans="1:1" ht="11.45" customHeight="1" x14ac:dyDescent="0.3">
      <c r="A35" s="573"/>
    </row>
    <row r="36" spans="1:1" ht="21" x14ac:dyDescent="0.35">
      <c r="A36" s="580" t="s">
        <v>272</v>
      </c>
    </row>
    <row r="37" spans="1:1" ht="37.5" x14ac:dyDescent="0.3">
      <c r="A37" s="577" t="s">
        <v>273</v>
      </c>
    </row>
    <row r="38" spans="1:1" ht="11.45" customHeight="1" x14ac:dyDescent="0.3">
      <c r="A38" s="577" t="s">
        <v>257</v>
      </c>
    </row>
    <row r="39" spans="1:1" ht="56.25" x14ac:dyDescent="0.3">
      <c r="A39" s="577" t="s">
        <v>274</v>
      </c>
    </row>
    <row r="40" spans="1:1" ht="11.45" customHeight="1" x14ac:dyDescent="0.3">
      <c r="A40" s="545" t="s">
        <v>238</v>
      </c>
    </row>
    <row r="41" spans="1:1" ht="37.5" x14ac:dyDescent="0.3">
      <c r="A41" s="577" t="s">
        <v>275</v>
      </c>
    </row>
    <row r="42" spans="1:1" x14ac:dyDescent="0.3">
      <c r="A42" s="581" t="s">
        <v>259</v>
      </c>
    </row>
    <row r="43" spans="1:1" ht="12" customHeight="1" x14ac:dyDescent="0.3">
      <c r="A43" s="545" t="s">
        <v>238</v>
      </c>
    </row>
    <row r="44" spans="1:1" ht="56.25" x14ac:dyDescent="0.3">
      <c r="A44" s="577" t="s">
        <v>319</v>
      </c>
    </row>
    <row r="45" spans="1:1" ht="20.100000000000001" customHeight="1" x14ac:dyDescent="0.3">
      <c r="A45" s="545" t="s">
        <v>257</v>
      </c>
    </row>
    <row r="46" spans="1:1" ht="21" x14ac:dyDescent="0.35">
      <c r="A46" s="580" t="s">
        <v>276</v>
      </c>
    </row>
    <row r="47" spans="1:1" ht="37.5" x14ac:dyDescent="0.3">
      <c r="A47" s="577" t="s">
        <v>277</v>
      </c>
    </row>
    <row r="48" spans="1:1" ht="12" customHeight="1" x14ac:dyDescent="0.3">
      <c r="A48" s="577" t="s">
        <v>238</v>
      </c>
    </row>
    <row r="49" spans="1:1" ht="37.5" x14ac:dyDescent="0.3">
      <c r="A49" s="577" t="s">
        <v>278</v>
      </c>
    </row>
    <row r="50" spans="1:1" ht="12" customHeight="1" x14ac:dyDescent="0.3">
      <c r="A50" s="577" t="s">
        <v>238</v>
      </c>
    </row>
    <row r="51" spans="1:1" x14ac:dyDescent="0.3">
      <c r="A51" s="577" t="s">
        <v>279</v>
      </c>
    </row>
    <row r="52" spans="1:1" x14ac:dyDescent="0.3">
      <c r="A52" s="582" t="s">
        <v>260</v>
      </c>
    </row>
    <row r="53" spans="1:1" ht="12" customHeight="1" x14ac:dyDescent="0.3">
      <c r="A53" s="577" t="s">
        <v>238</v>
      </c>
    </row>
    <row r="54" spans="1:1" ht="37.5" x14ac:dyDescent="0.3">
      <c r="A54" s="577" t="s">
        <v>280</v>
      </c>
    </row>
    <row r="55" spans="1:1" ht="20.100000000000001" customHeight="1" x14ac:dyDescent="0.3">
      <c r="A55" s="545" t="s">
        <v>257</v>
      </c>
    </row>
    <row r="56" spans="1:1" ht="21" x14ac:dyDescent="0.35">
      <c r="A56" s="580" t="s">
        <v>281</v>
      </c>
    </row>
    <row r="57" spans="1:1" ht="56.25" x14ac:dyDescent="0.3">
      <c r="A57" s="577" t="s">
        <v>282</v>
      </c>
    </row>
    <row r="58" spans="1:1" ht="12" customHeight="1" x14ac:dyDescent="0.3">
      <c r="A58" s="577" t="s">
        <v>238</v>
      </c>
    </row>
    <row r="59" spans="1:1" ht="37.5" x14ac:dyDescent="0.3">
      <c r="A59" s="577" t="s">
        <v>283</v>
      </c>
    </row>
    <row r="60" spans="1:1" ht="12" customHeight="1" x14ac:dyDescent="0.3">
      <c r="A60" s="577" t="s">
        <v>238</v>
      </c>
    </row>
    <row r="61" spans="1:1" ht="37.5" x14ac:dyDescent="0.3">
      <c r="A61" s="577" t="s">
        <v>284</v>
      </c>
    </row>
    <row r="62" spans="1:1" ht="37.5" x14ac:dyDescent="0.3">
      <c r="A62" s="579" t="s">
        <v>261</v>
      </c>
    </row>
    <row r="63" spans="1:1" ht="39.950000000000003" customHeight="1" x14ac:dyDescent="0.3">
      <c r="A63" s="579" t="s">
        <v>262</v>
      </c>
    </row>
    <row r="64" spans="1:1" ht="12" customHeight="1" x14ac:dyDescent="0.3">
      <c r="A64" s="545" t="s">
        <v>238</v>
      </c>
    </row>
    <row r="65" spans="1:1" x14ac:dyDescent="0.3">
      <c r="A65" s="577" t="s">
        <v>285</v>
      </c>
    </row>
    <row r="66" spans="1:1" ht="20.100000000000001" customHeight="1" x14ac:dyDescent="0.3">
      <c r="A66" s="545" t="s">
        <v>238</v>
      </c>
    </row>
    <row r="67" spans="1:1" ht="21" x14ac:dyDescent="0.35">
      <c r="A67" s="580" t="s">
        <v>286</v>
      </c>
    </row>
    <row r="68" spans="1:1" ht="56.25" x14ac:dyDescent="0.3">
      <c r="A68" s="577" t="s">
        <v>287</v>
      </c>
    </row>
    <row r="69" spans="1:1" ht="12" customHeight="1" x14ac:dyDescent="0.3">
      <c r="A69" s="545" t="s">
        <v>238</v>
      </c>
    </row>
    <row r="70" spans="1:1" x14ac:dyDescent="0.3">
      <c r="A70" s="579" t="s">
        <v>288</v>
      </c>
    </row>
    <row r="71" spans="1:1" ht="37.5" x14ac:dyDescent="0.3">
      <c r="A71" s="583" t="s">
        <v>320</v>
      </c>
    </row>
    <row r="72" spans="1:1" ht="42.6" customHeight="1" x14ac:dyDescent="0.3">
      <c r="A72" s="583" t="s">
        <v>263</v>
      </c>
    </row>
    <row r="73" spans="1:1" x14ac:dyDescent="0.3">
      <c r="A73" s="545" t="s">
        <v>238</v>
      </c>
    </row>
    <row r="74" spans="1:1" x14ac:dyDescent="0.3">
      <c r="A74" s="579" t="s">
        <v>289</v>
      </c>
    </row>
    <row r="75" spans="1:1" ht="37.5" x14ac:dyDescent="0.3">
      <c r="A75" s="583" t="s">
        <v>264</v>
      </c>
    </row>
    <row r="76" spans="1:1" x14ac:dyDescent="0.3">
      <c r="A76" s="584" t="s">
        <v>265</v>
      </c>
    </row>
    <row r="77" spans="1:1" ht="12" customHeight="1" x14ac:dyDescent="0.3">
      <c r="A77" s="545" t="s">
        <v>238</v>
      </c>
    </row>
    <row r="78" spans="1:1" ht="37.5" x14ac:dyDescent="0.3">
      <c r="A78" s="577" t="s">
        <v>290</v>
      </c>
    </row>
    <row r="79" spans="1:1" ht="12" customHeight="1" x14ac:dyDescent="0.3">
      <c r="A79" s="577" t="s">
        <v>238</v>
      </c>
    </row>
    <row r="80" spans="1:1" x14ac:dyDescent="0.3">
      <c r="A80" s="577" t="s">
        <v>291</v>
      </c>
    </row>
    <row r="81" spans="1:1" x14ac:dyDescent="0.3">
      <c r="A81" s="579" t="s">
        <v>292</v>
      </c>
    </row>
    <row r="82" spans="1:1" x14ac:dyDescent="0.3">
      <c r="A82" s="579" t="s">
        <v>293</v>
      </c>
    </row>
    <row r="83" spans="1:1" x14ac:dyDescent="0.3">
      <c r="A83" s="579" t="s">
        <v>294</v>
      </c>
    </row>
    <row r="84" spans="1:1" x14ac:dyDescent="0.3">
      <c r="A84" s="579" t="s">
        <v>295</v>
      </c>
    </row>
    <row r="85" spans="1:1" x14ac:dyDescent="0.3">
      <c r="A85" s="579" t="s">
        <v>296</v>
      </c>
    </row>
    <row r="86" spans="1:1" x14ac:dyDescent="0.3">
      <c r="A86" s="579" t="s">
        <v>297</v>
      </c>
    </row>
    <row r="87" spans="1:1" x14ac:dyDescent="0.3">
      <c r="A87" s="579" t="s">
        <v>298</v>
      </c>
    </row>
    <row r="88" spans="1:1" x14ac:dyDescent="0.3">
      <c r="A88" s="579" t="s">
        <v>299</v>
      </c>
    </row>
    <row r="89" spans="1:1" ht="12" customHeight="1" x14ac:dyDescent="0.3">
      <c r="A89" s="545" t="s">
        <v>238</v>
      </c>
    </row>
    <row r="90" spans="1:1" ht="75" x14ac:dyDescent="0.3">
      <c r="A90" s="577" t="s">
        <v>300</v>
      </c>
    </row>
    <row r="91" spans="1:1" ht="12" customHeight="1" x14ac:dyDescent="0.3">
      <c r="A91" s="577" t="s">
        <v>238</v>
      </c>
    </row>
    <row r="92" spans="1:1" ht="37.5" x14ac:dyDescent="0.3">
      <c r="A92" s="577" t="s">
        <v>301</v>
      </c>
    </row>
    <row r="93" spans="1:1" ht="20.100000000000001" customHeight="1" x14ac:dyDescent="0.3">
      <c r="A93" s="545" t="s">
        <v>238</v>
      </c>
    </row>
    <row r="94" spans="1:1" ht="21" x14ac:dyDescent="0.35">
      <c r="A94" s="580" t="s">
        <v>302</v>
      </c>
    </row>
    <row r="95" spans="1:1" s="547" customFormat="1" ht="18.95" customHeight="1" x14ac:dyDescent="0.3">
      <c r="A95" s="577" t="s">
        <v>303</v>
      </c>
    </row>
    <row r="96" spans="1:1" s="547" customFormat="1" ht="12" customHeight="1" x14ac:dyDescent="0.3">
      <c r="A96" s="577" t="s">
        <v>238</v>
      </c>
    </row>
    <row r="97" spans="1:1" s="547" customFormat="1" ht="37.5" x14ac:dyDescent="0.3">
      <c r="A97" s="577" t="s">
        <v>304</v>
      </c>
    </row>
    <row r="98" spans="1:1" ht="12" customHeight="1" x14ac:dyDescent="0.3">
      <c r="A98" s="545" t="s">
        <v>238</v>
      </c>
    </row>
    <row r="99" spans="1:1" ht="57.95" customHeight="1" x14ac:dyDescent="0.3">
      <c r="A99" s="577" t="s">
        <v>321</v>
      </c>
    </row>
    <row r="100" spans="1:1" ht="12" customHeight="1" x14ac:dyDescent="0.3">
      <c r="A100" s="577" t="s">
        <v>238</v>
      </c>
    </row>
    <row r="101" spans="1:1" ht="56.25" x14ac:dyDescent="0.3">
      <c r="A101" s="577" t="s">
        <v>305</v>
      </c>
    </row>
    <row r="102" spans="1:1" ht="12" customHeight="1" x14ac:dyDescent="0.3">
      <c r="A102" s="577" t="s">
        <v>238</v>
      </c>
    </row>
    <row r="103" spans="1:1" ht="37.5" x14ac:dyDescent="0.3">
      <c r="A103" s="577" t="s">
        <v>322</v>
      </c>
    </row>
    <row r="104" spans="1:1" ht="12" customHeight="1" x14ac:dyDescent="0.3">
      <c r="A104" s="577" t="s">
        <v>238</v>
      </c>
    </row>
    <row r="105" spans="1:1" x14ac:dyDescent="0.3">
      <c r="A105" s="577" t="s">
        <v>310</v>
      </c>
    </row>
    <row r="106" spans="1:1" ht="30" customHeight="1" x14ac:dyDescent="0.3">
      <c r="A106" s="545" t="s">
        <v>257</v>
      </c>
    </row>
    <row r="107" spans="1:1" ht="23.25" x14ac:dyDescent="0.35">
      <c r="A107" s="574" t="s">
        <v>306</v>
      </c>
    </row>
    <row r="108" spans="1:1" x14ac:dyDescent="0.3">
      <c r="A108" s="576" t="s">
        <v>307</v>
      </c>
    </row>
    <row r="109" spans="1:1" ht="56.25" x14ac:dyDescent="0.3">
      <c r="A109" s="573" t="s">
        <v>266</v>
      </c>
    </row>
    <row r="110" spans="1:1" ht="12" customHeight="1" x14ac:dyDescent="0.3">
      <c r="A110" s="578"/>
    </row>
    <row r="111" spans="1:1" ht="37.5" x14ac:dyDescent="0.3">
      <c r="A111" s="585" t="s">
        <v>267</v>
      </c>
    </row>
    <row r="112" spans="1:1" x14ac:dyDescent="0.3">
      <c r="A112" s="579" t="s">
        <v>268</v>
      </c>
    </row>
    <row r="113" spans="1:1" ht="24" customHeight="1" x14ac:dyDescent="0.3">
      <c r="A113" s="579" t="s">
        <v>269</v>
      </c>
    </row>
    <row r="114" spans="1:1" ht="30" customHeight="1" x14ac:dyDescent="0.3">
      <c r="A114" s="545" t="s">
        <v>257</v>
      </c>
    </row>
    <row r="115" spans="1:1" ht="23.25" x14ac:dyDescent="0.35">
      <c r="A115" s="574" t="s">
        <v>308</v>
      </c>
    </row>
    <row r="116" spans="1:1" x14ac:dyDescent="0.3">
      <c r="A116" s="576" t="s">
        <v>309</v>
      </c>
    </row>
    <row r="117" spans="1:1" ht="56.25" x14ac:dyDescent="0.3">
      <c r="A117" s="573" t="s">
        <v>270</v>
      </c>
    </row>
  </sheetData>
  <sheetProtection selectLockedCells="1" selectUnlockedCells="1"/>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 min="11" max="11" width="9.140625"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60</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33</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E14+F14</f>
        <v>0</v>
      </c>
      <c r="H14" s="223">
        <f>C14-G14</f>
        <v>0</v>
      </c>
      <c r="I14" s="74" t="e">
        <f>G14/C14</f>
        <v>#DIV/0!</v>
      </c>
    </row>
    <row r="15" spans="1:15" x14ac:dyDescent="0.25">
      <c r="A15" s="70"/>
      <c r="B15" s="278">
        <f>Personnel!D13</f>
        <v>0</v>
      </c>
      <c r="C15" s="45">
        <f>Personnel!E25</f>
        <v>0</v>
      </c>
      <c r="D15" s="57"/>
      <c r="E15" s="325">
        <f t="shared" ref="E15:E23" si="0">ROUND(D15,2)</f>
        <v>0</v>
      </c>
      <c r="F15" s="222"/>
      <c r="G15" s="184">
        <f t="shared" ref="G15:G22" si="1">E15+F15</f>
        <v>0</v>
      </c>
      <c r="H15" s="223">
        <f t="shared" ref="H15:H23" si="2">C15-G15</f>
        <v>0</v>
      </c>
      <c r="I15" s="74" t="e">
        <f>G15/C15</f>
        <v>#DIV/0!</v>
      </c>
    </row>
    <row r="16" spans="1:15" x14ac:dyDescent="0.25">
      <c r="A16" s="70"/>
      <c r="B16" s="278">
        <f>Personnel!F13</f>
        <v>0</v>
      </c>
      <c r="C16" s="45">
        <f>Personnel!G25</f>
        <v>0</v>
      </c>
      <c r="D16" s="57"/>
      <c r="E16" s="325">
        <f t="shared" si="0"/>
        <v>0</v>
      </c>
      <c r="F16" s="222"/>
      <c r="G16" s="184">
        <f t="shared" si="1"/>
        <v>0</v>
      </c>
      <c r="H16" s="223">
        <f t="shared" si="2"/>
        <v>0</v>
      </c>
      <c r="I16" s="74" t="e">
        <f>G16/C16</f>
        <v>#DIV/0!</v>
      </c>
    </row>
    <row r="17" spans="1:9" x14ac:dyDescent="0.25">
      <c r="A17" s="70"/>
      <c r="B17" s="278">
        <f>Personnel!H13</f>
        <v>0</v>
      </c>
      <c r="C17" s="45">
        <f>Personnel!I25</f>
        <v>0</v>
      </c>
      <c r="D17" s="57"/>
      <c r="E17" s="325">
        <f t="shared" si="0"/>
        <v>0</v>
      </c>
      <c r="F17" s="222"/>
      <c r="G17" s="184">
        <f t="shared" si="1"/>
        <v>0</v>
      </c>
      <c r="H17" s="223">
        <f t="shared" si="2"/>
        <v>0</v>
      </c>
      <c r="I17" s="74" t="e">
        <f t="shared" ref="I17:I23" si="3">G17/C17</f>
        <v>#DIV/0!</v>
      </c>
    </row>
    <row r="18" spans="1:9" x14ac:dyDescent="0.25">
      <c r="A18" s="70"/>
      <c r="B18" s="278">
        <f>Personnel!J13</f>
        <v>0</v>
      </c>
      <c r="C18" s="45">
        <f>Personnel!K25</f>
        <v>0</v>
      </c>
      <c r="D18" s="57"/>
      <c r="E18" s="325">
        <f t="shared" si="0"/>
        <v>0</v>
      </c>
      <c r="F18" s="222"/>
      <c r="G18" s="184">
        <f t="shared" si="1"/>
        <v>0</v>
      </c>
      <c r="H18" s="223">
        <f t="shared" si="2"/>
        <v>0</v>
      </c>
      <c r="I18" s="74" t="e">
        <f t="shared" si="3"/>
        <v>#DIV/0!</v>
      </c>
    </row>
    <row r="19" spans="1:9" x14ac:dyDescent="0.25">
      <c r="A19" s="70"/>
      <c r="B19" s="278">
        <f>Personnel!L13</f>
        <v>0</v>
      </c>
      <c r="C19" s="45">
        <f>Personnel!M25</f>
        <v>0</v>
      </c>
      <c r="D19" s="57"/>
      <c r="E19" s="325">
        <f t="shared" si="0"/>
        <v>0</v>
      </c>
      <c r="F19" s="222"/>
      <c r="G19" s="184">
        <f t="shared" si="1"/>
        <v>0</v>
      </c>
      <c r="H19" s="223">
        <f t="shared" si="2"/>
        <v>0</v>
      </c>
      <c r="I19" s="74" t="e">
        <f t="shared" si="3"/>
        <v>#DIV/0!</v>
      </c>
    </row>
    <row r="20" spans="1:9" x14ac:dyDescent="0.25">
      <c r="A20" s="70"/>
      <c r="B20" s="278">
        <f>Personnel!N13</f>
        <v>0</v>
      </c>
      <c r="C20" s="45">
        <f>Personnel!O25</f>
        <v>0</v>
      </c>
      <c r="D20" s="57"/>
      <c r="E20" s="325">
        <f t="shared" si="0"/>
        <v>0</v>
      </c>
      <c r="F20" s="222"/>
      <c r="G20" s="184">
        <f t="shared" si="1"/>
        <v>0</v>
      </c>
      <c r="H20" s="223">
        <f t="shared" si="2"/>
        <v>0</v>
      </c>
      <c r="I20" s="74" t="e">
        <f t="shared" si="3"/>
        <v>#DIV/0!</v>
      </c>
    </row>
    <row r="21" spans="1:9" x14ac:dyDescent="0.25">
      <c r="A21" s="70"/>
      <c r="B21" s="278">
        <f>Personnel!P13</f>
        <v>0</v>
      </c>
      <c r="C21" s="45">
        <f>Personnel!Q25</f>
        <v>0</v>
      </c>
      <c r="D21" s="57"/>
      <c r="E21" s="325">
        <f t="shared" si="0"/>
        <v>0</v>
      </c>
      <c r="F21" s="222"/>
      <c r="G21" s="184">
        <f t="shared" si="1"/>
        <v>0</v>
      </c>
      <c r="H21" s="223">
        <f t="shared" si="2"/>
        <v>0</v>
      </c>
      <c r="I21" s="74" t="e">
        <f t="shared" si="3"/>
        <v>#DIV/0!</v>
      </c>
    </row>
    <row r="22" spans="1:9" x14ac:dyDescent="0.25">
      <c r="A22" s="70"/>
      <c r="B22" s="278">
        <f>Personnel!R13</f>
        <v>0</v>
      </c>
      <c r="C22" s="45">
        <f>Personnel!S25</f>
        <v>0</v>
      </c>
      <c r="D22" s="57"/>
      <c r="E22" s="325">
        <f t="shared" si="0"/>
        <v>0</v>
      </c>
      <c r="F22" s="222"/>
      <c r="G22" s="184">
        <f t="shared" si="1"/>
        <v>0</v>
      </c>
      <c r="H22" s="223">
        <f t="shared" si="2"/>
        <v>0</v>
      </c>
      <c r="I22" s="74" t="e">
        <f t="shared" si="3"/>
        <v>#DIV/0!</v>
      </c>
    </row>
    <row r="23" spans="1:9" x14ac:dyDescent="0.25">
      <c r="A23" s="70"/>
      <c r="B23" s="278">
        <f>Personnel!T13</f>
        <v>0</v>
      </c>
      <c r="C23" s="45">
        <f>Personnel!U25</f>
        <v>0</v>
      </c>
      <c r="D23" s="57"/>
      <c r="E23" s="325">
        <f t="shared" si="0"/>
        <v>0</v>
      </c>
      <c r="F23" s="222"/>
      <c r="G23" s="184">
        <f>E23+F23</f>
        <v>0</v>
      </c>
      <c r="H23" s="223">
        <f t="shared" si="2"/>
        <v>0</v>
      </c>
      <c r="I23" s="74" t="e">
        <f t="shared" si="3"/>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33</v>
      </c>
      <c r="E27" s="266" t="s">
        <v>125</v>
      </c>
      <c r="F27" s="226" t="s">
        <v>93</v>
      </c>
      <c r="G27" s="227" t="s">
        <v>21</v>
      </c>
      <c r="H27" s="228" t="s">
        <v>20</v>
      </c>
      <c r="I27" s="73" t="s">
        <v>19</v>
      </c>
    </row>
    <row r="28" spans="1:9" x14ac:dyDescent="0.25">
      <c r="A28" s="70"/>
      <c r="B28" s="278">
        <f>Personnel!B13</f>
        <v>0</v>
      </c>
      <c r="C28" s="7">
        <f>Personnel!C28</f>
        <v>0</v>
      </c>
      <c r="D28" s="229"/>
      <c r="E28" s="326">
        <f t="shared" ref="E28:E37" si="4">ROUND(D28,2)</f>
        <v>0</v>
      </c>
      <c r="F28" s="222"/>
      <c r="G28" s="230">
        <f>E28+F28</f>
        <v>0</v>
      </c>
      <c r="H28" s="231">
        <f>C28-G28</f>
        <v>0</v>
      </c>
      <c r="I28" s="74" t="e">
        <f>G28/C28</f>
        <v>#DIV/0!</v>
      </c>
    </row>
    <row r="29" spans="1:9" x14ac:dyDescent="0.25">
      <c r="A29" s="70"/>
      <c r="B29" s="278">
        <f>Personnel!D13</f>
        <v>0</v>
      </c>
      <c r="C29" s="7">
        <f>Personnel!E28</f>
        <v>0</v>
      </c>
      <c r="D29" s="232"/>
      <c r="E29" s="326">
        <f t="shared" si="4"/>
        <v>0</v>
      </c>
      <c r="F29" s="222"/>
      <c r="G29" s="230">
        <f t="shared" ref="G29:G36" si="5">E29+F29</f>
        <v>0</v>
      </c>
      <c r="H29" s="231">
        <f t="shared" ref="H29:H37" si="6">C29-G29</f>
        <v>0</v>
      </c>
      <c r="I29" s="74" t="e">
        <f t="shared" ref="I29:I37" si="7">G29/C29</f>
        <v>#DIV/0!</v>
      </c>
    </row>
    <row r="30" spans="1:9" x14ac:dyDescent="0.25">
      <c r="A30" s="70"/>
      <c r="B30" s="278">
        <f>Personnel!F13</f>
        <v>0</v>
      </c>
      <c r="C30" s="7">
        <f>Personnel!G28</f>
        <v>0</v>
      </c>
      <c r="D30" s="229"/>
      <c r="E30" s="326">
        <f t="shared" si="4"/>
        <v>0</v>
      </c>
      <c r="F30" s="222"/>
      <c r="G30" s="230">
        <f t="shared" si="5"/>
        <v>0</v>
      </c>
      <c r="H30" s="231">
        <f t="shared" si="6"/>
        <v>0</v>
      </c>
      <c r="I30" s="74" t="e">
        <f t="shared" si="7"/>
        <v>#DIV/0!</v>
      </c>
    </row>
    <row r="31" spans="1:9" x14ac:dyDescent="0.25">
      <c r="A31" s="70"/>
      <c r="B31" s="278">
        <f>Personnel!H13</f>
        <v>0</v>
      </c>
      <c r="C31" s="7">
        <f>Personnel!I28</f>
        <v>0</v>
      </c>
      <c r="D31" s="232"/>
      <c r="E31" s="326">
        <f t="shared" si="4"/>
        <v>0</v>
      </c>
      <c r="F31" s="222"/>
      <c r="G31" s="230">
        <f t="shared" si="5"/>
        <v>0</v>
      </c>
      <c r="H31" s="231">
        <f t="shared" si="6"/>
        <v>0</v>
      </c>
      <c r="I31" s="74" t="e">
        <f t="shared" si="7"/>
        <v>#DIV/0!</v>
      </c>
    </row>
    <row r="32" spans="1:9" x14ac:dyDescent="0.25">
      <c r="A32" s="70"/>
      <c r="B32" s="278">
        <f>Personnel!J13</f>
        <v>0</v>
      </c>
      <c r="C32" s="7">
        <f>Personnel!K28</f>
        <v>0</v>
      </c>
      <c r="D32" s="229"/>
      <c r="E32" s="326">
        <f t="shared" si="4"/>
        <v>0</v>
      </c>
      <c r="F32" s="222"/>
      <c r="G32" s="230">
        <f t="shared" si="5"/>
        <v>0</v>
      </c>
      <c r="H32" s="231">
        <f t="shared" si="6"/>
        <v>0</v>
      </c>
      <c r="I32" s="74" t="e">
        <f t="shared" si="7"/>
        <v>#DIV/0!</v>
      </c>
    </row>
    <row r="33" spans="1:9" x14ac:dyDescent="0.25">
      <c r="A33" s="70"/>
      <c r="B33" s="278">
        <f>Personnel!L13</f>
        <v>0</v>
      </c>
      <c r="C33" s="7">
        <f>Personnel!M28</f>
        <v>0</v>
      </c>
      <c r="D33" s="232"/>
      <c r="E33" s="326">
        <f t="shared" si="4"/>
        <v>0</v>
      </c>
      <c r="F33" s="222"/>
      <c r="G33" s="230">
        <f t="shared" si="5"/>
        <v>0</v>
      </c>
      <c r="H33" s="231">
        <f t="shared" si="6"/>
        <v>0</v>
      </c>
      <c r="I33" s="74" t="e">
        <f t="shared" si="7"/>
        <v>#DIV/0!</v>
      </c>
    </row>
    <row r="34" spans="1:9" x14ac:dyDescent="0.25">
      <c r="A34" s="70"/>
      <c r="B34" s="278">
        <f>Personnel!N13</f>
        <v>0</v>
      </c>
      <c r="C34" s="7">
        <f>Personnel!O28</f>
        <v>0</v>
      </c>
      <c r="D34" s="229"/>
      <c r="E34" s="326">
        <f t="shared" si="4"/>
        <v>0</v>
      </c>
      <c r="F34" s="222"/>
      <c r="G34" s="230">
        <f t="shared" si="5"/>
        <v>0</v>
      </c>
      <c r="H34" s="231">
        <f t="shared" si="6"/>
        <v>0</v>
      </c>
      <c r="I34" s="74" t="e">
        <f t="shared" si="7"/>
        <v>#DIV/0!</v>
      </c>
    </row>
    <row r="35" spans="1:9" x14ac:dyDescent="0.25">
      <c r="A35" s="70"/>
      <c r="B35" s="278">
        <f>Personnel!P13</f>
        <v>0</v>
      </c>
      <c r="C35" s="7">
        <f>Personnel!Q28</f>
        <v>0</v>
      </c>
      <c r="D35" s="229"/>
      <c r="E35" s="326">
        <f t="shared" si="4"/>
        <v>0</v>
      </c>
      <c r="F35" s="222"/>
      <c r="G35" s="230">
        <f t="shared" si="5"/>
        <v>0</v>
      </c>
      <c r="H35" s="231">
        <f t="shared" si="6"/>
        <v>0</v>
      </c>
      <c r="I35" s="74" t="e">
        <f t="shared" si="7"/>
        <v>#DIV/0!</v>
      </c>
    </row>
    <row r="36" spans="1:9" x14ac:dyDescent="0.25">
      <c r="A36" s="70"/>
      <c r="B36" s="278">
        <f>Personnel!R13</f>
        <v>0</v>
      </c>
      <c r="C36" s="14">
        <f>Personnel!S28</f>
        <v>0</v>
      </c>
      <c r="D36" s="229"/>
      <c r="E36" s="326">
        <f t="shared" si="4"/>
        <v>0</v>
      </c>
      <c r="F36" s="222"/>
      <c r="G36" s="230">
        <f t="shared" si="5"/>
        <v>0</v>
      </c>
      <c r="H36" s="231">
        <f t="shared" si="6"/>
        <v>0</v>
      </c>
      <c r="I36" s="74" t="e">
        <f t="shared" si="7"/>
        <v>#DIV/0!</v>
      </c>
    </row>
    <row r="37" spans="1:9" x14ac:dyDescent="0.25">
      <c r="A37" s="70"/>
      <c r="B37" s="278">
        <f>Personnel!T13</f>
        <v>0</v>
      </c>
      <c r="C37" s="7">
        <f>Personnel!U28</f>
        <v>0</v>
      </c>
      <c r="D37" s="232"/>
      <c r="E37" s="326">
        <f t="shared" si="4"/>
        <v>0</v>
      </c>
      <c r="F37" s="222"/>
      <c r="G37" s="230">
        <f>E37+F37</f>
        <v>0</v>
      </c>
      <c r="H37" s="231">
        <f t="shared" si="6"/>
        <v>0</v>
      </c>
      <c r="I37" s="74" t="e">
        <f t="shared" si="7"/>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33</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8">ROUND(D42,2)</f>
        <v>0</v>
      </c>
      <c r="F42" s="241"/>
      <c r="G42" s="188">
        <f>E42+F42</f>
        <v>0</v>
      </c>
      <c r="H42" s="35">
        <f t="shared" ref="H42:H47" si="9">C42-G42</f>
        <v>0</v>
      </c>
      <c r="I42" s="275" t="e">
        <f t="shared" ref="I42:I47" si="10">G42/C42</f>
        <v>#DIV/0!</v>
      </c>
    </row>
    <row r="43" spans="1:9" s="34" customFormat="1" ht="14.25" x14ac:dyDescent="0.2">
      <c r="A43" s="78"/>
      <c r="B43" s="277" t="str">
        <f>'Line Item Budget'!A22</f>
        <v>Contractor 2 (define)</v>
      </c>
      <c r="C43" s="8">
        <f>'Line Item Budget'!D22</f>
        <v>0</v>
      </c>
      <c r="D43" s="58"/>
      <c r="E43" s="323">
        <f t="shared" si="8"/>
        <v>0</v>
      </c>
      <c r="F43" s="241"/>
      <c r="G43" s="188">
        <f t="shared" ref="G43:G47" si="11">E43+F43</f>
        <v>0</v>
      </c>
      <c r="H43" s="35">
        <f t="shared" si="9"/>
        <v>0</v>
      </c>
      <c r="I43" s="275" t="e">
        <f t="shared" si="10"/>
        <v>#DIV/0!</v>
      </c>
    </row>
    <row r="44" spans="1:9" s="34" customFormat="1" ht="14.25" x14ac:dyDescent="0.2">
      <c r="A44" s="78"/>
      <c r="B44" s="277" t="str">
        <f>'Line Item Budget'!A23</f>
        <v>Contractor 3 (define)</v>
      </c>
      <c r="C44" s="8">
        <f>'Line Item Budget'!D23</f>
        <v>0</v>
      </c>
      <c r="D44" s="58"/>
      <c r="E44" s="323">
        <f t="shared" si="8"/>
        <v>0</v>
      </c>
      <c r="F44" s="241"/>
      <c r="G44" s="188">
        <f t="shared" si="11"/>
        <v>0</v>
      </c>
      <c r="H44" s="35">
        <f t="shared" si="9"/>
        <v>0</v>
      </c>
      <c r="I44" s="275" t="e">
        <f t="shared" si="10"/>
        <v>#DIV/0!</v>
      </c>
    </row>
    <row r="45" spans="1:9" s="34" customFormat="1" ht="14.25" x14ac:dyDescent="0.2">
      <c r="A45" s="78"/>
      <c r="B45" s="277" t="str">
        <f>'Line Item Budget'!A24</f>
        <v>Contractor 4 (define)</v>
      </c>
      <c r="C45" s="8">
        <f>'Line Item Budget'!D24</f>
        <v>0</v>
      </c>
      <c r="D45" s="58"/>
      <c r="E45" s="323">
        <f t="shared" si="8"/>
        <v>0</v>
      </c>
      <c r="F45" s="241"/>
      <c r="G45" s="188">
        <f t="shared" si="11"/>
        <v>0</v>
      </c>
      <c r="H45" s="35">
        <f t="shared" si="9"/>
        <v>0</v>
      </c>
      <c r="I45" s="275" t="e">
        <f t="shared" si="10"/>
        <v>#DIV/0!</v>
      </c>
    </row>
    <row r="46" spans="1:9" s="34" customFormat="1" ht="14.25" x14ac:dyDescent="0.2">
      <c r="A46" s="78"/>
      <c r="B46" s="277" t="str">
        <f>'Line Item Budget'!A25</f>
        <v>Contractor 5 (define)</v>
      </c>
      <c r="C46" s="8">
        <f>'Line Item Budget'!D25</f>
        <v>0</v>
      </c>
      <c r="D46" s="58"/>
      <c r="E46" s="323">
        <f t="shared" si="8"/>
        <v>0</v>
      </c>
      <c r="F46" s="241"/>
      <c r="G46" s="188">
        <f t="shared" si="11"/>
        <v>0</v>
      </c>
      <c r="H46" s="35">
        <f t="shared" si="9"/>
        <v>0</v>
      </c>
      <c r="I46" s="275" t="e">
        <f t="shared" si="10"/>
        <v>#DIV/0!</v>
      </c>
    </row>
    <row r="47" spans="1:9" s="34" customFormat="1" ht="14.25" x14ac:dyDescent="0.2">
      <c r="A47" s="78"/>
      <c r="B47" s="277" t="str">
        <f>'Line Item Budget'!A26</f>
        <v>Contractor 6 (define)</v>
      </c>
      <c r="C47" s="8">
        <f>'Line Item Budget'!D26</f>
        <v>0</v>
      </c>
      <c r="D47" s="58"/>
      <c r="E47" s="323">
        <f t="shared" si="8"/>
        <v>0</v>
      </c>
      <c r="F47" s="241"/>
      <c r="G47" s="188">
        <f t="shared" si="11"/>
        <v>0</v>
      </c>
      <c r="H47" s="35">
        <f t="shared" si="9"/>
        <v>0</v>
      </c>
      <c r="I47" s="275" t="e">
        <f t="shared" si="10"/>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8"/>
        <v>0</v>
      </c>
      <c r="F49" s="241"/>
      <c r="G49" s="276">
        <f>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8"/>
        <v>0</v>
      </c>
      <c r="F50" s="241"/>
      <c r="G50" s="276">
        <f t="shared" ref="G50:G51" si="12">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8"/>
        <v>0</v>
      </c>
      <c r="F51" s="241"/>
      <c r="G51" s="276">
        <f t="shared" si="12"/>
        <v>0</v>
      </c>
      <c r="H51" s="272">
        <f>C51-G51</f>
        <v>0</v>
      </c>
      <c r="I51" s="275" t="e">
        <f>G51/C51</f>
        <v>#DIV/0!</v>
      </c>
    </row>
    <row r="52" spans="1:10" s="34" customFormat="1" ht="14.25" x14ac:dyDescent="0.2">
      <c r="A52" s="78"/>
      <c r="B52" s="277" t="str">
        <f>'Line Item Budget'!A31</f>
        <v>Subcontractor4</v>
      </c>
      <c r="C52" s="269">
        <f>'Line Item Budget'!D31</f>
        <v>0</v>
      </c>
      <c r="D52" s="58"/>
      <c r="E52" s="323">
        <f t="shared" si="8"/>
        <v>0</v>
      </c>
      <c r="F52" s="241"/>
      <c r="G52" s="276">
        <f>D52+F52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33</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13">ROUND(D57,2)</f>
        <v>0</v>
      </c>
      <c r="F57" s="241"/>
      <c r="G57" s="188">
        <f>E57+F57</f>
        <v>0</v>
      </c>
      <c r="H57" s="35">
        <f>C57-G57</f>
        <v>0</v>
      </c>
      <c r="I57" s="275" t="e">
        <f>G57/C57</f>
        <v>#DIV/0!</v>
      </c>
    </row>
    <row r="58" spans="1:10" s="34" customFormat="1" ht="14.25" x14ac:dyDescent="0.2">
      <c r="A58" s="78"/>
      <c r="B58" s="289">
        <f>'Line Item Budget'!A35</f>
        <v>0</v>
      </c>
      <c r="C58" s="8">
        <f>'Line Item Budget'!D35</f>
        <v>0</v>
      </c>
      <c r="D58" s="58"/>
      <c r="E58" s="323">
        <f t="shared" si="13"/>
        <v>0</v>
      </c>
      <c r="F58" s="241"/>
      <c r="G58" s="188">
        <f>E58+F58</f>
        <v>0</v>
      </c>
      <c r="H58" s="35">
        <f>C58-G58</f>
        <v>0</v>
      </c>
      <c r="I58" s="275" t="e">
        <f>G58/C58</f>
        <v>#DIV/0!</v>
      </c>
    </row>
    <row r="59" spans="1:10" s="34" customFormat="1" ht="14.25" x14ac:dyDescent="0.2">
      <c r="A59" s="78"/>
      <c r="B59" s="277">
        <f>'Line Item Budget'!A36</f>
        <v>0</v>
      </c>
      <c r="C59" s="8">
        <f>'Line Item Budget'!D36</f>
        <v>0</v>
      </c>
      <c r="D59" s="58"/>
      <c r="E59" s="323">
        <f t="shared" si="13"/>
        <v>0</v>
      </c>
      <c r="F59" s="241"/>
      <c r="G59" s="188">
        <f t="shared" ref="G59:G66" si="14">E59+F59</f>
        <v>0</v>
      </c>
      <c r="H59" s="35">
        <f t="shared" ref="H59:H66" si="15">C59-G59</f>
        <v>0</v>
      </c>
      <c r="I59" s="275" t="e">
        <f t="shared" ref="I59:I84" si="16">G59/C59</f>
        <v>#DIV/0!</v>
      </c>
    </row>
    <row r="60" spans="1:10" s="34" customFormat="1" ht="14.25" x14ac:dyDescent="0.2">
      <c r="A60" s="78"/>
      <c r="B60" s="277">
        <f>'Line Item Budget'!A37</f>
        <v>0</v>
      </c>
      <c r="C60" s="8">
        <f>'Line Item Budget'!D37</f>
        <v>0</v>
      </c>
      <c r="D60" s="58"/>
      <c r="E60" s="323">
        <f t="shared" si="13"/>
        <v>0</v>
      </c>
      <c r="F60" s="241"/>
      <c r="G60" s="188">
        <f t="shared" si="14"/>
        <v>0</v>
      </c>
      <c r="H60" s="35">
        <f t="shared" si="15"/>
        <v>0</v>
      </c>
      <c r="I60" s="275" t="e">
        <f t="shared" si="16"/>
        <v>#DIV/0!</v>
      </c>
    </row>
    <row r="61" spans="1:10" s="34" customFormat="1" ht="14.25" x14ac:dyDescent="0.2">
      <c r="A61" s="78"/>
      <c r="B61" s="277">
        <f>'Line Item Budget'!A38</f>
        <v>0</v>
      </c>
      <c r="C61" s="8">
        <f>'Line Item Budget'!D38</f>
        <v>0</v>
      </c>
      <c r="D61" s="58"/>
      <c r="E61" s="323">
        <f t="shared" si="13"/>
        <v>0</v>
      </c>
      <c r="F61" s="241"/>
      <c r="G61" s="188">
        <f t="shared" si="14"/>
        <v>0</v>
      </c>
      <c r="H61" s="35">
        <f t="shared" si="15"/>
        <v>0</v>
      </c>
      <c r="I61" s="275" t="e">
        <f t="shared" si="16"/>
        <v>#DIV/0!</v>
      </c>
    </row>
    <row r="62" spans="1:10" s="34" customFormat="1" ht="14.25" x14ac:dyDescent="0.2">
      <c r="A62" s="78"/>
      <c r="B62" s="277">
        <f>'Line Item Budget'!A39</f>
        <v>0</v>
      </c>
      <c r="C62" s="8">
        <f>'Line Item Budget'!D39</f>
        <v>0</v>
      </c>
      <c r="D62" s="58"/>
      <c r="E62" s="323">
        <f t="shared" si="13"/>
        <v>0</v>
      </c>
      <c r="F62" s="241"/>
      <c r="G62" s="188">
        <f t="shared" si="14"/>
        <v>0</v>
      </c>
      <c r="H62" s="35">
        <f t="shared" si="15"/>
        <v>0</v>
      </c>
      <c r="I62" s="275" t="e">
        <f t="shared" si="16"/>
        <v>#DIV/0!</v>
      </c>
    </row>
    <row r="63" spans="1:10" s="34" customFormat="1" ht="14.25" x14ac:dyDescent="0.2">
      <c r="A63" s="78"/>
      <c r="B63" s="277">
        <f>'Line Item Budget'!A40</f>
        <v>0</v>
      </c>
      <c r="C63" s="8">
        <f>'Line Item Budget'!D40</f>
        <v>0</v>
      </c>
      <c r="D63" s="58"/>
      <c r="E63" s="323">
        <f t="shared" si="13"/>
        <v>0</v>
      </c>
      <c r="F63" s="241"/>
      <c r="G63" s="188">
        <f t="shared" si="14"/>
        <v>0</v>
      </c>
      <c r="H63" s="35">
        <f t="shared" si="15"/>
        <v>0</v>
      </c>
      <c r="I63" s="275" t="e">
        <f t="shared" si="16"/>
        <v>#DIV/0!</v>
      </c>
    </row>
    <row r="64" spans="1:10" s="34" customFormat="1" ht="14.25" x14ac:dyDescent="0.2">
      <c r="A64" s="78"/>
      <c r="B64" s="277">
        <f>'Line Item Budget'!A41</f>
        <v>0</v>
      </c>
      <c r="C64" s="8">
        <f>'Line Item Budget'!D41</f>
        <v>0</v>
      </c>
      <c r="D64" s="58"/>
      <c r="E64" s="323">
        <f t="shared" si="13"/>
        <v>0</v>
      </c>
      <c r="F64" s="241"/>
      <c r="G64" s="188">
        <f t="shared" si="14"/>
        <v>0</v>
      </c>
      <c r="H64" s="35">
        <f t="shared" si="15"/>
        <v>0</v>
      </c>
      <c r="I64" s="275" t="e">
        <f t="shared" si="16"/>
        <v>#DIV/0!</v>
      </c>
    </row>
    <row r="65" spans="1:9" s="34" customFormat="1" ht="14.25" x14ac:dyDescent="0.2">
      <c r="A65" s="78"/>
      <c r="B65" s="277">
        <f>'Line Item Budget'!A42</f>
        <v>0</v>
      </c>
      <c r="C65" s="8">
        <f>'Line Item Budget'!D42</f>
        <v>0</v>
      </c>
      <c r="D65" s="58"/>
      <c r="E65" s="323">
        <f t="shared" si="13"/>
        <v>0</v>
      </c>
      <c r="F65" s="241"/>
      <c r="G65" s="188">
        <f t="shared" si="14"/>
        <v>0</v>
      </c>
      <c r="H65" s="35">
        <f t="shared" si="15"/>
        <v>0</v>
      </c>
      <c r="I65" s="275" t="e">
        <f t="shared" si="16"/>
        <v>#DIV/0!</v>
      </c>
    </row>
    <row r="66" spans="1:9" s="34" customFormat="1" thickBot="1" x14ac:dyDescent="0.25">
      <c r="A66" s="78"/>
      <c r="B66" s="281">
        <f>'Line Item Budget'!A43</f>
        <v>0</v>
      </c>
      <c r="C66" s="8">
        <f>'Line Item Budget'!D43</f>
        <v>0</v>
      </c>
      <c r="D66" s="59"/>
      <c r="E66" s="323">
        <f t="shared" si="13"/>
        <v>0</v>
      </c>
      <c r="F66" s="246"/>
      <c r="G66" s="188">
        <f t="shared" si="14"/>
        <v>0</v>
      </c>
      <c r="H66" s="35">
        <f t="shared" si="15"/>
        <v>0</v>
      </c>
      <c r="I66" s="82" t="e">
        <f t="shared" si="16"/>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13"/>
        <v>0</v>
      </c>
      <c r="F68" s="249"/>
      <c r="G68" s="276">
        <f>E68+F68</f>
        <v>0</v>
      </c>
      <c r="H68" s="272">
        <f>C68-G68</f>
        <v>0</v>
      </c>
      <c r="I68" s="84" t="e">
        <f t="shared" ref="I68:I75" si="17">G68/C68</f>
        <v>#DIV/0!</v>
      </c>
    </row>
    <row r="69" spans="1:9" s="34" customFormat="1" ht="14.25" x14ac:dyDescent="0.2">
      <c r="A69" s="78"/>
      <c r="B69" s="277" t="str">
        <f>'Line Item Budget'!A47</f>
        <v>Office Supplies</v>
      </c>
      <c r="C69" s="269">
        <f>'Line Item Budget'!D47</f>
        <v>0</v>
      </c>
      <c r="D69" s="58"/>
      <c r="E69" s="324">
        <f t="shared" si="13"/>
        <v>0</v>
      </c>
      <c r="F69" s="241"/>
      <c r="G69" s="276">
        <f t="shared" ref="G69:G75" si="18">E69+F69</f>
        <v>0</v>
      </c>
      <c r="H69" s="272">
        <f t="shared" ref="H69:H75" si="19">C69-G69</f>
        <v>0</v>
      </c>
      <c r="I69" s="275" t="e">
        <f t="shared" si="17"/>
        <v>#DIV/0!</v>
      </c>
    </row>
    <row r="70" spans="1:9" s="34" customFormat="1" ht="14.25" x14ac:dyDescent="0.2">
      <c r="A70" s="78"/>
      <c r="B70" s="277" t="str">
        <f>'Line Item Budget'!A48</f>
        <v>Patient Education Materials &amp; Incentives</v>
      </c>
      <c r="C70" s="269">
        <f>'Line Item Budget'!D48</f>
        <v>0</v>
      </c>
      <c r="D70" s="58"/>
      <c r="E70" s="324">
        <f t="shared" si="13"/>
        <v>0</v>
      </c>
      <c r="F70" s="241"/>
      <c r="G70" s="276">
        <f t="shared" si="18"/>
        <v>0</v>
      </c>
      <c r="H70" s="272">
        <f t="shared" si="19"/>
        <v>0</v>
      </c>
      <c r="I70" s="275" t="e">
        <f t="shared" si="17"/>
        <v>#DIV/0!</v>
      </c>
    </row>
    <row r="71" spans="1:9" s="34" customFormat="1" ht="14.25" x14ac:dyDescent="0.2">
      <c r="A71" s="78"/>
      <c r="B71" s="277" t="str">
        <f>'Line Item Budget'!A49</f>
        <v>Postage and Delivery</v>
      </c>
      <c r="C71" s="269">
        <f>'Line Item Budget'!D49</f>
        <v>0</v>
      </c>
      <c r="D71" s="58"/>
      <c r="E71" s="324">
        <f t="shared" si="13"/>
        <v>0</v>
      </c>
      <c r="F71" s="241"/>
      <c r="G71" s="276">
        <f t="shared" si="18"/>
        <v>0</v>
      </c>
      <c r="H71" s="272">
        <f t="shared" si="19"/>
        <v>0</v>
      </c>
      <c r="I71" s="275" t="e">
        <f t="shared" si="17"/>
        <v>#DIV/0!</v>
      </c>
    </row>
    <row r="72" spans="1:9" s="34" customFormat="1" ht="14.25" x14ac:dyDescent="0.2">
      <c r="A72" s="78"/>
      <c r="B72" s="281" t="str">
        <f>'Line Item Budget'!A50</f>
        <v>Other (define)</v>
      </c>
      <c r="C72" s="269">
        <f>'Line Item Budget'!D50</f>
        <v>0</v>
      </c>
      <c r="D72" s="59"/>
      <c r="E72" s="324">
        <f t="shared" si="13"/>
        <v>0</v>
      </c>
      <c r="F72" s="246"/>
      <c r="G72" s="276">
        <f t="shared" si="18"/>
        <v>0</v>
      </c>
      <c r="H72" s="272">
        <f t="shared" si="19"/>
        <v>0</v>
      </c>
      <c r="I72" s="82" t="e">
        <f t="shared" si="17"/>
        <v>#DIV/0!</v>
      </c>
    </row>
    <row r="73" spans="1:9" s="34" customFormat="1" ht="14.25" x14ac:dyDescent="0.2">
      <c r="A73" s="78"/>
      <c r="B73" s="281" t="str">
        <f>'Line Item Budget'!A51</f>
        <v>Other (define)</v>
      </c>
      <c r="C73" s="269">
        <f>'Line Item Budget'!D51</f>
        <v>0</v>
      </c>
      <c r="D73" s="59"/>
      <c r="E73" s="324">
        <f t="shared" si="13"/>
        <v>0</v>
      </c>
      <c r="F73" s="246"/>
      <c r="G73" s="276">
        <f t="shared" si="18"/>
        <v>0</v>
      </c>
      <c r="H73" s="272">
        <f t="shared" si="19"/>
        <v>0</v>
      </c>
      <c r="I73" s="82" t="e">
        <f t="shared" si="17"/>
        <v>#DIV/0!</v>
      </c>
    </row>
    <row r="74" spans="1:9" s="34" customFormat="1" ht="14.25" x14ac:dyDescent="0.2">
      <c r="A74" s="78"/>
      <c r="B74" s="281" t="str">
        <f>'Line Item Budget'!A52</f>
        <v>Other (define)</v>
      </c>
      <c r="C74" s="269">
        <f>'Line Item Budget'!D52</f>
        <v>0</v>
      </c>
      <c r="D74" s="59"/>
      <c r="E74" s="324">
        <f t="shared" si="13"/>
        <v>0</v>
      </c>
      <c r="F74" s="246"/>
      <c r="G74" s="276">
        <f t="shared" si="18"/>
        <v>0</v>
      </c>
      <c r="H74" s="272">
        <f t="shared" si="19"/>
        <v>0</v>
      </c>
      <c r="I74" s="82" t="e">
        <f t="shared" si="17"/>
        <v>#DIV/0!</v>
      </c>
    </row>
    <row r="75" spans="1:9" s="34" customFormat="1" thickBot="1" x14ac:dyDescent="0.25">
      <c r="A75" s="78"/>
      <c r="B75" s="281" t="str">
        <f>'Line Item Budget'!A53</f>
        <v>Other (define)</v>
      </c>
      <c r="C75" s="269">
        <f>'Line Item Budget'!D53</f>
        <v>0</v>
      </c>
      <c r="D75" s="59"/>
      <c r="E75" s="324">
        <f t="shared" si="13"/>
        <v>0</v>
      </c>
      <c r="F75" s="246"/>
      <c r="G75" s="276">
        <f t="shared" si="18"/>
        <v>0</v>
      </c>
      <c r="H75" s="272">
        <f t="shared" si="19"/>
        <v>0</v>
      </c>
      <c r="I75" s="82" t="e">
        <f t="shared" si="17"/>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13"/>
        <v>0</v>
      </c>
      <c r="F77" s="249"/>
      <c r="G77" s="276">
        <f>E77+F77</f>
        <v>0</v>
      </c>
      <c r="H77" s="272">
        <f>C77-G77</f>
        <v>0</v>
      </c>
      <c r="I77" s="84" t="e">
        <f t="shared" si="16"/>
        <v>#DIV/0!</v>
      </c>
    </row>
    <row r="78" spans="1:9" s="34" customFormat="1" ht="14.25" x14ac:dyDescent="0.2">
      <c r="A78" s="78"/>
      <c r="B78" s="277" t="str">
        <f>'Line Item Budget'!A57</f>
        <v>Staff Development</v>
      </c>
      <c r="C78" s="269">
        <f>'Line Item Budget'!D57</f>
        <v>0</v>
      </c>
      <c r="D78" s="58"/>
      <c r="E78" s="324">
        <f t="shared" si="13"/>
        <v>0</v>
      </c>
      <c r="F78" s="241"/>
      <c r="G78" s="276">
        <f t="shared" ref="G78:G84" si="20">E78+F78</f>
        <v>0</v>
      </c>
      <c r="H78" s="272">
        <f t="shared" ref="H78:H84" si="21">C78-G78</f>
        <v>0</v>
      </c>
      <c r="I78" s="275" t="e">
        <f t="shared" si="16"/>
        <v>#DIV/0!</v>
      </c>
    </row>
    <row r="79" spans="1:9" s="34" customFormat="1" ht="14.25" x14ac:dyDescent="0.2">
      <c r="A79" s="78"/>
      <c r="B79" s="277" t="str">
        <f>'Line Item Budget'!A58</f>
        <v>Marketing-Community Awareness</v>
      </c>
      <c r="C79" s="269">
        <f>'Line Item Budget'!D58</f>
        <v>0</v>
      </c>
      <c r="D79" s="58"/>
      <c r="E79" s="324">
        <f t="shared" si="13"/>
        <v>0</v>
      </c>
      <c r="F79" s="241"/>
      <c r="G79" s="276">
        <f t="shared" si="20"/>
        <v>0</v>
      </c>
      <c r="H79" s="272">
        <f t="shared" si="21"/>
        <v>0</v>
      </c>
      <c r="I79" s="275" t="e">
        <f t="shared" si="16"/>
        <v>#DIV/0!</v>
      </c>
    </row>
    <row r="80" spans="1:9" s="34" customFormat="1" ht="28.5" x14ac:dyDescent="0.2">
      <c r="A80" s="78"/>
      <c r="B80" s="277" t="str">
        <f>'Line Item Budget'!A59</f>
        <v>Professional Services (Legal, IT, Accounting, Payroll, Security)</v>
      </c>
      <c r="C80" s="269">
        <f>'Line Item Budget'!D59</f>
        <v>0</v>
      </c>
      <c r="D80" s="58"/>
      <c r="E80" s="324">
        <f t="shared" si="13"/>
        <v>0</v>
      </c>
      <c r="F80" s="241"/>
      <c r="G80" s="276">
        <f t="shared" si="20"/>
        <v>0</v>
      </c>
      <c r="H80" s="272">
        <f t="shared" si="21"/>
        <v>0</v>
      </c>
      <c r="I80" s="275" t="e">
        <f t="shared" si="16"/>
        <v>#DIV/0!</v>
      </c>
    </row>
    <row r="81" spans="1:10" s="34" customFormat="1" ht="14.25" x14ac:dyDescent="0.2">
      <c r="A81" s="78"/>
      <c r="B81" s="277" t="str">
        <f>'Line Item Budget'!A60</f>
        <v>Dues &amp; Subscriptions</v>
      </c>
      <c r="C81" s="269">
        <f>'Line Item Budget'!D60</f>
        <v>0</v>
      </c>
      <c r="D81" s="58"/>
      <c r="E81" s="324">
        <f t="shared" si="13"/>
        <v>0</v>
      </c>
      <c r="F81" s="241"/>
      <c r="G81" s="276">
        <f t="shared" si="20"/>
        <v>0</v>
      </c>
      <c r="H81" s="272">
        <f t="shared" si="21"/>
        <v>0</v>
      </c>
      <c r="I81" s="275" t="e">
        <f t="shared" si="16"/>
        <v>#DIV/0!</v>
      </c>
    </row>
    <row r="82" spans="1:10" s="34" customFormat="1" ht="14.25" x14ac:dyDescent="0.2">
      <c r="A82" s="78"/>
      <c r="B82" s="277" t="str">
        <f>'Line Item Budget'!A63</f>
        <v>Other (define)</v>
      </c>
      <c r="C82" s="269">
        <f>'Line Item Budget'!D63</f>
        <v>0</v>
      </c>
      <c r="D82" s="58"/>
      <c r="E82" s="324">
        <f t="shared" si="13"/>
        <v>0</v>
      </c>
      <c r="F82" s="241"/>
      <c r="G82" s="276">
        <f t="shared" si="20"/>
        <v>0</v>
      </c>
      <c r="H82" s="272">
        <f t="shared" si="21"/>
        <v>0</v>
      </c>
      <c r="I82" s="275" t="e">
        <f t="shared" si="16"/>
        <v>#DIV/0!</v>
      </c>
    </row>
    <row r="83" spans="1:10" s="34" customFormat="1" ht="14.25" x14ac:dyDescent="0.2">
      <c r="A83" s="78"/>
      <c r="B83" s="277" t="str">
        <f>'Line Item Budget'!A64</f>
        <v>Other (define)</v>
      </c>
      <c r="C83" s="269">
        <f>'Line Item Budget'!D64</f>
        <v>0</v>
      </c>
      <c r="D83" s="58"/>
      <c r="E83" s="324">
        <f t="shared" si="13"/>
        <v>0</v>
      </c>
      <c r="F83" s="241"/>
      <c r="G83" s="276">
        <f t="shared" si="20"/>
        <v>0</v>
      </c>
      <c r="H83" s="272">
        <f t="shared" si="21"/>
        <v>0</v>
      </c>
      <c r="I83" s="275" t="e">
        <f t="shared" si="16"/>
        <v>#DIV/0!</v>
      </c>
    </row>
    <row r="84" spans="1:10" s="34" customFormat="1" ht="14.25" x14ac:dyDescent="0.2">
      <c r="A84" s="78"/>
      <c r="B84" s="277" t="str">
        <f>'Line Item Budget'!A65</f>
        <v>Other (define)</v>
      </c>
      <c r="C84" s="269">
        <f>'Line Item Budget'!D65</f>
        <v>0</v>
      </c>
      <c r="D84" s="58"/>
      <c r="E84" s="324">
        <f t="shared" si="13"/>
        <v>0</v>
      </c>
      <c r="F84" s="241"/>
      <c r="G84" s="276">
        <f t="shared" si="20"/>
        <v>0</v>
      </c>
      <c r="H84" s="272">
        <f t="shared" si="21"/>
        <v>0</v>
      </c>
      <c r="I84" s="275" t="e">
        <f t="shared" si="16"/>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33</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22">ROUND(D91,2)</f>
        <v>0</v>
      </c>
      <c r="F91" s="241"/>
      <c r="G91" s="188">
        <f>E91+F91</f>
        <v>0</v>
      </c>
      <c r="H91" s="35">
        <f t="shared" ref="H91:H96" si="23">C91-G91</f>
        <v>0</v>
      </c>
      <c r="I91" s="90" t="e">
        <f t="shared" ref="I91:I96" si="24">G91/C91</f>
        <v>#DIV/0!</v>
      </c>
    </row>
    <row r="92" spans="1:10" s="34" customFormat="1" ht="14.25" x14ac:dyDescent="0.2">
      <c r="A92" s="78"/>
      <c r="B92" s="280" t="str">
        <f>'Line Item Budget'!A69</f>
        <v>General Equipment</v>
      </c>
      <c r="C92" s="8">
        <f>'Line Item Budget'!D69</f>
        <v>0</v>
      </c>
      <c r="D92" s="58"/>
      <c r="E92" s="323">
        <f t="shared" si="22"/>
        <v>0</v>
      </c>
      <c r="F92" s="241"/>
      <c r="G92" s="188">
        <f t="shared" ref="G92:G96" si="25">E92+F92</f>
        <v>0</v>
      </c>
      <c r="H92" s="35">
        <f t="shared" si="23"/>
        <v>0</v>
      </c>
      <c r="I92" s="90" t="e">
        <f t="shared" si="24"/>
        <v>#DIV/0!</v>
      </c>
    </row>
    <row r="93" spans="1:10" s="34" customFormat="1" ht="14.25" x14ac:dyDescent="0.2">
      <c r="A93" s="78"/>
      <c r="B93" s="280" t="str">
        <f>'Line Item Budget'!A70</f>
        <v>General  Equipment</v>
      </c>
      <c r="C93" s="8">
        <f>'Line Item Budget'!D70</f>
        <v>0</v>
      </c>
      <c r="D93" s="58"/>
      <c r="E93" s="323">
        <f t="shared" si="22"/>
        <v>0</v>
      </c>
      <c r="F93" s="241"/>
      <c r="G93" s="188">
        <f t="shared" si="25"/>
        <v>0</v>
      </c>
      <c r="H93" s="35">
        <f t="shared" si="23"/>
        <v>0</v>
      </c>
      <c r="I93" s="90" t="e">
        <f t="shared" si="24"/>
        <v>#DIV/0!</v>
      </c>
    </row>
    <row r="94" spans="1:10" s="34" customFormat="1" ht="14.25" x14ac:dyDescent="0.2">
      <c r="A94" s="78"/>
      <c r="B94" s="280" t="str">
        <f>'Line Item Budget'!A71</f>
        <v>Medical Equipment</v>
      </c>
      <c r="C94" s="8">
        <f>'Line Item Budget'!D71</f>
        <v>0</v>
      </c>
      <c r="D94" s="58"/>
      <c r="E94" s="323">
        <f t="shared" si="22"/>
        <v>0</v>
      </c>
      <c r="F94" s="241"/>
      <c r="G94" s="188">
        <f t="shared" si="25"/>
        <v>0</v>
      </c>
      <c r="H94" s="35">
        <f t="shared" si="23"/>
        <v>0</v>
      </c>
      <c r="I94" s="90" t="e">
        <f t="shared" si="24"/>
        <v>#DIV/0!</v>
      </c>
    </row>
    <row r="95" spans="1:10" s="34" customFormat="1" ht="14.25" x14ac:dyDescent="0.2">
      <c r="A95" s="78"/>
      <c r="B95" s="280" t="str">
        <f>'Line Item Budget'!A72</f>
        <v>Medical  Equipment</v>
      </c>
      <c r="C95" s="8">
        <f>'Line Item Budget'!D72</f>
        <v>0</v>
      </c>
      <c r="D95" s="58"/>
      <c r="E95" s="323">
        <f t="shared" si="22"/>
        <v>0</v>
      </c>
      <c r="F95" s="241"/>
      <c r="G95" s="188">
        <f t="shared" si="25"/>
        <v>0</v>
      </c>
      <c r="H95" s="35">
        <f t="shared" si="23"/>
        <v>0</v>
      </c>
      <c r="I95" s="90" t="e">
        <f t="shared" si="24"/>
        <v>#DIV/0!</v>
      </c>
    </row>
    <row r="96" spans="1:10" s="34" customFormat="1" ht="14.25" x14ac:dyDescent="0.2">
      <c r="A96" s="78"/>
      <c r="B96" s="280" t="str">
        <f>'Line Item Budget'!A73</f>
        <v>Define -</v>
      </c>
      <c r="C96" s="8">
        <f>'Line Item Budget'!D73</f>
        <v>0</v>
      </c>
      <c r="D96" s="58"/>
      <c r="E96" s="323">
        <f t="shared" si="22"/>
        <v>0</v>
      </c>
      <c r="F96" s="241"/>
      <c r="G96" s="188">
        <f t="shared" si="25"/>
        <v>0</v>
      </c>
      <c r="H96" s="35">
        <f t="shared" si="23"/>
        <v>0</v>
      </c>
      <c r="I96" s="90" t="e">
        <f t="shared" si="24"/>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41"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81</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32</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July!G14+(E14+F14)</f>
        <v>0</v>
      </c>
      <c r="H14" s="223">
        <f>C14-G14</f>
        <v>0</v>
      </c>
      <c r="I14" s="74" t="e">
        <f>G14/C14</f>
        <v>#DIV/0!</v>
      </c>
    </row>
    <row r="15" spans="1:15" x14ac:dyDescent="0.25">
      <c r="A15" s="70"/>
      <c r="B15" s="278">
        <f>Personnel!D13</f>
        <v>0</v>
      </c>
      <c r="C15" s="45">
        <f>Personnel!E25</f>
        <v>0</v>
      </c>
      <c r="D15" s="57"/>
      <c r="E15" s="325">
        <f t="shared" ref="E15:E23" si="0">ROUND(D15,2)</f>
        <v>0</v>
      </c>
      <c r="F15" s="222"/>
      <c r="G15" s="184">
        <f>July!G15+(E15+F15)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July!G16+(E16+F16)</f>
        <v>0</v>
      </c>
      <c r="H16" s="223">
        <f t="shared" si="1"/>
        <v>0</v>
      </c>
      <c r="I16" s="74" t="e">
        <f>G16/C16</f>
        <v>#DIV/0!</v>
      </c>
    </row>
    <row r="17" spans="1:9" x14ac:dyDescent="0.25">
      <c r="A17" s="70"/>
      <c r="B17" s="278">
        <f>Personnel!H13</f>
        <v>0</v>
      </c>
      <c r="C17" s="45">
        <f>Personnel!I25</f>
        <v>0</v>
      </c>
      <c r="D17" s="57"/>
      <c r="E17" s="325">
        <f t="shared" si="0"/>
        <v>0</v>
      </c>
      <c r="F17" s="222"/>
      <c r="G17" s="184">
        <f>July!G17+(E17+F17)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July!G18+(E18+F18)</f>
        <v>0</v>
      </c>
      <c r="H18" s="223">
        <f t="shared" si="1"/>
        <v>0</v>
      </c>
      <c r="I18" s="74" t="e">
        <f t="shared" si="2"/>
        <v>#DIV/0!</v>
      </c>
    </row>
    <row r="19" spans="1:9" x14ac:dyDescent="0.25">
      <c r="A19" s="70"/>
      <c r="B19" s="278">
        <f>Personnel!L13</f>
        <v>0</v>
      </c>
      <c r="C19" s="45">
        <f>Personnel!M25</f>
        <v>0</v>
      </c>
      <c r="D19" s="57"/>
      <c r="E19" s="325">
        <f t="shared" si="0"/>
        <v>0</v>
      </c>
      <c r="F19" s="222"/>
      <c r="G19" s="184">
        <f>July!G19+(E19+F19)</f>
        <v>0</v>
      </c>
      <c r="H19" s="223">
        <f t="shared" si="1"/>
        <v>0</v>
      </c>
      <c r="I19" s="74" t="e">
        <f t="shared" si="2"/>
        <v>#DIV/0!</v>
      </c>
    </row>
    <row r="20" spans="1:9" x14ac:dyDescent="0.25">
      <c r="A20" s="70"/>
      <c r="B20" s="278">
        <f>Personnel!N13</f>
        <v>0</v>
      </c>
      <c r="C20" s="45">
        <f>Personnel!O25</f>
        <v>0</v>
      </c>
      <c r="D20" s="57"/>
      <c r="E20" s="325">
        <f t="shared" si="0"/>
        <v>0</v>
      </c>
      <c r="F20" s="222"/>
      <c r="G20" s="184">
        <f>July!G20+(E20+F20)</f>
        <v>0</v>
      </c>
      <c r="H20" s="223">
        <f t="shared" si="1"/>
        <v>0</v>
      </c>
      <c r="I20" s="74" t="e">
        <f t="shared" si="2"/>
        <v>#DIV/0!</v>
      </c>
    </row>
    <row r="21" spans="1:9" x14ac:dyDescent="0.25">
      <c r="A21" s="70"/>
      <c r="B21" s="278">
        <f>Personnel!P13</f>
        <v>0</v>
      </c>
      <c r="C21" s="45">
        <f>Personnel!Q25</f>
        <v>0</v>
      </c>
      <c r="D21" s="57"/>
      <c r="E21" s="325">
        <f t="shared" si="0"/>
        <v>0</v>
      </c>
      <c r="F21" s="222"/>
      <c r="G21" s="184">
        <f>July!G21+(E21+F21)</f>
        <v>0</v>
      </c>
      <c r="H21" s="223">
        <f t="shared" si="1"/>
        <v>0</v>
      </c>
      <c r="I21" s="74" t="e">
        <f t="shared" si="2"/>
        <v>#DIV/0!</v>
      </c>
    </row>
    <row r="22" spans="1:9" x14ac:dyDescent="0.25">
      <c r="A22" s="70"/>
      <c r="B22" s="278">
        <f>Personnel!R13</f>
        <v>0</v>
      </c>
      <c r="C22" s="45">
        <f>Personnel!S25</f>
        <v>0</v>
      </c>
      <c r="D22" s="57"/>
      <c r="E22" s="325">
        <f t="shared" si="0"/>
        <v>0</v>
      </c>
      <c r="F22" s="222"/>
      <c r="G22" s="184">
        <f>July!G22+(E22+F22)</f>
        <v>0</v>
      </c>
      <c r="H22" s="223">
        <f t="shared" si="1"/>
        <v>0</v>
      </c>
      <c r="I22" s="74" t="e">
        <f t="shared" si="2"/>
        <v>#DIV/0!</v>
      </c>
    </row>
    <row r="23" spans="1:9" x14ac:dyDescent="0.25">
      <c r="A23" s="70"/>
      <c r="B23" s="278">
        <f>Personnel!T13</f>
        <v>0</v>
      </c>
      <c r="C23" s="45">
        <f>Personnel!U25</f>
        <v>0</v>
      </c>
      <c r="D23" s="57"/>
      <c r="E23" s="325">
        <f t="shared" si="0"/>
        <v>0</v>
      </c>
      <c r="F23" s="222"/>
      <c r="G23" s="184">
        <f>July!G23+(E23+F23)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32</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July!G28+(E28+F28)</f>
        <v>0</v>
      </c>
      <c r="H28" s="231">
        <f>C28-G28</f>
        <v>0</v>
      </c>
      <c r="I28" s="74" t="e">
        <f>G28/C28</f>
        <v>#DIV/0!</v>
      </c>
    </row>
    <row r="29" spans="1:9" x14ac:dyDescent="0.25">
      <c r="A29" s="70"/>
      <c r="B29" s="278">
        <f>Personnel!D13</f>
        <v>0</v>
      </c>
      <c r="C29" s="7">
        <f>Personnel!E28</f>
        <v>0</v>
      </c>
      <c r="D29" s="232"/>
      <c r="E29" s="326">
        <f t="shared" si="3"/>
        <v>0</v>
      </c>
      <c r="F29" s="222"/>
      <c r="G29" s="230">
        <f>July!G29+(E29+F29)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July!G30+(E30+F30)</f>
        <v>0</v>
      </c>
      <c r="H30" s="231">
        <f t="shared" si="4"/>
        <v>0</v>
      </c>
      <c r="I30" s="74" t="e">
        <f t="shared" si="5"/>
        <v>#DIV/0!</v>
      </c>
    </row>
    <row r="31" spans="1:9" x14ac:dyDescent="0.25">
      <c r="A31" s="70"/>
      <c r="B31" s="278">
        <f>Personnel!H13</f>
        <v>0</v>
      </c>
      <c r="C31" s="7">
        <f>Personnel!I28</f>
        <v>0</v>
      </c>
      <c r="D31" s="232"/>
      <c r="E31" s="326">
        <f t="shared" si="3"/>
        <v>0</v>
      </c>
      <c r="F31" s="222"/>
      <c r="G31" s="230">
        <f>July!G31+(E31+F31)</f>
        <v>0</v>
      </c>
      <c r="H31" s="231">
        <f t="shared" si="4"/>
        <v>0</v>
      </c>
      <c r="I31" s="74" t="e">
        <f t="shared" si="5"/>
        <v>#DIV/0!</v>
      </c>
    </row>
    <row r="32" spans="1:9" x14ac:dyDescent="0.25">
      <c r="A32" s="70"/>
      <c r="B32" s="278">
        <f>Personnel!J13</f>
        <v>0</v>
      </c>
      <c r="C32" s="7">
        <f>Personnel!K28</f>
        <v>0</v>
      </c>
      <c r="D32" s="229"/>
      <c r="E32" s="326">
        <f t="shared" si="3"/>
        <v>0</v>
      </c>
      <c r="F32" s="222"/>
      <c r="G32" s="230">
        <f>July!G32+(E32+F32)</f>
        <v>0</v>
      </c>
      <c r="H32" s="231">
        <f t="shared" si="4"/>
        <v>0</v>
      </c>
      <c r="I32" s="74" t="e">
        <f t="shared" si="5"/>
        <v>#DIV/0!</v>
      </c>
    </row>
    <row r="33" spans="1:9" x14ac:dyDescent="0.25">
      <c r="A33" s="70"/>
      <c r="B33" s="278">
        <f>Personnel!L13</f>
        <v>0</v>
      </c>
      <c r="C33" s="7">
        <f>Personnel!M28</f>
        <v>0</v>
      </c>
      <c r="D33" s="232"/>
      <c r="E33" s="326">
        <f t="shared" si="3"/>
        <v>0</v>
      </c>
      <c r="F33" s="222"/>
      <c r="G33" s="230">
        <f>July!G33+(E33+F33)</f>
        <v>0</v>
      </c>
      <c r="H33" s="231">
        <f t="shared" si="4"/>
        <v>0</v>
      </c>
      <c r="I33" s="74" t="e">
        <f t="shared" si="5"/>
        <v>#DIV/0!</v>
      </c>
    </row>
    <row r="34" spans="1:9" x14ac:dyDescent="0.25">
      <c r="A34" s="70"/>
      <c r="B34" s="278">
        <f>Personnel!N13</f>
        <v>0</v>
      </c>
      <c r="C34" s="7">
        <f>Personnel!O28</f>
        <v>0</v>
      </c>
      <c r="D34" s="229"/>
      <c r="E34" s="326">
        <f t="shared" si="3"/>
        <v>0</v>
      </c>
      <c r="F34" s="222"/>
      <c r="G34" s="230">
        <f>July!G34+(E34+F34)</f>
        <v>0</v>
      </c>
      <c r="H34" s="231">
        <f t="shared" si="4"/>
        <v>0</v>
      </c>
      <c r="I34" s="74" t="e">
        <f t="shared" si="5"/>
        <v>#DIV/0!</v>
      </c>
    </row>
    <row r="35" spans="1:9" x14ac:dyDescent="0.25">
      <c r="A35" s="70"/>
      <c r="B35" s="278">
        <f>Personnel!P13</f>
        <v>0</v>
      </c>
      <c r="C35" s="7">
        <f>Personnel!Q28</f>
        <v>0</v>
      </c>
      <c r="D35" s="229"/>
      <c r="E35" s="326">
        <f t="shared" si="3"/>
        <v>0</v>
      </c>
      <c r="F35" s="222"/>
      <c r="G35" s="230">
        <f>July!G35+(E35+F35)</f>
        <v>0</v>
      </c>
      <c r="H35" s="231">
        <f t="shared" si="4"/>
        <v>0</v>
      </c>
      <c r="I35" s="74" t="e">
        <f t="shared" si="5"/>
        <v>#DIV/0!</v>
      </c>
    </row>
    <row r="36" spans="1:9" x14ac:dyDescent="0.25">
      <c r="A36" s="70"/>
      <c r="B36" s="278">
        <f>Personnel!R13</f>
        <v>0</v>
      </c>
      <c r="C36" s="14">
        <f>Personnel!S28</f>
        <v>0</v>
      </c>
      <c r="D36" s="229"/>
      <c r="E36" s="326">
        <f t="shared" si="3"/>
        <v>0</v>
      </c>
      <c r="F36" s="222"/>
      <c r="G36" s="230">
        <f>July!G36+(E36+F36)</f>
        <v>0</v>
      </c>
      <c r="H36" s="231">
        <f t="shared" si="4"/>
        <v>0</v>
      </c>
      <c r="I36" s="74" t="e">
        <f t="shared" si="5"/>
        <v>#DIV/0!</v>
      </c>
    </row>
    <row r="37" spans="1:9" x14ac:dyDescent="0.25">
      <c r="A37" s="70"/>
      <c r="B37" s="278">
        <f>Personnel!T13</f>
        <v>0</v>
      </c>
      <c r="C37" s="7">
        <f>Personnel!U28</f>
        <v>0</v>
      </c>
      <c r="D37" s="232"/>
      <c r="E37" s="326">
        <f t="shared" si="3"/>
        <v>0</v>
      </c>
      <c r="F37" s="222"/>
      <c r="G37" s="230">
        <f>July!G37+(E37+F37)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32</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July!G42+(E42+F42)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July!G43+(E43+F43)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July!G44+(E44+F44)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July!G45+(E45+F45)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July!G46+(E46+F46)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July!G47+(E47+F47)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July!G49+(E49+F49)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July!G50+(E50+F50)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July!G51+(E51+F51)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July!G52+(E52+F52)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32</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July!G57+(E57+F57)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July!G58+(E58+F58)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July!G59+(E59+F59)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July!G60+(E60+F60)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July!G61+(E61+F61)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July!G62+(E62+F62)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July!G63+(E63+F63)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July!G64+(E64+F64)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July!G65+(E65+F65)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July!G66+(E66+F66)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July!G68+(E68+F68)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July!G69+(E69+F69)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July!G70+(E70+F70)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July!G71+(E71+F71)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July!G72+(E72+F72)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July!G73+(E73+F73)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July!G74+(E74+F74)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July!G75+(E75+F75)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July!G77+(E77+F77)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July!G78+(E78+F78)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July!G79+(E79+F79)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July!G80+(E80+F80)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July!G81+(E81+F81)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July!G82+(E82+F82)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July!G83+(E83+F83)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July!G84+(E84+F84)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32</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July!G91+(E91+F91)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July!G92+(E92+F92)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July!G93+(E93+F93)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July!G94+(E94+F94)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July!G95+(E95+F95)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July!G96+(E96+F96)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topLeftCell="A47"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82</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31</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August!G14+(E14+F14)</f>
        <v>0</v>
      </c>
      <c r="H14" s="223">
        <f>C14-G14</f>
        <v>0</v>
      </c>
      <c r="I14" s="74" t="e">
        <f>G14/C14</f>
        <v>#DIV/0!</v>
      </c>
    </row>
    <row r="15" spans="1:15" x14ac:dyDescent="0.25">
      <c r="A15" s="70"/>
      <c r="B15" s="278">
        <f>Personnel!D13</f>
        <v>0</v>
      </c>
      <c r="C15" s="45">
        <f>Personnel!E25</f>
        <v>0</v>
      </c>
      <c r="D15" s="57"/>
      <c r="E15" s="325">
        <f t="shared" ref="E15:E23" si="0">ROUND(D15,2)</f>
        <v>0</v>
      </c>
      <c r="F15" s="222"/>
      <c r="G15" s="184">
        <f>August!G15+(E15+F15)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August!G16+(E16+F16)</f>
        <v>0</v>
      </c>
      <c r="H16" s="223">
        <f t="shared" si="1"/>
        <v>0</v>
      </c>
      <c r="I16" s="74" t="e">
        <f>G16/C16</f>
        <v>#DIV/0!</v>
      </c>
    </row>
    <row r="17" spans="1:9" x14ac:dyDescent="0.25">
      <c r="A17" s="70"/>
      <c r="B17" s="278">
        <f>Personnel!H13</f>
        <v>0</v>
      </c>
      <c r="C17" s="45">
        <f>Personnel!I25</f>
        <v>0</v>
      </c>
      <c r="D17" s="57"/>
      <c r="E17" s="325">
        <f t="shared" si="0"/>
        <v>0</v>
      </c>
      <c r="F17" s="222"/>
      <c r="G17" s="184">
        <f>August!G17+(E17+F17)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August!G18+(E18+F18)</f>
        <v>0</v>
      </c>
      <c r="H18" s="223">
        <f t="shared" si="1"/>
        <v>0</v>
      </c>
      <c r="I18" s="74" t="e">
        <f t="shared" si="2"/>
        <v>#DIV/0!</v>
      </c>
    </row>
    <row r="19" spans="1:9" x14ac:dyDescent="0.25">
      <c r="A19" s="70"/>
      <c r="B19" s="278">
        <f>Personnel!L13</f>
        <v>0</v>
      </c>
      <c r="C19" s="45">
        <f>Personnel!M25</f>
        <v>0</v>
      </c>
      <c r="D19" s="57"/>
      <c r="E19" s="325">
        <f t="shared" si="0"/>
        <v>0</v>
      </c>
      <c r="F19" s="222"/>
      <c r="G19" s="184">
        <f>August!G19+(E19+F19)</f>
        <v>0</v>
      </c>
      <c r="H19" s="223">
        <f t="shared" si="1"/>
        <v>0</v>
      </c>
      <c r="I19" s="74" t="e">
        <f t="shared" si="2"/>
        <v>#DIV/0!</v>
      </c>
    </row>
    <row r="20" spans="1:9" x14ac:dyDescent="0.25">
      <c r="A20" s="70"/>
      <c r="B20" s="278">
        <f>Personnel!N13</f>
        <v>0</v>
      </c>
      <c r="C20" s="45">
        <f>Personnel!O25</f>
        <v>0</v>
      </c>
      <c r="D20" s="57"/>
      <c r="E20" s="325">
        <f t="shared" si="0"/>
        <v>0</v>
      </c>
      <c r="F20" s="222"/>
      <c r="G20" s="184">
        <f>August!G20+(E20+F20)</f>
        <v>0</v>
      </c>
      <c r="H20" s="223">
        <f t="shared" si="1"/>
        <v>0</v>
      </c>
      <c r="I20" s="74" t="e">
        <f t="shared" si="2"/>
        <v>#DIV/0!</v>
      </c>
    </row>
    <row r="21" spans="1:9" x14ac:dyDescent="0.25">
      <c r="A21" s="70"/>
      <c r="B21" s="278">
        <f>Personnel!P13</f>
        <v>0</v>
      </c>
      <c r="C21" s="45">
        <f>Personnel!Q25</f>
        <v>0</v>
      </c>
      <c r="D21" s="57"/>
      <c r="E21" s="325">
        <f t="shared" si="0"/>
        <v>0</v>
      </c>
      <c r="F21" s="222"/>
      <c r="G21" s="184">
        <f>August!G21+(E21+F21)</f>
        <v>0</v>
      </c>
      <c r="H21" s="223">
        <f t="shared" si="1"/>
        <v>0</v>
      </c>
      <c r="I21" s="74" t="e">
        <f t="shared" si="2"/>
        <v>#DIV/0!</v>
      </c>
    </row>
    <row r="22" spans="1:9" x14ac:dyDescent="0.25">
      <c r="A22" s="70"/>
      <c r="B22" s="278">
        <f>Personnel!R13</f>
        <v>0</v>
      </c>
      <c r="C22" s="45">
        <f>Personnel!S25</f>
        <v>0</v>
      </c>
      <c r="D22" s="57"/>
      <c r="E22" s="325">
        <f t="shared" si="0"/>
        <v>0</v>
      </c>
      <c r="F22" s="222"/>
      <c r="G22" s="184">
        <f>August!G22+(E22+F22)</f>
        <v>0</v>
      </c>
      <c r="H22" s="223">
        <f t="shared" si="1"/>
        <v>0</v>
      </c>
      <c r="I22" s="74" t="e">
        <f t="shared" si="2"/>
        <v>#DIV/0!</v>
      </c>
    </row>
    <row r="23" spans="1:9" x14ac:dyDescent="0.25">
      <c r="A23" s="70"/>
      <c r="B23" s="278">
        <f>Personnel!T13</f>
        <v>0</v>
      </c>
      <c r="C23" s="45">
        <f>Personnel!U25</f>
        <v>0</v>
      </c>
      <c r="D23" s="57"/>
      <c r="E23" s="325">
        <f t="shared" si="0"/>
        <v>0</v>
      </c>
      <c r="F23" s="222"/>
      <c r="G23" s="184">
        <f>August!G23+(E23+F23)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31</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August!G28+(E28+F28)</f>
        <v>0</v>
      </c>
      <c r="H28" s="231">
        <f>C28-G28</f>
        <v>0</v>
      </c>
      <c r="I28" s="74" t="e">
        <f>G28/C28</f>
        <v>#DIV/0!</v>
      </c>
    </row>
    <row r="29" spans="1:9" x14ac:dyDescent="0.25">
      <c r="A29" s="70"/>
      <c r="B29" s="278">
        <f>Personnel!D13</f>
        <v>0</v>
      </c>
      <c r="C29" s="7">
        <f>Personnel!E28</f>
        <v>0</v>
      </c>
      <c r="D29" s="232"/>
      <c r="E29" s="326">
        <f t="shared" si="3"/>
        <v>0</v>
      </c>
      <c r="F29" s="222"/>
      <c r="G29" s="230">
        <f>August!G29+(E29+F29)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August!G30+(E30+F30)</f>
        <v>0</v>
      </c>
      <c r="H30" s="231">
        <f t="shared" si="4"/>
        <v>0</v>
      </c>
      <c r="I30" s="74" t="e">
        <f t="shared" si="5"/>
        <v>#DIV/0!</v>
      </c>
    </row>
    <row r="31" spans="1:9" x14ac:dyDescent="0.25">
      <c r="A31" s="70"/>
      <c r="B31" s="278">
        <f>Personnel!H13</f>
        <v>0</v>
      </c>
      <c r="C31" s="7">
        <f>Personnel!I28</f>
        <v>0</v>
      </c>
      <c r="D31" s="232"/>
      <c r="E31" s="326">
        <f t="shared" si="3"/>
        <v>0</v>
      </c>
      <c r="F31" s="222"/>
      <c r="G31" s="230">
        <f>August!G31+(E31+F31)</f>
        <v>0</v>
      </c>
      <c r="H31" s="231">
        <f t="shared" si="4"/>
        <v>0</v>
      </c>
      <c r="I31" s="74" t="e">
        <f t="shared" si="5"/>
        <v>#DIV/0!</v>
      </c>
    </row>
    <row r="32" spans="1:9" x14ac:dyDescent="0.25">
      <c r="A32" s="70"/>
      <c r="B32" s="278">
        <f>Personnel!J13</f>
        <v>0</v>
      </c>
      <c r="C32" s="7">
        <f>Personnel!K28</f>
        <v>0</v>
      </c>
      <c r="D32" s="229"/>
      <c r="E32" s="326">
        <f t="shared" si="3"/>
        <v>0</v>
      </c>
      <c r="F32" s="222"/>
      <c r="G32" s="230">
        <f>August!G32+(E32+F32)</f>
        <v>0</v>
      </c>
      <c r="H32" s="231">
        <f t="shared" si="4"/>
        <v>0</v>
      </c>
      <c r="I32" s="74" t="e">
        <f t="shared" si="5"/>
        <v>#DIV/0!</v>
      </c>
    </row>
    <row r="33" spans="1:9" x14ac:dyDescent="0.25">
      <c r="A33" s="70"/>
      <c r="B33" s="278">
        <f>Personnel!L13</f>
        <v>0</v>
      </c>
      <c r="C33" s="7">
        <f>Personnel!M28</f>
        <v>0</v>
      </c>
      <c r="D33" s="232"/>
      <c r="E33" s="326">
        <f t="shared" si="3"/>
        <v>0</v>
      </c>
      <c r="F33" s="222"/>
      <c r="G33" s="230">
        <f>August!G33+(E33+F33)</f>
        <v>0</v>
      </c>
      <c r="H33" s="231">
        <f t="shared" si="4"/>
        <v>0</v>
      </c>
      <c r="I33" s="74" t="e">
        <f t="shared" si="5"/>
        <v>#DIV/0!</v>
      </c>
    </row>
    <row r="34" spans="1:9" x14ac:dyDescent="0.25">
      <c r="A34" s="70"/>
      <c r="B34" s="278">
        <f>Personnel!N13</f>
        <v>0</v>
      </c>
      <c r="C34" s="7">
        <f>Personnel!O28</f>
        <v>0</v>
      </c>
      <c r="D34" s="229"/>
      <c r="E34" s="326">
        <f t="shared" si="3"/>
        <v>0</v>
      </c>
      <c r="F34" s="222"/>
      <c r="G34" s="230">
        <f>August!G34+(E34+F34)</f>
        <v>0</v>
      </c>
      <c r="H34" s="231">
        <f t="shared" si="4"/>
        <v>0</v>
      </c>
      <c r="I34" s="74" t="e">
        <f t="shared" si="5"/>
        <v>#DIV/0!</v>
      </c>
    </row>
    <row r="35" spans="1:9" x14ac:dyDescent="0.25">
      <c r="A35" s="70"/>
      <c r="B35" s="278">
        <f>Personnel!P13</f>
        <v>0</v>
      </c>
      <c r="C35" s="7">
        <f>Personnel!Q28</f>
        <v>0</v>
      </c>
      <c r="D35" s="229"/>
      <c r="E35" s="326">
        <f t="shared" si="3"/>
        <v>0</v>
      </c>
      <c r="F35" s="222"/>
      <c r="G35" s="230">
        <f>August!G35+(E35+F35)</f>
        <v>0</v>
      </c>
      <c r="H35" s="231">
        <f t="shared" si="4"/>
        <v>0</v>
      </c>
      <c r="I35" s="74" t="e">
        <f t="shared" si="5"/>
        <v>#DIV/0!</v>
      </c>
    </row>
    <row r="36" spans="1:9" x14ac:dyDescent="0.25">
      <c r="A36" s="70"/>
      <c r="B36" s="278">
        <f>Personnel!R13</f>
        <v>0</v>
      </c>
      <c r="C36" s="14">
        <f>Personnel!S28</f>
        <v>0</v>
      </c>
      <c r="D36" s="229"/>
      <c r="E36" s="326">
        <f t="shared" si="3"/>
        <v>0</v>
      </c>
      <c r="F36" s="222"/>
      <c r="G36" s="230">
        <f>August!G36+(E36+F36)</f>
        <v>0</v>
      </c>
      <c r="H36" s="231">
        <f t="shared" si="4"/>
        <v>0</v>
      </c>
      <c r="I36" s="74" t="e">
        <f t="shared" si="5"/>
        <v>#DIV/0!</v>
      </c>
    </row>
    <row r="37" spans="1:9" x14ac:dyDescent="0.25">
      <c r="A37" s="70"/>
      <c r="B37" s="278">
        <f>Personnel!T13</f>
        <v>0</v>
      </c>
      <c r="C37" s="7">
        <f>Personnel!U28</f>
        <v>0</v>
      </c>
      <c r="D37" s="232"/>
      <c r="E37" s="326">
        <f t="shared" si="3"/>
        <v>0</v>
      </c>
      <c r="F37" s="222"/>
      <c r="G37" s="230">
        <f>August!G37+(E37+F37)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31</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August!G42+(E42+F42)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August!G43+(E43+F43)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August!G44+(E44+F44)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August!G45+(E45+F45)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August!G46+(E46+F46)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August!G47+(E47+F47)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August!G49+(E49+F49)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August!G50+(E50+F50)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August!G51+(E51+F51)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August!G52+(E52+F52)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31</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August!G57+(E57+F57)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August!G58+(E58+F58)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August!G59+(E59+F59)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August!G60+(E60+F60)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August!G61+(E61+F61)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August!G62+(E62+F62)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August!G63+(E63+F63)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August!G64+(E64+F64)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August!G65+(E65+F65)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August!G66+(E66+F66)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August!G68+(E68+F68)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August!G69+(E69+F69)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August!G70+(E70+F70)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August!G71+(E71+F71)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August!G72+(E72+F72)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August!G73+(E73+F73)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August!G74+(E74+F74)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August!G75+(E75+F75)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August!G77+(E77+F77)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August!G78+(E78+F78)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August!G79+(E79+F79)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August!G80+(E80+F80)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August!G81+(E81+F81)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August!G82+(E82+F82)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August!G83+(E83+F83)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August!G84+(E84+F84)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31</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August!G91+(E91+F91)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August!G92+(E92+F92)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August!G93+(E93+F93)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August!G94+(E94+F94)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August!G95+(E95+F95)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August!G96+(E96+F96)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83</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30</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September!G14+(E14+F14)</f>
        <v>0</v>
      </c>
      <c r="H14" s="223">
        <f>C14-G14</f>
        <v>0</v>
      </c>
      <c r="I14" s="74" t="e">
        <f>G14/C14</f>
        <v>#DIV/0!</v>
      </c>
    </row>
    <row r="15" spans="1:15" x14ac:dyDescent="0.25">
      <c r="A15" s="70"/>
      <c r="B15" s="278">
        <f>Personnel!D13</f>
        <v>0</v>
      </c>
      <c r="C15" s="45">
        <f>Personnel!E25</f>
        <v>0</v>
      </c>
      <c r="D15" s="57"/>
      <c r="E15" s="325">
        <f t="shared" ref="E15:E23" si="0">ROUND(D15,2)</f>
        <v>0</v>
      </c>
      <c r="F15" s="222"/>
      <c r="G15" s="184">
        <f>September!G15+(E15+F15)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September!G16+(E16+F16)</f>
        <v>0</v>
      </c>
      <c r="H16" s="223">
        <f t="shared" si="1"/>
        <v>0</v>
      </c>
      <c r="I16" s="74" t="e">
        <f>G16/C16</f>
        <v>#DIV/0!</v>
      </c>
    </row>
    <row r="17" spans="1:9" x14ac:dyDescent="0.25">
      <c r="A17" s="70"/>
      <c r="B17" s="278">
        <f>Personnel!H13</f>
        <v>0</v>
      </c>
      <c r="C17" s="45">
        <f>Personnel!I25</f>
        <v>0</v>
      </c>
      <c r="D17" s="57"/>
      <c r="E17" s="325">
        <f t="shared" si="0"/>
        <v>0</v>
      </c>
      <c r="F17" s="222"/>
      <c r="G17" s="184">
        <f>September!G17+(E17+F17)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September!G18+(E18+F18)</f>
        <v>0</v>
      </c>
      <c r="H18" s="223">
        <f t="shared" si="1"/>
        <v>0</v>
      </c>
      <c r="I18" s="74" t="e">
        <f t="shared" si="2"/>
        <v>#DIV/0!</v>
      </c>
    </row>
    <row r="19" spans="1:9" x14ac:dyDescent="0.25">
      <c r="A19" s="70"/>
      <c r="B19" s="278">
        <f>Personnel!L13</f>
        <v>0</v>
      </c>
      <c r="C19" s="45">
        <f>Personnel!M25</f>
        <v>0</v>
      </c>
      <c r="D19" s="57"/>
      <c r="E19" s="325">
        <f t="shared" si="0"/>
        <v>0</v>
      </c>
      <c r="F19" s="222"/>
      <c r="G19" s="184">
        <f>September!G19+(E19+F19)</f>
        <v>0</v>
      </c>
      <c r="H19" s="223">
        <f t="shared" si="1"/>
        <v>0</v>
      </c>
      <c r="I19" s="74" t="e">
        <f t="shared" si="2"/>
        <v>#DIV/0!</v>
      </c>
    </row>
    <row r="20" spans="1:9" x14ac:dyDescent="0.25">
      <c r="A20" s="70"/>
      <c r="B20" s="278">
        <f>Personnel!N13</f>
        <v>0</v>
      </c>
      <c r="C20" s="45">
        <f>Personnel!O25</f>
        <v>0</v>
      </c>
      <c r="D20" s="57"/>
      <c r="E20" s="325">
        <f t="shared" si="0"/>
        <v>0</v>
      </c>
      <c r="F20" s="222"/>
      <c r="G20" s="184">
        <f>September!G20+(E20+F20)</f>
        <v>0</v>
      </c>
      <c r="H20" s="223">
        <f t="shared" si="1"/>
        <v>0</v>
      </c>
      <c r="I20" s="74" t="e">
        <f t="shared" si="2"/>
        <v>#DIV/0!</v>
      </c>
    </row>
    <row r="21" spans="1:9" x14ac:dyDescent="0.25">
      <c r="A21" s="70"/>
      <c r="B21" s="278">
        <f>Personnel!P13</f>
        <v>0</v>
      </c>
      <c r="C21" s="45">
        <f>Personnel!Q25</f>
        <v>0</v>
      </c>
      <c r="D21" s="57"/>
      <c r="E21" s="325">
        <f t="shared" si="0"/>
        <v>0</v>
      </c>
      <c r="F21" s="222"/>
      <c r="G21" s="184">
        <f>September!G21+(E21+F21)</f>
        <v>0</v>
      </c>
      <c r="H21" s="223">
        <f t="shared" si="1"/>
        <v>0</v>
      </c>
      <c r="I21" s="74" t="e">
        <f t="shared" si="2"/>
        <v>#DIV/0!</v>
      </c>
    </row>
    <row r="22" spans="1:9" x14ac:dyDescent="0.25">
      <c r="A22" s="70"/>
      <c r="B22" s="278">
        <f>Personnel!R13</f>
        <v>0</v>
      </c>
      <c r="C22" s="45">
        <f>Personnel!S25</f>
        <v>0</v>
      </c>
      <c r="D22" s="57"/>
      <c r="E22" s="325">
        <f t="shared" si="0"/>
        <v>0</v>
      </c>
      <c r="F22" s="222"/>
      <c r="G22" s="184">
        <f>September!G22+(E22+F22)</f>
        <v>0</v>
      </c>
      <c r="H22" s="223">
        <f t="shared" si="1"/>
        <v>0</v>
      </c>
      <c r="I22" s="74" t="e">
        <f t="shared" si="2"/>
        <v>#DIV/0!</v>
      </c>
    </row>
    <row r="23" spans="1:9" x14ac:dyDescent="0.25">
      <c r="A23" s="70"/>
      <c r="B23" s="278">
        <f>Personnel!T13</f>
        <v>0</v>
      </c>
      <c r="C23" s="45">
        <f>Personnel!U25</f>
        <v>0</v>
      </c>
      <c r="D23" s="57"/>
      <c r="E23" s="325">
        <f t="shared" si="0"/>
        <v>0</v>
      </c>
      <c r="F23" s="222"/>
      <c r="G23" s="184">
        <f>September!G23+(E23+F23)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30</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September!G28+(E28+F28)</f>
        <v>0</v>
      </c>
      <c r="H28" s="231">
        <f>C28-G28</f>
        <v>0</v>
      </c>
      <c r="I28" s="74" t="e">
        <f>G28/C28</f>
        <v>#DIV/0!</v>
      </c>
    </row>
    <row r="29" spans="1:9" x14ac:dyDescent="0.25">
      <c r="A29" s="70"/>
      <c r="B29" s="278">
        <f>Personnel!D13</f>
        <v>0</v>
      </c>
      <c r="C29" s="7">
        <f>Personnel!E28</f>
        <v>0</v>
      </c>
      <c r="D29" s="232"/>
      <c r="E29" s="326">
        <f t="shared" si="3"/>
        <v>0</v>
      </c>
      <c r="F29" s="222"/>
      <c r="G29" s="230">
        <f>September!G29+(E29+F29)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September!G30+(E30+F30)</f>
        <v>0</v>
      </c>
      <c r="H30" s="231">
        <f t="shared" si="4"/>
        <v>0</v>
      </c>
      <c r="I30" s="74" t="e">
        <f t="shared" si="5"/>
        <v>#DIV/0!</v>
      </c>
    </row>
    <row r="31" spans="1:9" x14ac:dyDescent="0.25">
      <c r="A31" s="70"/>
      <c r="B31" s="278">
        <f>Personnel!H13</f>
        <v>0</v>
      </c>
      <c r="C31" s="7">
        <f>Personnel!I28</f>
        <v>0</v>
      </c>
      <c r="D31" s="232"/>
      <c r="E31" s="326">
        <f t="shared" si="3"/>
        <v>0</v>
      </c>
      <c r="F31" s="222"/>
      <c r="G31" s="230">
        <f>September!G31+(E31+F31)</f>
        <v>0</v>
      </c>
      <c r="H31" s="231">
        <f t="shared" si="4"/>
        <v>0</v>
      </c>
      <c r="I31" s="74" t="e">
        <f t="shared" si="5"/>
        <v>#DIV/0!</v>
      </c>
    </row>
    <row r="32" spans="1:9" x14ac:dyDescent="0.25">
      <c r="A32" s="70"/>
      <c r="B32" s="278">
        <f>Personnel!J13</f>
        <v>0</v>
      </c>
      <c r="C32" s="7">
        <f>Personnel!K28</f>
        <v>0</v>
      </c>
      <c r="D32" s="229"/>
      <c r="E32" s="326">
        <f t="shared" si="3"/>
        <v>0</v>
      </c>
      <c r="F32" s="222"/>
      <c r="G32" s="230">
        <f>September!G32+(E32+F32)</f>
        <v>0</v>
      </c>
      <c r="H32" s="231">
        <f t="shared" si="4"/>
        <v>0</v>
      </c>
      <c r="I32" s="74" t="e">
        <f t="shared" si="5"/>
        <v>#DIV/0!</v>
      </c>
    </row>
    <row r="33" spans="1:9" x14ac:dyDescent="0.25">
      <c r="A33" s="70"/>
      <c r="B33" s="278">
        <f>Personnel!L13</f>
        <v>0</v>
      </c>
      <c r="C33" s="7">
        <f>Personnel!M28</f>
        <v>0</v>
      </c>
      <c r="D33" s="232"/>
      <c r="E33" s="326">
        <f t="shared" si="3"/>
        <v>0</v>
      </c>
      <c r="F33" s="222"/>
      <c r="G33" s="230">
        <f>September!G33+(E33+F33)</f>
        <v>0</v>
      </c>
      <c r="H33" s="231">
        <f t="shared" si="4"/>
        <v>0</v>
      </c>
      <c r="I33" s="74" t="e">
        <f t="shared" si="5"/>
        <v>#DIV/0!</v>
      </c>
    </row>
    <row r="34" spans="1:9" x14ac:dyDescent="0.25">
      <c r="A34" s="70"/>
      <c r="B34" s="278">
        <f>Personnel!N13</f>
        <v>0</v>
      </c>
      <c r="C34" s="7">
        <f>Personnel!O28</f>
        <v>0</v>
      </c>
      <c r="D34" s="229"/>
      <c r="E34" s="326">
        <f t="shared" si="3"/>
        <v>0</v>
      </c>
      <c r="F34" s="222"/>
      <c r="G34" s="230">
        <f>September!G34+(E34+F34)</f>
        <v>0</v>
      </c>
      <c r="H34" s="231">
        <f t="shared" si="4"/>
        <v>0</v>
      </c>
      <c r="I34" s="74" t="e">
        <f t="shared" si="5"/>
        <v>#DIV/0!</v>
      </c>
    </row>
    <row r="35" spans="1:9" x14ac:dyDescent="0.25">
      <c r="A35" s="70"/>
      <c r="B35" s="278">
        <f>Personnel!P13</f>
        <v>0</v>
      </c>
      <c r="C35" s="7">
        <f>Personnel!Q28</f>
        <v>0</v>
      </c>
      <c r="D35" s="229"/>
      <c r="E35" s="326">
        <f t="shared" si="3"/>
        <v>0</v>
      </c>
      <c r="F35" s="222"/>
      <c r="G35" s="230">
        <f>September!G35+(E35+F35)</f>
        <v>0</v>
      </c>
      <c r="H35" s="231">
        <f t="shared" si="4"/>
        <v>0</v>
      </c>
      <c r="I35" s="74" t="e">
        <f t="shared" si="5"/>
        <v>#DIV/0!</v>
      </c>
    </row>
    <row r="36" spans="1:9" x14ac:dyDescent="0.25">
      <c r="A36" s="70"/>
      <c r="B36" s="278">
        <f>Personnel!R13</f>
        <v>0</v>
      </c>
      <c r="C36" s="14">
        <f>Personnel!S28</f>
        <v>0</v>
      </c>
      <c r="D36" s="229"/>
      <c r="E36" s="326">
        <f t="shared" si="3"/>
        <v>0</v>
      </c>
      <c r="F36" s="222"/>
      <c r="G36" s="230">
        <f>September!G36+(E36+F36)</f>
        <v>0</v>
      </c>
      <c r="H36" s="231">
        <f t="shared" si="4"/>
        <v>0</v>
      </c>
      <c r="I36" s="74" t="e">
        <f t="shared" si="5"/>
        <v>#DIV/0!</v>
      </c>
    </row>
    <row r="37" spans="1:9" x14ac:dyDescent="0.25">
      <c r="A37" s="70"/>
      <c r="B37" s="278">
        <f>Personnel!T13</f>
        <v>0</v>
      </c>
      <c r="C37" s="7">
        <f>Personnel!U28</f>
        <v>0</v>
      </c>
      <c r="D37" s="232"/>
      <c r="E37" s="326">
        <f t="shared" si="3"/>
        <v>0</v>
      </c>
      <c r="F37" s="222"/>
      <c r="G37" s="230">
        <f>September!G37+(E37+F37)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30</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September!G42+(E42+F42)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September!G43+(E43+F43)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September!G44+(E44+F44)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September!G45+(E45+F45)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September!G46+(E46+F46)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September!G47+(E47+F47)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September!G49+(E49+F49)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September!G50+(E50+F50)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September!G51+(E51+F51)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September!G52+(E52+F52)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30</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September!G57+(E57+F57)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September!G58+(E58+F58)</f>
        <v>0</v>
      </c>
      <c r="H58" s="35">
        <f t="shared" ref="H58:H59" si="10">C58-G58</f>
        <v>0</v>
      </c>
      <c r="I58" s="275" t="e">
        <f>G58/C58</f>
        <v>#DIV/0!</v>
      </c>
    </row>
    <row r="59" spans="1:10" s="34" customFormat="1" ht="14.25" x14ac:dyDescent="0.2">
      <c r="A59" s="78"/>
      <c r="B59" s="277">
        <f>'Line Item Budget'!A36</f>
        <v>0</v>
      </c>
      <c r="C59" s="8">
        <f>'Line Item Budget'!D36</f>
        <v>0</v>
      </c>
      <c r="D59" s="58"/>
      <c r="E59" s="323">
        <f t="shared" si="9"/>
        <v>0</v>
      </c>
      <c r="F59" s="241"/>
      <c r="G59" s="188">
        <f>September!G59+(E59+F59)</f>
        <v>0</v>
      </c>
      <c r="H59" s="35">
        <f t="shared" si="10"/>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September!G60+(E60+F60)</f>
        <v>0</v>
      </c>
      <c r="H60" s="35">
        <f t="shared" ref="H60:H66" si="12">C60-G60</f>
        <v>0</v>
      </c>
      <c r="I60" s="275" t="e">
        <f t="shared" si="11"/>
        <v>#DIV/0!</v>
      </c>
    </row>
    <row r="61" spans="1:10" s="34" customFormat="1" ht="14.25" x14ac:dyDescent="0.2">
      <c r="A61" s="78"/>
      <c r="B61" s="277">
        <f>'Line Item Budget'!A38</f>
        <v>0</v>
      </c>
      <c r="C61" s="8">
        <f>'Line Item Budget'!D38</f>
        <v>0</v>
      </c>
      <c r="D61" s="58"/>
      <c r="E61" s="323">
        <f t="shared" si="9"/>
        <v>0</v>
      </c>
      <c r="F61" s="241"/>
      <c r="G61" s="188">
        <f>September!G61+(E61+F61)</f>
        <v>0</v>
      </c>
      <c r="H61" s="35">
        <f t="shared" si="12"/>
        <v>0</v>
      </c>
      <c r="I61" s="275" t="e">
        <f t="shared" si="11"/>
        <v>#DIV/0!</v>
      </c>
    </row>
    <row r="62" spans="1:10" s="34" customFormat="1" ht="14.25" x14ac:dyDescent="0.2">
      <c r="A62" s="78"/>
      <c r="B62" s="277">
        <f>'Line Item Budget'!A39</f>
        <v>0</v>
      </c>
      <c r="C62" s="8">
        <f>'Line Item Budget'!D39</f>
        <v>0</v>
      </c>
      <c r="D62" s="58"/>
      <c r="E62" s="323">
        <f t="shared" si="9"/>
        <v>0</v>
      </c>
      <c r="F62" s="241"/>
      <c r="G62" s="188">
        <f>September!G62+(E62+F62)</f>
        <v>0</v>
      </c>
      <c r="H62" s="35">
        <f t="shared" si="12"/>
        <v>0</v>
      </c>
      <c r="I62" s="275" t="e">
        <f t="shared" si="11"/>
        <v>#DIV/0!</v>
      </c>
    </row>
    <row r="63" spans="1:10" s="34" customFormat="1" ht="14.25" x14ac:dyDescent="0.2">
      <c r="A63" s="78"/>
      <c r="B63" s="277">
        <f>'Line Item Budget'!A40</f>
        <v>0</v>
      </c>
      <c r="C63" s="8">
        <f>'Line Item Budget'!D40</f>
        <v>0</v>
      </c>
      <c r="D63" s="58"/>
      <c r="E63" s="323">
        <f t="shared" si="9"/>
        <v>0</v>
      </c>
      <c r="F63" s="241"/>
      <c r="G63" s="188">
        <f>September!G63+(E63+F63)</f>
        <v>0</v>
      </c>
      <c r="H63" s="35">
        <f t="shared" si="12"/>
        <v>0</v>
      </c>
      <c r="I63" s="275" t="e">
        <f t="shared" si="11"/>
        <v>#DIV/0!</v>
      </c>
    </row>
    <row r="64" spans="1:10" s="34" customFormat="1" ht="14.25" x14ac:dyDescent="0.2">
      <c r="A64" s="78"/>
      <c r="B64" s="277">
        <f>'Line Item Budget'!A41</f>
        <v>0</v>
      </c>
      <c r="C64" s="8">
        <f>'Line Item Budget'!D41</f>
        <v>0</v>
      </c>
      <c r="D64" s="58"/>
      <c r="E64" s="323">
        <f t="shared" si="9"/>
        <v>0</v>
      </c>
      <c r="F64" s="241"/>
      <c r="G64" s="188">
        <f>September!G64+(E64+F64)</f>
        <v>0</v>
      </c>
      <c r="H64" s="35">
        <f t="shared" si="12"/>
        <v>0</v>
      </c>
      <c r="I64" s="275" t="e">
        <f t="shared" si="11"/>
        <v>#DIV/0!</v>
      </c>
    </row>
    <row r="65" spans="1:9" s="34" customFormat="1" ht="14.25" x14ac:dyDescent="0.2">
      <c r="A65" s="78"/>
      <c r="B65" s="277">
        <f>'Line Item Budget'!A42</f>
        <v>0</v>
      </c>
      <c r="C65" s="8">
        <f>'Line Item Budget'!D42</f>
        <v>0</v>
      </c>
      <c r="D65" s="58"/>
      <c r="E65" s="323">
        <f t="shared" si="9"/>
        <v>0</v>
      </c>
      <c r="F65" s="241"/>
      <c r="G65" s="188">
        <f>September!G65+(E65+F65)</f>
        <v>0</v>
      </c>
      <c r="H65" s="35">
        <f t="shared" si="12"/>
        <v>0</v>
      </c>
      <c r="I65" s="275" t="e">
        <f t="shared" si="11"/>
        <v>#DIV/0!</v>
      </c>
    </row>
    <row r="66" spans="1:9" s="34" customFormat="1" thickBot="1" x14ac:dyDescent="0.25">
      <c r="A66" s="78"/>
      <c r="B66" s="281">
        <f>'Line Item Budget'!A43</f>
        <v>0</v>
      </c>
      <c r="C66" s="8">
        <f>'Line Item Budget'!D43</f>
        <v>0</v>
      </c>
      <c r="D66" s="59"/>
      <c r="E66" s="323">
        <f t="shared" si="9"/>
        <v>0</v>
      </c>
      <c r="F66" s="246"/>
      <c r="G66" s="188">
        <f>September!G66+(E66+F66)</f>
        <v>0</v>
      </c>
      <c r="H66" s="35">
        <f t="shared" si="12"/>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September!G68+(E68+F68)</f>
        <v>0</v>
      </c>
      <c r="H68" s="272">
        <f>C68-G68</f>
        <v>0</v>
      </c>
      <c r="I68" s="84" t="e">
        <f t="shared" ref="I68:I75" si="13">G68/C68</f>
        <v>#DIV/0!</v>
      </c>
    </row>
    <row r="69" spans="1:9" s="34" customFormat="1" ht="14.25" x14ac:dyDescent="0.2">
      <c r="A69" s="78"/>
      <c r="B69" s="277" t="str">
        <f>'Line Item Budget'!A47</f>
        <v>Office Supplies</v>
      </c>
      <c r="C69" s="269">
        <f>'Line Item Budget'!D47</f>
        <v>0</v>
      </c>
      <c r="D69" s="58"/>
      <c r="E69" s="324">
        <f t="shared" si="9"/>
        <v>0</v>
      </c>
      <c r="F69" s="241"/>
      <c r="G69" s="276">
        <f>September!G69+(E69+F69)</f>
        <v>0</v>
      </c>
      <c r="H69" s="272">
        <f t="shared" ref="H69:H75" si="14">C69-G69</f>
        <v>0</v>
      </c>
      <c r="I69" s="275" t="e">
        <f t="shared" si="13"/>
        <v>#DIV/0!</v>
      </c>
    </row>
    <row r="70" spans="1:9" s="34" customFormat="1" ht="14.25" x14ac:dyDescent="0.2">
      <c r="A70" s="78"/>
      <c r="B70" s="277" t="str">
        <f>'Line Item Budget'!A48</f>
        <v>Patient Education Materials &amp; Incentives</v>
      </c>
      <c r="C70" s="269">
        <f>'Line Item Budget'!D48</f>
        <v>0</v>
      </c>
      <c r="D70" s="58"/>
      <c r="E70" s="324">
        <f t="shared" si="9"/>
        <v>0</v>
      </c>
      <c r="F70" s="241"/>
      <c r="G70" s="276">
        <f>September!G70+(E70+F70)</f>
        <v>0</v>
      </c>
      <c r="H70" s="272">
        <f t="shared" si="14"/>
        <v>0</v>
      </c>
      <c r="I70" s="275" t="e">
        <f t="shared" si="13"/>
        <v>#DIV/0!</v>
      </c>
    </row>
    <row r="71" spans="1:9" s="34" customFormat="1" ht="14.25" x14ac:dyDescent="0.2">
      <c r="A71" s="78"/>
      <c r="B71" s="277" t="str">
        <f>'Line Item Budget'!A49</f>
        <v>Postage and Delivery</v>
      </c>
      <c r="C71" s="269">
        <f>'Line Item Budget'!D49</f>
        <v>0</v>
      </c>
      <c r="D71" s="58"/>
      <c r="E71" s="324">
        <f t="shared" si="9"/>
        <v>0</v>
      </c>
      <c r="F71" s="241"/>
      <c r="G71" s="276">
        <f>September!G71+(E71+F71)</f>
        <v>0</v>
      </c>
      <c r="H71" s="272">
        <f t="shared" si="14"/>
        <v>0</v>
      </c>
      <c r="I71" s="275" t="e">
        <f t="shared" si="13"/>
        <v>#DIV/0!</v>
      </c>
    </row>
    <row r="72" spans="1:9" s="34" customFormat="1" ht="14.25" x14ac:dyDescent="0.2">
      <c r="A72" s="78"/>
      <c r="B72" s="281" t="str">
        <f>'Line Item Budget'!A50</f>
        <v>Other (define)</v>
      </c>
      <c r="C72" s="269">
        <f>'Line Item Budget'!D50</f>
        <v>0</v>
      </c>
      <c r="D72" s="59"/>
      <c r="E72" s="324">
        <f t="shared" si="9"/>
        <v>0</v>
      </c>
      <c r="F72" s="246"/>
      <c r="G72" s="276">
        <f>September!G72+(E72+F72)</f>
        <v>0</v>
      </c>
      <c r="H72" s="272">
        <f t="shared" si="14"/>
        <v>0</v>
      </c>
      <c r="I72" s="82" t="e">
        <f t="shared" si="13"/>
        <v>#DIV/0!</v>
      </c>
    </row>
    <row r="73" spans="1:9" s="34" customFormat="1" ht="14.25" x14ac:dyDescent="0.2">
      <c r="A73" s="78"/>
      <c r="B73" s="281" t="str">
        <f>'Line Item Budget'!A51</f>
        <v>Other (define)</v>
      </c>
      <c r="C73" s="269">
        <f>'Line Item Budget'!D51</f>
        <v>0</v>
      </c>
      <c r="D73" s="59"/>
      <c r="E73" s="324">
        <f t="shared" si="9"/>
        <v>0</v>
      </c>
      <c r="F73" s="246"/>
      <c r="G73" s="276">
        <f>September!G73+(E73+F73)</f>
        <v>0</v>
      </c>
      <c r="H73" s="272">
        <f t="shared" si="14"/>
        <v>0</v>
      </c>
      <c r="I73" s="82" t="e">
        <f t="shared" si="13"/>
        <v>#DIV/0!</v>
      </c>
    </row>
    <row r="74" spans="1:9" s="34" customFormat="1" ht="14.25" x14ac:dyDescent="0.2">
      <c r="A74" s="78"/>
      <c r="B74" s="281" t="str">
        <f>'Line Item Budget'!A52</f>
        <v>Other (define)</v>
      </c>
      <c r="C74" s="269">
        <f>'Line Item Budget'!D52</f>
        <v>0</v>
      </c>
      <c r="D74" s="59"/>
      <c r="E74" s="324">
        <f t="shared" si="9"/>
        <v>0</v>
      </c>
      <c r="F74" s="246"/>
      <c r="G74" s="276">
        <f>September!G74+(E74+F74)</f>
        <v>0</v>
      </c>
      <c r="H74" s="272">
        <f t="shared" si="14"/>
        <v>0</v>
      </c>
      <c r="I74" s="82" t="e">
        <f t="shared" si="13"/>
        <v>#DIV/0!</v>
      </c>
    </row>
    <row r="75" spans="1:9" s="34" customFormat="1" thickBot="1" x14ac:dyDescent="0.25">
      <c r="A75" s="78"/>
      <c r="B75" s="281" t="str">
        <f>'Line Item Budget'!A53</f>
        <v>Other (define)</v>
      </c>
      <c r="C75" s="269">
        <f>'Line Item Budget'!D53</f>
        <v>0</v>
      </c>
      <c r="D75" s="59"/>
      <c r="E75" s="324">
        <f t="shared" si="9"/>
        <v>0</v>
      </c>
      <c r="F75" s="246"/>
      <c r="G75" s="276">
        <f>September!G75+(E75+F75)</f>
        <v>0</v>
      </c>
      <c r="H75" s="272">
        <f t="shared" si="14"/>
        <v>0</v>
      </c>
      <c r="I75" s="82" t="e">
        <f t="shared" si="13"/>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September!G77+(E77+F77)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September!G78+(E78+F78)</f>
        <v>0</v>
      </c>
      <c r="H78" s="272">
        <f t="shared" ref="H78:H84" si="15">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September!G79+(E79+F79)</f>
        <v>0</v>
      </c>
      <c r="H79" s="272">
        <f t="shared" si="15"/>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September!G80+(E80+F80)</f>
        <v>0</v>
      </c>
      <c r="H80" s="272">
        <f t="shared" si="15"/>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September!G81+(E81+F81)</f>
        <v>0</v>
      </c>
      <c r="H81" s="272">
        <f t="shared" si="15"/>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September!G82+(E82+F82)</f>
        <v>0</v>
      </c>
      <c r="H82" s="272">
        <f t="shared" si="15"/>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September!G83+(E83+F83)</f>
        <v>0</v>
      </c>
      <c r="H83" s="272">
        <f t="shared" si="15"/>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September!G84+(E84+F84)</f>
        <v>0</v>
      </c>
      <c r="H84" s="272">
        <f t="shared" si="15"/>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30</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296">
        <f t="shared" ref="E91:E96" si="16">ROUND(D91,2)</f>
        <v>0</v>
      </c>
      <c r="F91" s="241"/>
      <c r="G91" s="188">
        <f>September!G91+(E91+F91)</f>
        <v>0</v>
      </c>
      <c r="H91" s="35">
        <f t="shared" ref="H91:H96" si="17">C91-G91</f>
        <v>0</v>
      </c>
      <c r="I91" s="90" t="e">
        <f t="shared" ref="I91:I96" si="18">G91/C91</f>
        <v>#DIV/0!</v>
      </c>
    </row>
    <row r="92" spans="1:10" s="34" customFormat="1" ht="14.25" x14ac:dyDescent="0.2">
      <c r="A92" s="78"/>
      <c r="B92" s="280" t="str">
        <f>'Line Item Budget'!A69</f>
        <v>General Equipment</v>
      </c>
      <c r="C92" s="8">
        <f>'Line Item Budget'!D69</f>
        <v>0</v>
      </c>
      <c r="D92" s="58"/>
      <c r="E92" s="296">
        <f t="shared" si="16"/>
        <v>0</v>
      </c>
      <c r="F92" s="241"/>
      <c r="G92" s="188">
        <f>September!G92+(E92+F92)</f>
        <v>0</v>
      </c>
      <c r="H92" s="35">
        <f t="shared" si="17"/>
        <v>0</v>
      </c>
      <c r="I92" s="90" t="e">
        <f t="shared" si="18"/>
        <v>#DIV/0!</v>
      </c>
    </row>
    <row r="93" spans="1:10" s="34" customFormat="1" ht="14.25" x14ac:dyDescent="0.2">
      <c r="A93" s="78"/>
      <c r="B93" s="280" t="str">
        <f>'Line Item Budget'!A70</f>
        <v>General  Equipment</v>
      </c>
      <c r="C93" s="8">
        <f>'Line Item Budget'!D70</f>
        <v>0</v>
      </c>
      <c r="D93" s="58"/>
      <c r="E93" s="296">
        <f t="shared" si="16"/>
        <v>0</v>
      </c>
      <c r="F93" s="241"/>
      <c r="G93" s="188">
        <f>September!G93+(E93+F93)</f>
        <v>0</v>
      </c>
      <c r="H93" s="35">
        <f t="shared" si="17"/>
        <v>0</v>
      </c>
      <c r="I93" s="90" t="e">
        <f t="shared" si="18"/>
        <v>#DIV/0!</v>
      </c>
    </row>
    <row r="94" spans="1:10" s="34" customFormat="1" ht="14.25" x14ac:dyDescent="0.2">
      <c r="A94" s="78"/>
      <c r="B94" s="280" t="str">
        <f>'Line Item Budget'!A71</f>
        <v>Medical Equipment</v>
      </c>
      <c r="C94" s="8">
        <f>'Line Item Budget'!D71</f>
        <v>0</v>
      </c>
      <c r="D94" s="58"/>
      <c r="E94" s="296">
        <f t="shared" si="16"/>
        <v>0</v>
      </c>
      <c r="F94" s="241"/>
      <c r="G94" s="188">
        <f>September!G94+(E94+F94)</f>
        <v>0</v>
      </c>
      <c r="H94" s="35">
        <f t="shared" si="17"/>
        <v>0</v>
      </c>
      <c r="I94" s="90" t="e">
        <f t="shared" si="18"/>
        <v>#DIV/0!</v>
      </c>
    </row>
    <row r="95" spans="1:10" s="34" customFormat="1" ht="14.25" x14ac:dyDescent="0.2">
      <c r="A95" s="78"/>
      <c r="B95" s="280" t="str">
        <f>'Line Item Budget'!A72</f>
        <v>Medical  Equipment</v>
      </c>
      <c r="C95" s="8">
        <f>'Line Item Budget'!D72</f>
        <v>0</v>
      </c>
      <c r="D95" s="58"/>
      <c r="E95" s="296">
        <f t="shared" si="16"/>
        <v>0</v>
      </c>
      <c r="F95" s="241"/>
      <c r="G95" s="188">
        <f>September!G95+(E95+F95)</f>
        <v>0</v>
      </c>
      <c r="H95" s="35">
        <f t="shared" si="17"/>
        <v>0</v>
      </c>
      <c r="I95" s="90" t="e">
        <f t="shared" si="18"/>
        <v>#DIV/0!</v>
      </c>
    </row>
    <row r="96" spans="1:10" s="34" customFormat="1" ht="14.25" x14ac:dyDescent="0.2">
      <c r="A96" s="78"/>
      <c r="B96" s="280" t="str">
        <f>'Line Item Budget'!A73</f>
        <v>Define -</v>
      </c>
      <c r="C96" s="8">
        <f>'Line Item Budget'!D73</f>
        <v>0</v>
      </c>
      <c r="D96" s="58"/>
      <c r="E96" s="296">
        <f t="shared" si="16"/>
        <v>0</v>
      </c>
      <c r="F96" s="241"/>
      <c r="G96" s="188">
        <f>September!G96+(E96+F96)</f>
        <v>0</v>
      </c>
      <c r="H96" s="35">
        <f t="shared" si="17"/>
        <v>0</v>
      </c>
      <c r="I96" s="90" t="e">
        <f t="shared" si="18"/>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84</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29</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October!G14+(E14+F14)</f>
        <v>0</v>
      </c>
      <c r="H14" s="223">
        <f>C14-G14</f>
        <v>0</v>
      </c>
      <c r="I14" s="74" t="e">
        <f>G14/C14</f>
        <v>#DIV/0!</v>
      </c>
    </row>
    <row r="15" spans="1:15" x14ac:dyDescent="0.25">
      <c r="A15" s="70"/>
      <c r="B15" s="278">
        <f>Personnel!D13</f>
        <v>0</v>
      </c>
      <c r="C15" s="45">
        <f>Personnel!E25</f>
        <v>0</v>
      </c>
      <c r="D15" s="57"/>
      <c r="E15" s="325">
        <f t="shared" ref="E15:E23" si="0">ROUND(D15,2)</f>
        <v>0</v>
      </c>
      <c r="F15" s="222"/>
      <c r="G15" s="184">
        <f>October!G15+(E15+F15)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October!G16+(E16+F16)</f>
        <v>0</v>
      </c>
      <c r="H16" s="223">
        <f t="shared" si="1"/>
        <v>0</v>
      </c>
      <c r="I16" s="74" t="e">
        <f>G16/C16</f>
        <v>#DIV/0!</v>
      </c>
    </row>
    <row r="17" spans="1:9" x14ac:dyDescent="0.25">
      <c r="A17" s="70"/>
      <c r="B17" s="278">
        <f>Personnel!H13</f>
        <v>0</v>
      </c>
      <c r="C17" s="45">
        <f>Personnel!I25</f>
        <v>0</v>
      </c>
      <c r="D17" s="57"/>
      <c r="E17" s="325">
        <f t="shared" si="0"/>
        <v>0</v>
      </c>
      <c r="F17" s="222"/>
      <c r="G17" s="184">
        <f>October!G17+(E17+F17)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October!G18+(E18+F18)</f>
        <v>0</v>
      </c>
      <c r="H18" s="223">
        <f t="shared" si="1"/>
        <v>0</v>
      </c>
      <c r="I18" s="74" t="e">
        <f t="shared" si="2"/>
        <v>#DIV/0!</v>
      </c>
    </row>
    <row r="19" spans="1:9" x14ac:dyDescent="0.25">
      <c r="A19" s="70"/>
      <c r="B19" s="278">
        <f>Personnel!L13</f>
        <v>0</v>
      </c>
      <c r="C19" s="45">
        <f>Personnel!M25</f>
        <v>0</v>
      </c>
      <c r="D19" s="57"/>
      <c r="E19" s="325">
        <f t="shared" si="0"/>
        <v>0</v>
      </c>
      <c r="F19" s="222"/>
      <c r="G19" s="184">
        <f>October!G19+(E19+F19)</f>
        <v>0</v>
      </c>
      <c r="H19" s="223">
        <f t="shared" si="1"/>
        <v>0</v>
      </c>
      <c r="I19" s="74" t="e">
        <f t="shared" si="2"/>
        <v>#DIV/0!</v>
      </c>
    </row>
    <row r="20" spans="1:9" x14ac:dyDescent="0.25">
      <c r="A20" s="70"/>
      <c r="B20" s="278">
        <f>Personnel!N13</f>
        <v>0</v>
      </c>
      <c r="C20" s="45">
        <f>Personnel!O25</f>
        <v>0</v>
      </c>
      <c r="D20" s="57"/>
      <c r="E20" s="325">
        <f t="shared" si="0"/>
        <v>0</v>
      </c>
      <c r="F20" s="222"/>
      <c r="G20" s="184">
        <f>October!G20+(E20+F20)</f>
        <v>0</v>
      </c>
      <c r="H20" s="223">
        <f t="shared" si="1"/>
        <v>0</v>
      </c>
      <c r="I20" s="74" t="e">
        <f t="shared" si="2"/>
        <v>#DIV/0!</v>
      </c>
    </row>
    <row r="21" spans="1:9" x14ac:dyDescent="0.25">
      <c r="A21" s="70"/>
      <c r="B21" s="278">
        <f>Personnel!P13</f>
        <v>0</v>
      </c>
      <c r="C21" s="45">
        <f>Personnel!Q25</f>
        <v>0</v>
      </c>
      <c r="D21" s="57"/>
      <c r="E21" s="325">
        <f t="shared" si="0"/>
        <v>0</v>
      </c>
      <c r="F21" s="222"/>
      <c r="G21" s="184">
        <f>October!G21+(E21+F21)</f>
        <v>0</v>
      </c>
      <c r="H21" s="223">
        <f t="shared" si="1"/>
        <v>0</v>
      </c>
      <c r="I21" s="74" t="e">
        <f t="shared" si="2"/>
        <v>#DIV/0!</v>
      </c>
    </row>
    <row r="22" spans="1:9" x14ac:dyDescent="0.25">
      <c r="A22" s="70"/>
      <c r="B22" s="278">
        <f>Personnel!R13</f>
        <v>0</v>
      </c>
      <c r="C22" s="45">
        <f>Personnel!S25</f>
        <v>0</v>
      </c>
      <c r="D22" s="57"/>
      <c r="E22" s="325">
        <f t="shared" si="0"/>
        <v>0</v>
      </c>
      <c r="F22" s="222"/>
      <c r="G22" s="184">
        <f>October!G22+(E22+F22)</f>
        <v>0</v>
      </c>
      <c r="H22" s="223">
        <f t="shared" si="1"/>
        <v>0</v>
      </c>
      <c r="I22" s="74" t="e">
        <f t="shared" si="2"/>
        <v>#DIV/0!</v>
      </c>
    </row>
    <row r="23" spans="1:9" x14ac:dyDescent="0.25">
      <c r="A23" s="70"/>
      <c r="B23" s="278">
        <f>Personnel!T13</f>
        <v>0</v>
      </c>
      <c r="C23" s="45">
        <f>Personnel!U25</f>
        <v>0</v>
      </c>
      <c r="D23" s="57"/>
      <c r="E23" s="325">
        <f t="shared" si="0"/>
        <v>0</v>
      </c>
      <c r="F23" s="222"/>
      <c r="G23" s="184">
        <f>October!G23+(E23+F23)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29</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October!G28+(E28+F28)</f>
        <v>0</v>
      </c>
      <c r="H28" s="231">
        <f>C28-G28</f>
        <v>0</v>
      </c>
      <c r="I28" s="74" t="e">
        <f>G28/C28</f>
        <v>#DIV/0!</v>
      </c>
    </row>
    <row r="29" spans="1:9" x14ac:dyDescent="0.25">
      <c r="A29" s="70"/>
      <c r="B29" s="278">
        <f>Personnel!D13</f>
        <v>0</v>
      </c>
      <c r="C29" s="7">
        <f>Personnel!E28</f>
        <v>0</v>
      </c>
      <c r="D29" s="232"/>
      <c r="E29" s="326">
        <f t="shared" si="3"/>
        <v>0</v>
      </c>
      <c r="F29" s="222"/>
      <c r="G29" s="230">
        <f>October!G29+(E29+F29)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October!G30+(E30+F30)</f>
        <v>0</v>
      </c>
      <c r="H30" s="231">
        <f t="shared" si="4"/>
        <v>0</v>
      </c>
      <c r="I30" s="74" t="e">
        <f t="shared" si="5"/>
        <v>#DIV/0!</v>
      </c>
    </row>
    <row r="31" spans="1:9" x14ac:dyDescent="0.25">
      <c r="A31" s="70"/>
      <c r="B31" s="278">
        <f>Personnel!H13</f>
        <v>0</v>
      </c>
      <c r="C31" s="7">
        <f>Personnel!I28</f>
        <v>0</v>
      </c>
      <c r="D31" s="232"/>
      <c r="E31" s="326">
        <f t="shared" si="3"/>
        <v>0</v>
      </c>
      <c r="F31" s="222"/>
      <c r="G31" s="230">
        <f>October!G31+(E31+F31)</f>
        <v>0</v>
      </c>
      <c r="H31" s="231">
        <f t="shared" si="4"/>
        <v>0</v>
      </c>
      <c r="I31" s="74" t="e">
        <f t="shared" si="5"/>
        <v>#DIV/0!</v>
      </c>
    </row>
    <row r="32" spans="1:9" x14ac:dyDescent="0.25">
      <c r="A32" s="70"/>
      <c r="B32" s="278">
        <f>Personnel!J13</f>
        <v>0</v>
      </c>
      <c r="C32" s="7">
        <f>Personnel!K28</f>
        <v>0</v>
      </c>
      <c r="D32" s="229"/>
      <c r="E32" s="326">
        <f t="shared" si="3"/>
        <v>0</v>
      </c>
      <c r="F32" s="222"/>
      <c r="G32" s="230">
        <f>October!G32+(E32+F32)</f>
        <v>0</v>
      </c>
      <c r="H32" s="231">
        <f t="shared" si="4"/>
        <v>0</v>
      </c>
      <c r="I32" s="74" t="e">
        <f t="shared" si="5"/>
        <v>#DIV/0!</v>
      </c>
    </row>
    <row r="33" spans="1:9" x14ac:dyDescent="0.25">
      <c r="A33" s="70"/>
      <c r="B33" s="278">
        <f>Personnel!L13</f>
        <v>0</v>
      </c>
      <c r="C33" s="7">
        <f>Personnel!M28</f>
        <v>0</v>
      </c>
      <c r="D33" s="232"/>
      <c r="E33" s="326">
        <f t="shared" si="3"/>
        <v>0</v>
      </c>
      <c r="F33" s="222"/>
      <c r="G33" s="230">
        <f>October!G33+(E33+F33)</f>
        <v>0</v>
      </c>
      <c r="H33" s="231">
        <f t="shared" si="4"/>
        <v>0</v>
      </c>
      <c r="I33" s="74" t="e">
        <f t="shared" si="5"/>
        <v>#DIV/0!</v>
      </c>
    </row>
    <row r="34" spans="1:9" x14ac:dyDescent="0.25">
      <c r="A34" s="70"/>
      <c r="B34" s="278">
        <f>Personnel!N13</f>
        <v>0</v>
      </c>
      <c r="C34" s="7">
        <f>Personnel!O28</f>
        <v>0</v>
      </c>
      <c r="D34" s="229"/>
      <c r="E34" s="326">
        <f t="shared" si="3"/>
        <v>0</v>
      </c>
      <c r="F34" s="222"/>
      <c r="G34" s="230">
        <f>October!G34+(E34+F34)</f>
        <v>0</v>
      </c>
      <c r="H34" s="231">
        <f t="shared" si="4"/>
        <v>0</v>
      </c>
      <c r="I34" s="74" t="e">
        <f t="shared" si="5"/>
        <v>#DIV/0!</v>
      </c>
    </row>
    <row r="35" spans="1:9" x14ac:dyDescent="0.25">
      <c r="A35" s="70"/>
      <c r="B35" s="278">
        <f>Personnel!P13</f>
        <v>0</v>
      </c>
      <c r="C35" s="7">
        <f>Personnel!Q28</f>
        <v>0</v>
      </c>
      <c r="D35" s="229"/>
      <c r="E35" s="326">
        <f t="shared" si="3"/>
        <v>0</v>
      </c>
      <c r="F35" s="222"/>
      <c r="G35" s="230">
        <f>October!G35+(E35+F35)</f>
        <v>0</v>
      </c>
      <c r="H35" s="231">
        <f t="shared" si="4"/>
        <v>0</v>
      </c>
      <c r="I35" s="74" t="e">
        <f t="shared" si="5"/>
        <v>#DIV/0!</v>
      </c>
    </row>
    <row r="36" spans="1:9" x14ac:dyDescent="0.25">
      <c r="A36" s="70"/>
      <c r="B36" s="278">
        <f>Personnel!R13</f>
        <v>0</v>
      </c>
      <c r="C36" s="14">
        <f>Personnel!S28</f>
        <v>0</v>
      </c>
      <c r="D36" s="229"/>
      <c r="E36" s="326">
        <f t="shared" si="3"/>
        <v>0</v>
      </c>
      <c r="F36" s="222"/>
      <c r="G36" s="230">
        <f>October!G36+(E36+F36)</f>
        <v>0</v>
      </c>
      <c r="H36" s="231">
        <f t="shared" si="4"/>
        <v>0</v>
      </c>
      <c r="I36" s="74" t="e">
        <f t="shared" si="5"/>
        <v>#DIV/0!</v>
      </c>
    </row>
    <row r="37" spans="1:9" x14ac:dyDescent="0.25">
      <c r="A37" s="70"/>
      <c r="B37" s="278">
        <f>Personnel!T13</f>
        <v>0</v>
      </c>
      <c r="C37" s="7">
        <f>Personnel!U28</f>
        <v>0</v>
      </c>
      <c r="D37" s="232"/>
      <c r="E37" s="326">
        <f t="shared" si="3"/>
        <v>0</v>
      </c>
      <c r="F37" s="222"/>
      <c r="G37" s="230">
        <f>October!G37+(E37+F37)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29</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October!G42+(E42+F42)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October!G43+(E43+F43)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October!G44+(E44+F44)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October!G45+(E45+F45)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October!G46+(E46+F46)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October!G47+(E47+F47)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October!G49+(E49+F49)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October!G50+(E50+F50)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October!G51+(E51+F51)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October!G52+(E52+F52)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29</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October!G57+(E57+F57)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October!G58+(E58+F58)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October!G59+(E59+F59)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October!G60+(E60+F60)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October!G61+(E61+F61)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October!G62+(E62+F62)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October!G63+(E63+F63)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October!G64+(E64+F64)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October!G65+(E65+F65)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October!G66+(E66+F66)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October!G68+(E68+F68)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October!G69+(E69+F69)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October!G70+(E70+F70)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October!G71+(E71+F71)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October!G72+(E72+F72)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October!G73+(E73+F73)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October!G74+(E74+F74)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October!G75+(E75+F75)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October!G77+(E77+F77)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October!G78+(E78+F78)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October!G79+(E79+F79)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October!G80+(E80+F80)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October!G81+(E81+F81)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October!G82+(E82+F82)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October!G83+(E83+F83)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October!G84+(E84+F84)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29</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October!G91+(E91+F91)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October!G92+(E92+F92)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October!G93+(E93+F93)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October!G94+(E94+F94)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October!G95+(E95+F95)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October!G96+(E96+F96)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topLeftCell="A25"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85</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28</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November!G14+(E14+F14)</f>
        <v>0</v>
      </c>
      <c r="H14" s="223">
        <f>C14-G14</f>
        <v>0</v>
      </c>
      <c r="I14" s="74" t="e">
        <f>G14/C14</f>
        <v>#DIV/0!</v>
      </c>
    </row>
    <row r="15" spans="1:15" x14ac:dyDescent="0.25">
      <c r="A15" s="70"/>
      <c r="B15" s="278">
        <f>Personnel!D13</f>
        <v>0</v>
      </c>
      <c r="C15" s="45">
        <f>Personnel!E25</f>
        <v>0</v>
      </c>
      <c r="D15" s="57"/>
      <c r="E15" s="325">
        <f t="shared" ref="E15:E23" si="0">ROUND(D15,2)</f>
        <v>0</v>
      </c>
      <c r="F15" s="222"/>
      <c r="G15" s="184">
        <f>November!G15+(E15+F15)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November!G16+(E16+F16)</f>
        <v>0</v>
      </c>
      <c r="H16" s="223">
        <f t="shared" si="1"/>
        <v>0</v>
      </c>
      <c r="I16" s="74" t="e">
        <f>G16/C16</f>
        <v>#DIV/0!</v>
      </c>
    </row>
    <row r="17" spans="1:9" x14ac:dyDescent="0.25">
      <c r="A17" s="70"/>
      <c r="B17" s="278">
        <f>Personnel!H13</f>
        <v>0</v>
      </c>
      <c r="C17" s="45">
        <f>Personnel!I25</f>
        <v>0</v>
      </c>
      <c r="D17" s="57"/>
      <c r="E17" s="325">
        <f t="shared" si="0"/>
        <v>0</v>
      </c>
      <c r="F17" s="222"/>
      <c r="G17" s="184">
        <f>November!G17+(E17+F17)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November!G18+(E18+F18)</f>
        <v>0</v>
      </c>
      <c r="H18" s="223">
        <f t="shared" si="1"/>
        <v>0</v>
      </c>
      <c r="I18" s="74" t="e">
        <f t="shared" si="2"/>
        <v>#DIV/0!</v>
      </c>
    </row>
    <row r="19" spans="1:9" x14ac:dyDescent="0.25">
      <c r="A19" s="70"/>
      <c r="B19" s="278">
        <f>Personnel!L13</f>
        <v>0</v>
      </c>
      <c r="C19" s="45">
        <f>Personnel!M25</f>
        <v>0</v>
      </c>
      <c r="D19" s="57"/>
      <c r="E19" s="325">
        <f t="shared" si="0"/>
        <v>0</v>
      </c>
      <c r="F19" s="222"/>
      <c r="G19" s="184">
        <f>November!G19+(E19+F19)</f>
        <v>0</v>
      </c>
      <c r="H19" s="223">
        <f t="shared" si="1"/>
        <v>0</v>
      </c>
      <c r="I19" s="74" t="e">
        <f t="shared" si="2"/>
        <v>#DIV/0!</v>
      </c>
    </row>
    <row r="20" spans="1:9" x14ac:dyDescent="0.25">
      <c r="A20" s="70"/>
      <c r="B20" s="278">
        <f>Personnel!N13</f>
        <v>0</v>
      </c>
      <c r="C20" s="45">
        <f>Personnel!O25</f>
        <v>0</v>
      </c>
      <c r="D20" s="57"/>
      <c r="E20" s="325">
        <f t="shared" si="0"/>
        <v>0</v>
      </c>
      <c r="F20" s="222"/>
      <c r="G20" s="184">
        <f>November!G20+(E20+F20)</f>
        <v>0</v>
      </c>
      <c r="H20" s="223">
        <f t="shared" si="1"/>
        <v>0</v>
      </c>
      <c r="I20" s="74" t="e">
        <f t="shared" si="2"/>
        <v>#DIV/0!</v>
      </c>
    </row>
    <row r="21" spans="1:9" x14ac:dyDescent="0.25">
      <c r="A21" s="70"/>
      <c r="B21" s="278">
        <f>Personnel!P13</f>
        <v>0</v>
      </c>
      <c r="C21" s="45">
        <f>Personnel!Q25</f>
        <v>0</v>
      </c>
      <c r="D21" s="57"/>
      <c r="E21" s="325">
        <f t="shared" si="0"/>
        <v>0</v>
      </c>
      <c r="F21" s="222"/>
      <c r="G21" s="184">
        <f>November!G21+(E21+F21)</f>
        <v>0</v>
      </c>
      <c r="H21" s="223">
        <f t="shared" si="1"/>
        <v>0</v>
      </c>
      <c r="I21" s="74" t="e">
        <f t="shared" si="2"/>
        <v>#DIV/0!</v>
      </c>
    </row>
    <row r="22" spans="1:9" x14ac:dyDescent="0.25">
      <c r="A22" s="70"/>
      <c r="B22" s="278">
        <f>Personnel!R13</f>
        <v>0</v>
      </c>
      <c r="C22" s="45">
        <f>Personnel!S25</f>
        <v>0</v>
      </c>
      <c r="D22" s="57"/>
      <c r="E22" s="325">
        <f t="shared" si="0"/>
        <v>0</v>
      </c>
      <c r="F22" s="222"/>
      <c r="G22" s="184">
        <f>November!G22+(E22+F22)</f>
        <v>0</v>
      </c>
      <c r="H22" s="223">
        <f t="shared" si="1"/>
        <v>0</v>
      </c>
      <c r="I22" s="74" t="e">
        <f t="shared" si="2"/>
        <v>#DIV/0!</v>
      </c>
    </row>
    <row r="23" spans="1:9" x14ac:dyDescent="0.25">
      <c r="A23" s="70"/>
      <c r="B23" s="278">
        <f>Personnel!T13</f>
        <v>0</v>
      </c>
      <c r="C23" s="45">
        <f>Personnel!U25</f>
        <v>0</v>
      </c>
      <c r="D23" s="57"/>
      <c r="E23" s="325">
        <f t="shared" si="0"/>
        <v>0</v>
      </c>
      <c r="F23" s="222"/>
      <c r="G23" s="184">
        <f>November!G23+(E23+F23)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28</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November!G28+(E28+F28)</f>
        <v>0</v>
      </c>
      <c r="H28" s="231">
        <f>C28-G28</f>
        <v>0</v>
      </c>
      <c r="I28" s="74" t="e">
        <f>G28/C28</f>
        <v>#DIV/0!</v>
      </c>
    </row>
    <row r="29" spans="1:9" x14ac:dyDescent="0.25">
      <c r="A29" s="70"/>
      <c r="B29" s="278">
        <f>Personnel!D13</f>
        <v>0</v>
      </c>
      <c r="C29" s="7">
        <f>Personnel!E28</f>
        <v>0</v>
      </c>
      <c r="D29" s="232"/>
      <c r="E29" s="326">
        <f t="shared" si="3"/>
        <v>0</v>
      </c>
      <c r="F29" s="222"/>
      <c r="G29" s="230">
        <f>November!G29+(E29+F29)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November!G30+(E30+F30)</f>
        <v>0</v>
      </c>
      <c r="H30" s="231">
        <f t="shared" si="4"/>
        <v>0</v>
      </c>
      <c r="I30" s="74" t="e">
        <f t="shared" si="5"/>
        <v>#DIV/0!</v>
      </c>
    </row>
    <row r="31" spans="1:9" x14ac:dyDescent="0.25">
      <c r="A31" s="70"/>
      <c r="B31" s="278">
        <f>Personnel!H13</f>
        <v>0</v>
      </c>
      <c r="C31" s="7">
        <f>Personnel!I28</f>
        <v>0</v>
      </c>
      <c r="D31" s="232"/>
      <c r="E31" s="326">
        <f t="shared" si="3"/>
        <v>0</v>
      </c>
      <c r="F31" s="222"/>
      <c r="G31" s="230">
        <f>November!G31+(E31+F31)</f>
        <v>0</v>
      </c>
      <c r="H31" s="231">
        <f t="shared" si="4"/>
        <v>0</v>
      </c>
      <c r="I31" s="74" t="e">
        <f t="shared" si="5"/>
        <v>#DIV/0!</v>
      </c>
    </row>
    <row r="32" spans="1:9" x14ac:dyDescent="0.25">
      <c r="A32" s="70"/>
      <c r="B32" s="278">
        <f>Personnel!J13</f>
        <v>0</v>
      </c>
      <c r="C32" s="7">
        <f>Personnel!K28</f>
        <v>0</v>
      </c>
      <c r="D32" s="229"/>
      <c r="E32" s="326">
        <f t="shared" si="3"/>
        <v>0</v>
      </c>
      <c r="F32" s="222"/>
      <c r="G32" s="230">
        <f>November!G32+(E32+F32)</f>
        <v>0</v>
      </c>
      <c r="H32" s="231">
        <f t="shared" si="4"/>
        <v>0</v>
      </c>
      <c r="I32" s="74" t="e">
        <f t="shared" si="5"/>
        <v>#DIV/0!</v>
      </c>
    </row>
    <row r="33" spans="1:9" x14ac:dyDescent="0.25">
      <c r="A33" s="70"/>
      <c r="B33" s="278">
        <f>Personnel!L13</f>
        <v>0</v>
      </c>
      <c r="C33" s="7">
        <f>Personnel!M28</f>
        <v>0</v>
      </c>
      <c r="D33" s="232"/>
      <c r="E33" s="326">
        <f t="shared" si="3"/>
        <v>0</v>
      </c>
      <c r="F33" s="222"/>
      <c r="G33" s="230">
        <f>November!G33+(E33+F33)</f>
        <v>0</v>
      </c>
      <c r="H33" s="231">
        <f t="shared" si="4"/>
        <v>0</v>
      </c>
      <c r="I33" s="74" t="e">
        <f t="shared" si="5"/>
        <v>#DIV/0!</v>
      </c>
    </row>
    <row r="34" spans="1:9" x14ac:dyDescent="0.25">
      <c r="A34" s="70"/>
      <c r="B34" s="278">
        <f>Personnel!N13</f>
        <v>0</v>
      </c>
      <c r="C34" s="7">
        <f>Personnel!O28</f>
        <v>0</v>
      </c>
      <c r="D34" s="229"/>
      <c r="E34" s="326">
        <f t="shared" si="3"/>
        <v>0</v>
      </c>
      <c r="F34" s="222"/>
      <c r="G34" s="230">
        <f>November!G34+(E34+F34)</f>
        <v>0</v>
      </c>
      <c r="H34" s="231">
        <f t="shared" si="4"/>
        <v>0</v>
      </c>
      <c r="I34" s="74" t="e">
        <f t="shared" si="5"/>
        <v>#DIV/0!</v>
      </c>
    </row>
    <row r="35" spans="1:9" x14ac:dyDescent="0.25">
      <c r="A35" s="70"/>
      <c r="B35" s="278">
        <f>Personnel!P13</f>
        <v>0</v>
      </c>
      <c r="C35" s="7">
        <f>Personnel!Q28</f>
        <v>0</v>
      </c>
      <c r="D35" s="229"/>
      <c r="E35" s="326">
        <f t="shared" si="3"/>
        <v>0</v>
      </c>
      <c r="F35" s="222"/>
      <c r="G35" s="230">
        <f>November!G35+(E35+F35)</f>
        <v>0</v>
      </c>
      <c r="H35" s="231">
        <f t="shared" si="4"/>
        <v>0</v>
      </c>
      <c r="I35" s="74" t="e">
        <f t="shared" si="5"/>
        <v>#DIV/0!</v>
      </c>
    </row>
    <row r="36" spans="1:9" x14ac:dyDescent="0.25">
      <c r="A36" s="70"/>
      <c r="B36" s="278">
        <f>Personnel!R13</f>
        <v>0</v>
      </c>
      <c r="C36" s="14">
        <f>Personnel!S28</f>
        <v>0</v>
      </c>
      <c r="D36" s="229"/>
      <c r="E36" s="326">
        <f t="shared" si="3"/>
        <v>0</v>
      </c>
      <c r="F36" s="222"/>
      <c r="G36" s="230">
        <f>November!G36+(E36+F36)</f>
        <v>0</v>
      </c>
      <c r="H36" s="231">
        <f t="shared" si="4"/>
        <v>0</v>
      </c>
      <c r="I36" s="74" t="e">
        <f t="shared" si="5"/>
        <v>#DIV/0!</v>
      </c>
    </row>
    <row r="37" spans="1:9" x14ac:dyDescent="0.25">
      <c r="A37" s="70"/>
      <c r="B37" s="278">
        <f>Personnel!T13</f>
        <v>0</v>
      </c>
      <c r="C37" s="7">
        <f>Personnel!U28</f>
        <v>0</v>
      </c>
      <c r="D37" s="232"/>
      <c r="E37" s="326">
        <f t="shared" si="3"/>
        <v>0</v>
      </c>
      <c r="F37" s="222"/>
      <c r="G37" s="230">
        <f>November!G37+(E37+F37)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28</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November!G42+(E42+F42)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November!G43+(E43+F43)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November!G44+(E44+F44)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November!G45+(E45+F45)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November!G46+(E46+F46)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November!G47+(E47+F47)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November!G49+(E49+F49)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November!G50+(E50+F50)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November!G51+(E51+F51)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November!G52+(E52+F52)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28</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November!G57+(E57+F57)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November!G58+(E58+F58)</f>
        <v>0</v>
      </c>
      <c r="H58" s="35">
        <f t="shared" ref="H58:H59" si="10">C58-G58</f>
        <v>0</v>
      </c>
      <c r="I58" s="275" t="e">
        <f>G58/C58</f>
        <v>#DIV/0!</v>
      </c>
    </row>
    <row r="59" spans="1:10" s="34" customFormat="1" ht="14.25" x14ac:dyDescent="0.2">
      <c r="A59" s="78"/>
      <c r="B59" s="277">
        <f>'Line Item Budget'!A36</f>
        <v>0</v>
      </c>
      <c r="C59" s="8">
        <f>'Line Item Budget'!D36</f>
        <v>0</v>
      </c>
      <c r="D59" s="58"/>
      <c r="E59" s="323">
        <f t="shared" si="9"/>
        <v>0</v>
      </c>
      <c r="F59" s="241"/>
      <c r="G59" s="188">
        <f>November!G59+(E59+F59)</f>
        <v>0</v>
      </c>
      <c r="H59" s="35">
        <f t="shared" si="10"/>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November!G60+(E60+F60)</f>
        <v>0</v>
      </c>
      <c r="H60" s="35">
        <f t="shared" ref="H60:H66" si="12">C60-G60</f>
        <v>0</v>
      </c>
      <c r="I60" s="275" t="e">
        <f t="shared" si="11"/>
        <v>#DIV/0!</v>
      </c>
    </row>
    <row r="61" spans="1:10" s="34" customFormat="1" ht="14.25" x14ac:dyDescent="0.2">
      <c r="A61" s="78"/>
      <c r="B61" s="277">
        <f>'Line Item Budget'!A38</f>
        <v>0</v>
      </c>
      <c r="C61" s="8">
        <f>'Line Item Budget'!D38</f>
        <v>0</v>
      </c>
      <c r="D61" s="58"/>
      <c r="E61" s="323">
        <f t="shared" si="9"/>
        <v>0</v>
      </c>
      <c r="F61" s="241"/>
      <c r="G61" s="188">
        <f>November!G61+(E61+F61)</f>
        <v>0</v>
      </c>
      <c r="H61" s="35">
        <f t="shared" si="12"/>
        <v>0</v>
      </c>
      <c r="I61" s="275" t="e">
        <f t="shared" si="11"/>
        <v>#DIV/0!</v>
      </c>
    </row>
    <row r="62" spans="1:10" s="34" customFormat="1" ht="14.25" x14ac:dyDescent="0.2">
      <c r="A62" s="78"/>
      <c r="B62" s="277">
        <f>'Line Item Budget'!A39</f>
        <v>0</v>
      </c>
      <c r="C62" s="8">
        <f>'Line Item Budget'!D39</f>
        <v>0</v>
      </c>
      <c r="D62" s="58"/>
      <c r="E62" s="323">
        <f t="shared" si="9"/>
        <v>0</v>
      </c>
      <c r="F62" s="241"/>
      <c r="G62" s="188">
        <f>November!G62+(E62+F62)</f>
        <v>0</v>
      </c>
      <c r="H62" s="35">
        <f t="shared" si="12"/>
        <v>0</v>
      </c>
      <c r="I62" s="275" t="e">
        <f t="shared" si="11"/>
        <v>#DIV/0!</v>
      </c>
    </row>
    <row r="63" spans="1:10" s="34" customFormat="1" ht="14.25" x14ac:dyDescent="0.2">
      <c r="A63" s="78"/>
      <c r="B63" s="277">
        <f>'Line Item Budget'!A40</f>
        <v>0</v>
      </c>
      <c r="C63" s="8">
        <f>'Line Item Budget'!D40</f>
        <v>0</v>
      </c>
      <c r="D63" s="58"/>
      <c r="E63" s="323">
        <f t="shared" si="9"/>
        <v>0</v>
      </c>
      <c r="F63" s="241"/>
      <c r="G63" s="188">
        <f>November!G63+(E63+F63)</f>
        <v>0</v>
      </c>
      <c r="H63" s="35">
        <f t="shared" si="12"/>
        <v>0</v>
      </c>
      <c r="I63" s="275" t="e">
        <f t="shared" si="11"/>
        <v>#DIV/0!</v>
      </c>
    </row>
    <row r="64" spans="1:10" s="34" customFormat="1" ht="14.25" x14ac:dyDescent="0.2">
      <c r="A64" s="78"/>
      <c r="B64" s="277">
        <f>'Line Item Budget'!A41</f>
        <v>0</v>
      </c>
      <c r="C64" s="8">
        <f>'Line Item Budget'!D41</f>
        <v>0</v>
      </c>
      <c r="D64" s="58"/>
      <c r="E64" s="323">
        <f t="shared" si="9"/>
        <v>0</v>
      </c>
      <c r="F64" s="241"/>
      <c r="G64" s="188">
        <f>November!G64+(E64+F64)</f>
        <v>0</v>
      </c>
      <c r="H64" s="35">
        <f t="shared" si="12"/>
        <v>0</v>
      </c>
      <c r="I64" s="275" t="e">
        <f t="shared" si="11"/>
        <v>#DIV/0!</v>
      </c>
    </row>
    <row r="65" spans="1:9" s="34" customFormat="1" ht="14.25" x14ac:dyDescent="0.2">
      <c r="A65" s="78"/>
      <c r="B65" s="277">
        <f>'Line Item Budget'!A42</f>
        <v>0</v>
      </c>
      <c r="C65" s="8">
        <f>'Line Item Budget'!D42</f>
        <v>0</v>
      </c>
      <c r="D65" s="58"/>
      <c r="E65" s="323">
        <f t="shared" si="9"/>
        <v>0</v>
      </c>
      <c r="F65" s="241"/>
      <c r="G65" s="188">
        <f>November!G65+(E65+F65)</f>
        <v>0</v>
      </c>
      <c r="H65" s="35">
        <f t="shared" si="12"/>
        <v>0</v>
      </c>
      <c r="I65" s="275" t="e">
        <f t="shared" si="11"/>
        <v>#DIV/0!</v>
      </c>
    </row>
    <row r="66" spans="1:9" s="34" customFormat="1" thickBot="1" x14ac:dyDescent="0.25">
      <c r="A66" s="78"/>
      <c r="B66" s="281">
        <f>'Line Item Budget'!A43</f>
        <v>0</v>
      </c>
      <c r="C66" s="8">
        <f>'Line Item Budget'!D43</f>
        <v>0</v>
      </c>
      <c r="D66" s="59"/>
      <c r="E66" s="323">
        <f t="shared" si="9"/>
        <v>0</v>
      </c>
      <c r="F66" s="246"/>
      <c r="G66" s="188">
        <f>November!G66+(E66+F66)</f>
        <v>0</v>
      </c>
      <c r="H66" s="35">
        <f t="shared" si="12"/>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November!G68+(E68+F68)</f>
        <v>0</v>
      </c>
      <c r="H68" s="272">
        <f>C68-G68</f>
        <v>0</v>
      </c>
      <c r="I68" s="84" t="e">
        <f t="shared" ref="I68:I75" si="13">G68/C68</f>
        <v>#DIV/0!</v>
      </c>
    </row>
    <row r="69" spans="1:9" s="34" customFormat="1" ht="14.25" x14ac:dyDescent="0.2">
      <c r="A69" s="78"/>
      <c r="B69" s="277" t="str">
        <f>'Line Item Budget'!A47</f>
        <v>Office Supplies</v>
      </c>
      <c r="C69" s="269">
        <f>'Line Item Budget'!D47</f>
        <v>0</v>
      </c>
      <c r="D69" s="58"/>
      <c r="E69" s="324">
        <f t="shared" si="9"/>
        <v>0</v>
      </c>
      <c r="F69" s="241"/>
      <c r="G69" s="276">
        <f>November!G69+(E69+F69)</f>
        <v>0</v>
      </c>
      <c r="H69" s="272">
        <f t="shared" ref="H69:H75" si="14">C69-G69</f>
        <v>0</v>
      </c>
      <c r="I69" s="275" t="e">
        <f t="shared" si="13"/>
        <v>#DIV/0!</v>
      </c>
    </row>
    <row r="70" spans="1:9" s="34" customFormat="1" ht="14.25" x14ac:dyDescent="0.2">
      <c r="A70" s="78"/>
      <c r="B70" s="277" t="str">
        <f>'Line Item Budget'!A48</f>
        <v>Patient Education Materials &amp; Incentives</v>
      </c>
      <c r="C70" s="269">
        <f>'Line Item Budget'!D48</f>
        <v>0</v>
      </c>
      <c r="D70" s="58"/>
      <c r="E70" s="324">
        <f t="shared" si="9"/>
        <v>0</v>
      </c>
      <c r="F70" s="241"/>
      <c r="G70" s="276">
        <f>November!G70+(E70+F70)</f>
        <v>0</v>
      </c>
      <c r="H70" s="272">
        <f t="shared" si="14"/>
        <v>0</v>
      </c>
      <c r="I70" s="275" t="e">
        <f t="shared" si="13"/>
        <v>#DIV/0!</v>
      </c>
    </row>
    <row r="71" spans="1:9" s="34" customFormat="1" ht="14.25" x14ac:dyDescent="0.2">
      <c r="A71" s="78"/>
      <c r="B71" s="277" t="str">
        <f>'Line Item Budget'!A49</f>
        <v>Postage and Delivery</v>
      </c>
      <c r="C71" s="269">
        <f>'Line Item Budget'!D49</f>
        <v>0</v>
      </c>
      <c r="D71" s="58"/>
      <c r="E71" s="324">
        <f t="shared" si="9"/>
        <v>0</v>
      </c>
      <c r="F71" s="241"/>
      <c r="G71" s="276">
        <f>November!G71+(E71+F71)</f>
        <v>0</v>
      </c>
      <c r="H71" s="272">
        <f t="shared" si="14"/>
        <v>0</v>
      </c>
      <c r="I71" s="275" t="e">
        <f t="shared" si="13"/>
        <v>#DIV/0!</v>
      </c>
    </row>
    <row r="72" spans="1:9" s="34" customFormat="1" ht="14.25" x14ac:dyDescent="0.2">
      <c r="A72" s="78"/>
      <c r="B72" s="281" t="str">
        <f>'Line Item Budget'!A50</f>
        <v>Other (define)</v>
      </c>
      <c r="C72" s="269">
        <f>'Line Item Budget'!D50</f>
        <v>0</v>
      </c>
      <c r="D72" s="59"/>
      <c r="E72" s="324">
        <f t="shared" si="9"/>
        <v>0</v>
      </c>
      <c r="F72" s="246"/>
      <c r="G72" s="276">
        <f>November!G72+(E72+F72)</f>
        <v>0</v>
      </c>
      <c r="H72" s="272">
        <f t="shared" si="14"/>
        <v>0</v>
      </c>
      <c r="I72" s="82" t="e">
        <f t="shared" si="13"/>
        <v>#DIV/0!</v>
      </c>
    </row>
    <row r="73" spans="1:9" s="34" customFormat="1" ht="14.25" x14ac:dyDescent="0.2">
      <c r="A73" s="78"/>
      <c r="B73" s="281" t="str">
        <f>'Line Item Budget'!A51</f>
        <v>Other (define)</v>
      </c>
      <c r="C73" s="269">
        <f>'Line Item Budget'!D51</f>
        <v>0</v>
      </c>
      <c r="D73" s="59"/>
      <c r="E73" s="324">
        <f t="shared" si="9"/>
        <v>0</v>
      </c>
      <c r="F73" s="246"/>
      <c r="G73" s="276">
        <f>November!G73+(E73+F73)</f>
        <v>0</v>
      </c>
      <c r="H73" s="272">
        <f t="shared" si="14"/>
        <v>0</v>
      </c>
      <c r="I73" s="82" t="e">
        <f t="shared" si="13"/>
        <v>#DIV/0!</v>
      </c>
    </row>
    <row r="74" spans="1:9" s="34" customFormat="1" ht="14.25" x14ac:dyDescent="0.2">
      <c r="A74" s="78"/>
      <c r="B74" s="281" t="str">
        <f>'Line Item Budget'!A52</f>
        <v>Other (define)</v>
      </c>
      <c r="C74" s="269">
        <f>'Line Item Budget'!D52</f>
        <v>0</v>
      </c>
      <c r="D74" s="59"/>
      <c r="E74" s="324">
        <f t="shared" si="9"/>
        <v>0</v>
      </c>
      <c r="F74" s="246"/>
      <c r="G74" s="276">
        <f>November!G74+(E74+F74)</f>
        <v>0</v>
      </c>
      <c r="H74" s="272">
        <f t="shared" si="14"/>
        <v>0</v>
      </c>
      <c r="I74" s="82" t="e">
        <f t="shared" si="13"/>
        <v>#DIV/0!</v>
      </c>
    </row>
    <row r="75" spans="1:9" s="34" customFormat="1" thickBot="1" x14ac:dyDescent="0.25">
      <c r="A75" s="78"/>
      <c r="B75" s="281" t="str">
        <f>'Line Item Budget'!A53</f>
        <v>Other (define)</v>
      </c>
      <c r="C75" s="269">
        <f>'Line Item Budget'!D53</f>
        <v>0</v>
      </c>
      <c r="D75" s="59"/>
      <c r="E75" s="324">
        <f t="shared" si="9"/>
        <v>0</v>
      </c>
      <c r="F75" s="246"/>
      <c r="G75" s="276">
        <f>November!G75+(E75+F75)</f>
        <v>0</v>
      </c>
      <c r="H75" s="272">
        <f t="shared" si="14"/>
        <v>0</v>
      </c>
      <c r="I75" s="82" t="e">
        <f t="shared" si="13"/>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November!G77+(E77+F77)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November!G78+(E78+F78)</f>
        <v>0</v>
      </c>
      <c r="H78" s="272">
        <f t="shared" ref="H78:H84" si="15">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November!G79+(E79+F79)</f>
        <v>0</v>
      </c>
      <c r="H79" s="272">
        <f t="shared" si="15"/>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November!G80+(E80+F80)</f>
        <v>0</v>
      </c>
      <c r="H80" s="272">
        <f t="shared" si="15"/>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November!G81+(E81+F81)</f>
        <v>0</v>
      </c>
      <c r="H81" s="272">
        <f t="shared" si="15"/>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November!G82+(E82+F82)</f>
        <v>0</v>
      </c>
      <c r="H82" s="272">
        <f t="shared" si="15"/>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November!G83+(E83+F83)</f>
        <v>0</v>
      </c>
      <c r="H83" s="272">
        <f t="shared" si="15"/>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November!G84+(E84+F84)</f>
        <v>0</v>
      </c>
      <c r="H84" s="272">
        <f t="shared" si="15"/>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28</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6">ROUND(D91,2)</f>
        <v>0</v>
      </c>
      <c r="F91" s="241"/>
      <c r="G91" s="188">
        <f>November!G91+(E91+F91)</f>
        <v>0</v>
      </c>
      <c r="H91" s="35">
        <f t="shared" ref="H91:H96" si="17">C91-G91</f>
        <v>0</v>
      </c>
      <c r="I91" s="90" t="e">
        <f t="shared" ref="I91:I96" si="18">G91/C91</f>
        <v>#DIV/0!</v>
      </c>
    </row>
    <row r="92" spans="1:10" s="34" customFormat="1" ht="14.25" x14ac:dyDescent="0.2">
      <c r="A92" s="78"/>
      <c r="B92" s="280" t="str">
        <f>'Line Item Budget'!A69</f>
        <v>General Equipment</v>
      </c>
      <c r="C92" s="8">
        <f>'Line Item Budget'!D69</f>
        <v>0</v>
      </c>
      <c r="D92" s="58"/>
      <c r="E92" s="323">
        <f t="shared" si="16"/>
        <v>0</v>
      </c>
      <c r="F92" s="241"/>
      <c r="G92" s="188">
        <f>November!G92+(E92+F92)</f>
        <v>0</v>
      </c>
      <c r="H92" s="35">
        <f t="shared" si="17"/>
        <v>0</v>
      </c>
      <c r="I92" s="90" t="e">
        <f t="shared" si="18"/>
        <v>#DIV/0!</v>
      </c>
    </row>
    <row r="93" spans="1:10" s="34" customFormat="1" ht="14.25" x14ac:dyDescent="0.2">
      <c r="A93" s="78"/>
      <c r="B93" s="280" t="str">
        <f>'Line Item Budget'!A70</f>
        <v>General  Equipment</v>
      </c>
      <c r="C93" s="8">
        <f>'Line Item Budget'!D70</f>
        <v>0</v>
      </c>
      <c r="D93" s="58"/>
      <c r="E93" s="323">
        <f t="shared" si="16"/>
        <v>0</v>
      </c>
      <c r="F93" s="241"/>
      <c r="G93" s="188">
        <f>November!G93+(E93+F93)</f>
        <v>0</v>
      </c>
      <c r="H93" s="35">
        <f t="shared" si="17"/>
        <v>0</v>
      </c>
      <c r="I93" s="90" t="e">
        <f t="shared" si="18"/>
        <v>#DIV/0!</v>
      </c>
    </row>
    <row r="94" spans="1:10" s="34" customFormat="1" ht="14.25" x14ac:dyDescent="0.2">
      <c r="A94" s="78"/>
      <c r="B94" s="280" t="str">
        <f>'Line Item Budget'!A71</f>
        <v>Medical Equipment</v>
      </c>
      <c r="C94" s="8">
        <f>'Line Item Budget'!D71</f>
        <v>0</v>
      </c>
      <c r="D94" s="58"/>
      <c r="E94" s="323">
        <f t="shared" si="16"/>
        <v>0</v>
      </c>
      <c r="F94" s="241"/>
      <c r="G94" s="188">
        <f>November!G94+(E94+F94)</f>
        <v>0</v>
      </c>
      <c r="H94" s="35">
        <f t="shared" si="17"/>
        <v>0</v>
      </c>
      <c r="I94" s="90" t="e">
        <f t="shared" si="18"/>
        <v>#DIV/0!</v>
      </c>
    </row>
    <row r="95" spans="1:10" s="34" customFormat="1" ht="14.25" x14ac:dyDescent="0.2">
      <c r="A95" s="78"/>
      <c r="B95" s="280" t="str">
        <f>'Line Item Budget'!A72</f>
        <v>Medical  Equipment</v>
      </c>
      <c r="C95" s="8">
        <f>'Line Item Budget'!D72</f>
        <v>0</v>
      </c>
      <c r="D95" s="58"/>
      <c r="E95" s="323">
        <f t="shared" si="16"/>
        <v>0</v>
      </c>
      <c r="F95" s="241"/>
      <c r="G95" s="188">
        <f>November!G95+(E95+F95)</f>
        <v>0</v>
      </c>
      <c r="H95" s="35">
        <f t="shared" si="17"/>
        <v>0</v>
      </c>
      <c r="I95" s="90" t="e">
        <f t="shared" si="18"/>
        <v>#DIV/0!</v>
      </c>
    </row>
    <row r="96" spans="1:10" s="34" customFormat="1" ht="14.25" x14ac:dyDescent="0.2">
      <c r="A96" s="78"/>
      <c r="B96" s="280" t="str">
        <f>'Line Item Budget'!A73</f>
        <v>Define -</v>
      </c>
      <c r="C96" s="8">
        <f>'Line Item Budget'!D73</f>
        <v>0</v>
      </c>
      <c r="D96" s="58"/>
      <c r="E96" s="323">
        <f t="shared" si="16"/>
        <v>0</v>
      </c>
      <c r="F96" s="241"/>
      <c r="G96" s="188">
        <f>November!G96+(E96+F96)</f>
        <v>0</v>
      </c>
      <c r="H96" s="35">
        <f t="shared" si="17"/>
        <v>0</v>
      </c>
      <c r="I96" s="90" t="e">
        <f t="shared" si="18"/>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86</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27</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December!G14+(E14+F14)</f>
        <v>0</v>
      </c>
      <c r="H14" s="223">
        <f>C14-G14</f>
        <v>0</v>
      </c>
      <c r="I14" s="74" t="e">
        <f>G14/C14</f>
        <v>#DIV/0!</v>
      </c>
    </row>
    <row r="15" spans="1:15" x14ac:dyDescent="0.25">
      <c r="A15" s="70"/>
      <c r="B15" s="278">
        <f>Personnel!D13</f>
        <v>0</v>
      </c>
      <c r="C15" s="45">
        <f>Personnel!E25</f>
        <v>0</v>
      </c>
      <c r="D15" s="57"/>
      <c r="E15" s="325">
        <f t="shared" ref="E15:E23" si="0">ROUND(D15,2)</f>
        <v>0</v>
      </c>
      <c r="F15" s="222"/>
      <c r="G15" s="184">
        <f>December!G15+(E15+F15)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December!G16+(E16+F16)</f>
        <v>0</v>
      </c>
      <c r="H16" s="223">
        <f t="shared" si="1"/>
        <v>0</v>
      </c>
      <c r="I16" s="74" t="e">
        <f>G16/C16</f>
        <v>#DIV/0!</v>
      </c>
    </row>
    <row r="17" spans="1:9" x14ac:dyDescent="0.25">
      <c r="A17" s="70"/>
      <c r="B17" s="278">
        <f>Personnel!H13</f>
        <v>0</v>
      </c>
      <c r="C17" s="45">
        <f>Personnel!I25</f>
        <v>0</v>
      </c>
      <c r="D17" s="57"/>
      <c r="E17" s="325">
        <f t="shared" si="0"/>
        <v>0</v>
      </c>
      <c r="F17" s="222"/>
      <c r="G17" s="184">
        <f>December!G17+(E17+F17)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December!G18+(E18+F18)</f>
        <v>0</v>
      </c>
      <c r="H18" s="223">
        <f t="shared" si="1"/>
        <v>0</v>
      </c>
      <c r="I18" s="74" t="e">
        <f t="shared" si="2"/>
        <v>#DIV/0!</v>
      </c>
    </row>
    <row r="19" spans="1:9" x14ac:dyDescent="0.25">
      <c r="A19" s="70"/>
      <c r="B19" s="278">
        <f>Personnel!L13</f>
        <v>0</v>
      </c>
      <c r="C19" s="45">
        <f>Personnel!M25</f>
        <v>0</v>
      </c>
      <c r="D19" s="57"/>
      <c r="E19" s="325">
        <f t="shared" si="0"/>
        <v>0</v>
      </c>
      <c r="F19" s="222"/>
      <c r="G19" s="184">
        <f>December!G19+(E19+F19)</f>
        <v>0</v>
      </c>
      <c r="H19" s="223">
        <f t="shared" si="1"/>
        <v>0</v>
      </c>
      <c r="I19" s="74" t="e">
        <f t="shared" si="2"/>
        <v>#DIV/0!</v>
      </c>
    </row>
    <row r="20" spans="1:9" x14ac:dyDescent="0.25">
      <c r="A20" s="70"/>
      <c r="B20" s="278">
        <f>Personnel!N13</f>
        <v>0</v>
      </c>
      <c r="C20" s="45">
        <f>Personnel!O25</f>
        <v>0</v>
      </c>
      <c r="D20" s="57"/>
      <c r="E20" s="325">
        <f t="shared" si="0"/>
        <v>0</v>
      </c>
      <c r="F20" s="222"/>
      <c r="G20" s="184">
        <f>December!G20+(E20+F20)</f>
        <v>0</v>
      </c>
      <c r="H20" s="223">
        <f t="shared" si="1"/>
        <v>0</v>
      </c>
      <c r="I20" s="74" t="e">
        <f t="shared" si="2"/>
        <v>#DIV/0!</v>
      </c>
    </row>
    <row r="21" spans="1:9" x14ac:dyDescent="0.25">
      <c r="A21" s="70"/>
      <c r="B21" s="278">
        <f>Personnel!P13</f>
        <v>0</v>
      </c>
      <c r="C21" s="45">
        <f>Personnel!Q25</f>
        <v>0</v>
      </c>
      <c r="D21" s="57"/>
      <c r="E21" s="325">
        <f t="shared" si="0"/>
        <v>0</v>
      </c>
      <c r="F21" s="222"/>
      <c r="G21" s="184">
        <f>December!G21+(E21+F21)</f>
        <v>0</v>
      </c>
      <c r="H21" s="223">
        <f t="shared" si="1"/>
        <v>0</v>
      </c>
      <c r="I21" s="74" t="e">
        <f t="shared" si="2"/>
        <v>#DIV/0!</v>
      </c>
    </row>
    <row r="22" spans="1:9" x14ac:dyDescent="0.25">
      <c r="A22" s="70"/>
      <c r="B22" s="278">
        <f>Personnel!R13</f>
        <v>0</v>
      </c>
      <c r="C22" s="45">
        <f>Personnel!S25</f>
        <v>0</v>
      </c>
      <c r="D22" s="57"/>
      <c r="E22" s="325">
        <f t="shared" si="0"/>
        <v>0</v>
      </c>
      <c r="F22" s="222"/>
      <c r="G22" s="184">
        <f>December!G22+(E22+F22)</f>
        <v>0</v>
      </c>
      <c r="H22" s="223">
        <f t="shared" si="1"/>
        <v>0</v>
      </c>
      <c r="I22" s="74" t="e">
        <f t="shared" si="2"/>
        <v>#DIV/0!</v>
      </c>
    </row>
    <row r="23" spans="1:9" x14ac:dyDescent="0.25">
      <c r="A23" s="70"/>
      <c r="B23" s="278">
        <f>Personnel!T13</f>
        <v>0</v>
      </c>
      <c r="C23" s="45">
        <f>Personnel!U25</f>
        <v>0</v>
      </c>
      <c r="D23" s="57"/>
      <c r="E23" s="325">
        <f t="shared" si="0"/>
        <v>0</v>
      </c>
      <c r="F23" s="222"/>
      <c r="G23" s="184">
        <f>December!G23+(E23+F23)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27</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December!G28+(E28+F28)</f>
        <v>0</v>
      </c>
      <c r="H28" s="231">
        <f>C28-G28</f>
        <v>0</v>
      </c>
      <c r="I28" s="74" t="e">
        <f>G28/C28</f>
        <v>#DIV/0!</v>
      </c>
    </row>
    <row r="29" spans="1:9" x14ac:dyDescent="0.25">
      <c r="A29" s="70"/>
      <c r="B29" s="278">
        <f>Personnel!D13</f>
        <v>0</v>
      </c>
      <c r="C29" s="7">
        <f>Personnel!E28</f>
        <v>0</v>
      </c>
      <c r="D29" s="232"/>
      <c r="E29" s="326">
        <f t="shared" si="3"/>
        <v>0</v>
      </c>
      <c r="F29" s="222"/>
      <c r="G29" s="230">
        <f>December!G29+(E29+F29)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December!G30+(E30+F30)</f>
        <v>0</v>
      </c>
      <c r="H30" s="231">
        <f t="shared" si="4"/>
        <v>0</v>
      </c>
      <c r="I30" s="74" t="e">
        <f t="shared" si="5"/>
        <v>#DIV/0!</v>
      </c>
    </row>
    <row r="31" spans="1:9" x14ac:dyDescent="0.25">
      <c r="A31" s="70"/>
      <c r="B31" s="278">
        <f>Personnel!H13</f>
        <v>0</v>
      </c>
      <c r="C31" s="7">
        <f>Personnel!I28</f>
        <v>0</v>
      </c>
      <c r="D31" s="232"/>
      <c r="E31" s="326">
        <f t="shared" si="3"/>
        <v>0</v>
      </c>
      <c r="F31" s="222"/>
      <c r="G31" s="230">
        <f>December!G31+(E31+F31)</f>
        <v>0</v>
      </c>
      <c r="H31" s="231">
        <f t="shared" si="4"/>
        <v>0</v>
      </c>
      <c r="I31" s="74" t="e">
        <f t="shared" si="5"/>
        <v>#DIV/0!</v>
      </c>
    </row>
    <row r="32" spans="1:9" x14ac:dyDescent="0.25">
      <c r="A32" s="70"/>
      <c r="B32" s="278">
        <f>Personnel!J13</f>
        <v>0</v>
      </c>
      <c r="C32" s="7">
        <f>Personnel!K28</f>
        <v>0</v>
      </c>
      <c r="D32" s="229"/>
      <c r="E32" s="326">
        <f t="shared" si="3"/>
        <v>0</v>
      </c>
      <c r="F32" s="222"/>
      <c r="G32" s="230">
        <f>December!G32+(E32+F32)</f>
        <v>0</v>
      </c>
      <c r="H32" s="231">
        <f t="shared" si="4"/>
        <v>0</v>
      </c>
      <c r="I32" s="74" t="e">
        <f t="shared" si="5"/>
        <v>#DIV/0!</v>
      </c>
    </row>
    <row r="33" spans="1:9" x14ac:dyDescent="0.25">
      <c r="A33" s="70"/>
      <c r="B33" s="278">
        <f>Personnel!L13</f>
        <v>0</v>
      </c>
      <c r="C33" s="7">
        <f>Personnel!M28</f>
        <v>0</v>
      </c>
      <c r="D33" s="232"/>
      <c r="E33" s="326">
        <f t="shared" si="3"/>
        <v>0</v>
      </c>
      <c r="F33" s="222"/>
      <c r="G33" s="230">
        <f>December!G33+(E33+F33)</f>
        <v>0</v>
      </c>
      <c r="H33" s="231">
        <f t="shared" si="4"/>
        <v>0</v>
      </c>
      <c r="I33" s="74" t="e">
        <f t="shared" si="5"/>
        <v>#DIV/0!</v>
      </c>
    </row>
    <row r="34" spans="1:9" x14ac:dyDescent="0.25">
      <c r="A34" s="70"/>
      <c r="B34" s="278">
        <f>Personnel!N13</f>
        <v>0</v>
      </c>
      <c r="C34" s="7">
        <f>Personnel!O28</f>
        <v>0</v>
      </c>
      <c r="D34" s="229"/>
      <c r="E34" s="326">
        <f t="shared" si="3"/>
        <v>0</v>
      </c>
      <c r="F34" s="222"/>
      <c r="G34" s="230">
        <f>December!G34+(E34+F34)</f>
        <v>0</v>
      </c>
      <c r="H34" s="231">
        <f t="shared" si="4"/>
        <v>0</v>
      </c>
      <c r="I34" s="74" t="e">
        <f t="shared" si="5"/>
        <v>#DIV/0!</v>
      </c>
    </row>
    <row r="35" spans="1:9" x14ac:dyDescent="0.25">
      <c r="A35" s="70"/>
      <c r="B35" s="278">
        <f>Personnel!P13</f>
        <v>0</v>
      </c>
      <c r="C35" s="7">
        <f>Personnel!Q28</f>
        <v>0</v>
      </c>
      <c r="D35" s="229"/>
      <c r="E35" s="326">
        <f t="shared" si="3"/>
        <v>0</v>
      </c>
      <c r="F35" s="222"/>
      <c r="G35" s="230">
        <f>December!G35+(E35+F35)</f>
        <v>0</v>
      </c>
      <c r="H35" s="231">
        <f t="shared" si="4"/>
        <v>0</v>
      </c>
      <c r="I35" s="74" t="e">
        <f t="shared" si="5"/>
        <v>#DIV/0!</v>
      </c>
    </row>
    <row r="36" spans="1:9" x14ac:dyDescent="0.25">
      <c r="A36" s="70"/>
      <c r="B36" s="278">
        <f>Personnel!R13</f>
        <v>0</v>
      </c>
      <c r="C36" s="14">
        <f>Personnel!S28</f>
        <v>0</v>
      </c>
      <c r="D36" s="229"/>
      <c r="E36" s="326">
        <f t="shared" si="3"/>
        <v>0</v>
      </c>
      <c r="F36" s="222"/>
      <c r="G36" s="230">
        <f>December!G36+(E36+F36)</f>
        <v>0</v>
      </c>
      <c r="H36" s="231">
        <f t="shared" si="4"/>
        <v>0</v>
      </c>
      <c r="I36" s="74" t="e">
        <f t="shared" si="5"/>
        <v>#DIV/0!</v>
      </c>
    </row>
    <row r="37" spans="1:9" x14ac:dyDescent="0.25">
      <c r="A37" s="70"/>
      <c r="B37" s="278">
        <f>Personnel!T13</f>
        <v>0</v>
      </c>
      <c r="C37" s="7">
        <f>Personnel!U28</f>
        <v>0</v>
      </c>
      <c r="D37" s="232"/>
      <c r="E37" s="326">
        <f t="shared" si="3"/>
        <v>0</v>
      </c>
      <c r="F37" s="222"/>
      <c r="G37" s="230">
        <f>December!G37+(E37+F37)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27</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December!G42+(E42+F42)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December!G43+(E43+F43)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December!G44+(E44+F44)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December!G45+(E45+F45)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December!G46+(E46+F46)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December!G47+(E47+F47)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December!G49+(E49+F49)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December!G50+(E50+F50)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December!G51+(E51+F51)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December!G52+(E52+F52)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27</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December!G57+(E57+F57)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December!G58+(E58+F58)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December!G59+(E59+F59)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December!G60+(E60+F60)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December!G61+(E61+F61)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December!G62+(E62+F62)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December!G63+(E63+F63)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December!G64+(E64+F64)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December!G65+(E65+F65)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December!G66+(E66+F66)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December!G68+(E68+F68)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December!G69+(E69+F69)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December!G70+(E70+F70)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December!G71+(E71+F71)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December!G72+(E72+F72)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December!G73+(E73+F73)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December!G74+(E74+F74)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December!G75+(E75+F75)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December!G77+(E77+F77)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December!G78+(E78+F78)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December!G79+(E79+F79)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December!G80+(E80+F80)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December!G81+(E81+F81)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December!G82+(E82+F82)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December!G83+(E83+F83)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December!G84+(E84+F84)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27</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December!G91+(E91+F91)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December!G92+(E92+F92)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December!G93+(E93+F93)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December!G94+(E94+F94)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December!G95+(E95+F95)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December!G96+(E96+F96)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87</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26</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January!G14+(E14+F14)</f>
        <v>0</v>
      </c>
      <c r="H14" s="223">
        <f>C14-G14</f>
        <v>0</v>
      </c>
      <c r="I14" s="74" t="e">
        <f>G14/C14</f>
        <v>#DIV/0!</v>
      </c>
    </row>
    <row r="15" spans="1:15" x14ac:dyDescent="0.25">
      <c r="A15" s="70"/>
      <c r="B15" s="278">
        <f>Personnel!D13</f>
        <v>0</v>
      </c>
      <c r="C15" s="45">
        <f>Personnel!E25</f>
        <v>0</v>
      </c>
      <c r="D15" s="57"/>
      <c r="E15" s="325">
        <f t="shared" ref="E15:E23" si="0">ROUND(D15,2)</f>
        <v>0</v>
      </c>
      <c r="F15" s="222"/>
      <c r="G15" s="184">
        <f>January!G15+(E15+F15)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January!G16+(E16+F16)</f>
        <v>0</v>
      </c>
      <c r="H16" s="223">
        <f t="shared" si="1"/>
        <v>0</v>
      </c>
      <c r="I16" s="74" t="e">
        <f>G16/C16</f>
        <v>#DIV/0!</v>
      </c>
    </row>
    <row r="17" spans="1:9" x14ac:dyDescent="0.25">
      <c r="A17" s="70"/>
      <c r="B17" s="278">
        <f>Personnel!H13</f>
        <v>0</v>
      </c>
      <c r="C17" s="45">
        <f>Personnel!I25</f>
        <v>0</v>
      </c>
      <c r="D17" s="57"/>
      <c r="E17" s="325">
        <f t="shared" si="0"/>
        <v>0</v>
      </c>
      <c r="F17" s="222"/>
      <c r="G17" s="184">
        <f>January!G17+(E17+F17)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January!G18+(E18+F18)</f>
        <v>0</v>
      </c>
      <c r="H18" s="223">
        <f t="shared" si="1"/>
        <v>0</v>
      </c>
      <c r="I18" s="74" t="e">
        <f t="shared" si="2"/>
        <v>#DIV/0!</v>
      </c>
    </row>
    <row r="19" spans="1:9" x14ac:dyDescent="0.25">
      <c r="A19" s="70"/>
      <c r="B19" s="278">
        <f>Personnel!L13</f>
        <v>0</v>
      </c>
      <c r="C19" s="45">
        <f>Personnel!M25</f>
        <v>0</v>
      </c>
      <c r="D19" s="57"/>
      <c r="E19" s="325">
        <f t="shared" si="0"/>
        <v>0</v>
      </c>
      <c r="F19" s="222"/>
      <c r="G19" s="184">
        <f>January!G19+(E19+F19)</f>
        <v>0</v>
      </c>
      <c r="H19" s="223">
        <f t="shared" si="1"/>
        <v>0</v>
      </c>
      <c r="I19" s="74" t="e">
        <f t="shared" si="2"/>
        <v>#DIV/0!</v>
      </c>
    </row>
    <row r="20" spans="1:9" x14ac:dyDescent="0.25">
      <c r="A20" s="70"/>
      <c r="B20" s="278">
        <f>Personnel!N13</f>
        <v>0</v>
      </c>
      <c r="C20" s="45">
        <f>Personnel!O25</f>
        <v>0</v>
      </c>
      <c r="D20" s="57"/>
      <c r="E20" s="325">
        <f t="shared" si="0"/>
        <v>0</v>
      </c>
      <c r="F20" s="222"/>
      <c r="G20" s="184">
        <f>January!G20+(E20+F20)</f>
        <v>0</v>
      </c>
      <c r="H20" s="223">
        <f t="shared" si="1"/>
        <v>0</v>
      </c>
      <c r="I20" s="74" t="e">
        <f t="shared" si="2"/>
        <v>#DIV/0!</v>
      </c>
    </row>
    <row r="21" spans="1:9" x14ac:dyDescent="0.25">
      <c r="A21" s="70"/>
      <c r="B21" s="278">
        <f>Personnel!P13</f>
        <v>0</v>
      </c>
      <c r="C21" s="45">
        <f>Personnel!Q25</f>
        <v>0</v>
      </c>
      <c r="D21" s="57"/>
      <c r="E21" s="325">
        <f t="shared" si="0"/>
        <v>0</v>
      </c>
      <c r="F21" s="222"/>
      <c r="G21" s="184">
        <f>January!G21+(E21+F21)</f>
        <v>0</v>
      </c>
      <c r="H21" s="223">
        <f t="shared" si="1"/>
        <v>0</v>
      </c>
      <c r="I21" s="74" t="e">
        <f t="shared" si="2"/>
        <v>#DIV/0!</v>
      </c>
    </row>
    <row r="22" spans="1:9" x14ac:dyDescent="0.25">
      <c r="A22" s="70"/>
      <c r="B22" s="278">
        <f>Personnel!R13</f>
        <v>0</v>
      </c>
      <c r="C22" s="45">
        <f>Personnel!S25</f>
        <v>0</v>
      </c>
      <c r="D22" s="57"/>
      <c r="E22" s="325">
        <f t="shared" si="0"/>
        <v>0</v>
      </c>
      <c r="F22" s="222"/>
      <c r="G22" s="184">
        <f>January!G22+(E22+F22)</f>
        <v>0</v>
      </c>
      <c r="H22" s="223">
        <f t="shared" si="1"/>
        <v>0</v>
      </c>
      <c r="I22" s="74" t="e">
        <f t="shared" si="2"/>
        <v>#DIV/0!</v>
      </c>
    </row>
    <row r="23" spans="1:9" x14ac:dyDescent="0.25">
      <c r="A23" s="70"/>
      <c r="B23" s="278">
        <f>Personnel!T13</f>
        <v>0</v>
      </c>
      <c r="C23" s="45">
        <f>Personnel!U25</f>
        <v>0</v>
      </c>
      <c r="D23" s="57"/>
      <c r="E23" s="325">
        <f t="shared" si="0"/>
        <v>0</v>
      </c>
      <c r="F23" s="222"/>
      <c r="G23" s="184">
        <f>January!G23+(E23+F23)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26</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January!G28+(E28+F28)</f>
        <v>0</v>
      </c>
      <c r="H28" s="231">
        <f>C28-G28</f>
        <v>0</v>
      </c>
      <c r="I28" s="74" t="e">
        <f>G28/C28</f>
        <v>#DIV/0!</v>
      </c>
    </row>
    <row r="29" spans="1:9" x14ac:dyDescent="0.25">
      <c r="A29" s="70"/>
      <c r="B29" s="278">
        <f>Personnel!D13</f>
        <v>0</v>
      </c>
      <c r="C29" s="7">
        <f>Personnel!E28</f>
        <v>0</v>
      </c>
      <c r="D29" s="232"/>
      <c r="E29" s="326">
        <f t="shared" si="3"/>
        <v>0</v>
      </c>
      <c r="F29" s="222"/>
      <c r="G29" s="230">
        <f>January!G29+(E29+F29)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January!G30+(E30+F30)</f>
        <v>0</v>
      </c>
      <c r="H30" s="231">
        <f t="shared" si="4"/>
        <v>0</v>
      </c>
      <c r="I30" s="74" t="e">
        <f t="shared" si="5"/>
        <v>#DIV/0!</v>
      </c>
    </row>
    <row r="31" spans="1:9" x14ac:dyDescent="0.25">
      <c r="A31" s="70"/>
      <c r="B31" s="278">
        <f>Personnel!H13</f>
        <v>0</v>
      </c>
      <c r="C31" s="7">
        <f>Personnel!I28</f>
        <v>0</v>
      </c>
      <c r="D31" s="232"/>
      <c r="E31" s="326">
        <f t="shared" si="3"/>
        <v>0</v>
      </c>
      <c r="F31" s="222"/>
      <c r="G31" s="230">
        <f>January!G31+(E31+F31)</f>
        <v>0</v>
      </c>
      <c r="H31" s="231">
        <f t="shared" si="4"/>
        <v>0</v>
      </c>
      <c r="I31" s="74" t="e">
        <f t="shared" si="5"/>
        <v>#DIV/0!</v>
      </c>
    </row>
    <row r="32" spans="1:9" x14ac:dyDescent="0.25">
      <c r="A32" s="70"/>
      <c r="B32" s="278">
        <f>Personnel!J13</f>
        <v>0</v>
      </c>
      <c r="C32" s="7">
        <f>Personnel!K28</f>
        <v>0</v>
      </c>
      <c r="D32" s="229"/>
      <c r="E32" s="326">
        <f t="shared" si="3"/>
        <v>0</v>
      </c>
      <c r="F32" s="222"/>
      <c r="G32" s="230">
        <f>January!G32+(E32+F32)</f>
        <v>0</v>
      </c>
      <c r="H32" s="231">
        <f t="shared" si="4"/>
        <v>0</v>
      </c>
      <c r="I32" s="74" t="e">
        <f t="shared" si="5"/>
        <v>#DIV/0!</v>
      </c>
    </row>
    <row r="33" spans="1:9" x14ac:dyDescent="0.25">
      <c r="A33" s="70"/>
      <c r="B33" s="278">
        <f>Personnel!L13</f>
        <v>0</v>
      </c>
      <c r="C33" s="7">
        <f>Personnel!M28</f>
        <v>0</v>
      </c>
      <c r="D33" s="232"/>
      <c r="E33" s="326">
        <f t="shared" si="3"/>
        <v>0</v>
      </c>
      <c r="F33" s="222"/>
      <c r="G33" s="230">
        <f>January!G33+(E33+F33)</f>
        <v>0</v>
      </c>
      <c r="H33" s="231">
        <f t="shared" si="4"/>
        <v>0</v>
      </c>
      <c r="I33" s="74" t="e">
        <f t="shared" si="5"/>
        <v>#DIV/0!</v>
      </c>
    </row>
    <row r="34" spans="1:9" x14ac:dyDescent="0.25">
      <c r="A34" s="70"/>
      <c r="B34" s="278">
        <f>Personnel!N13</f>
        <v>0</v>
      </c>
      <c r="C34" s="7">
        <f>Personnel!O28</f>
        <v>0</v>
      </c>
      <c r="D34" s="229"/>
      <c r="E34" s="326">
        <f t="shared" si="3"/>
        <v>0</v>
      </c>
      <c r="F34" s="222"/>
      <c r="G34" s="230">
        <f>January!G34+(E34+F34)</f>
        <v>0</v>
      </c>
      <c r="H34" s="231">
        <f t="shared" si="4"/>
        <v>0</v>
      </c>
      <c r="I34" s="74" t="e">
        <f t="shared" si="5"/>
        <v>#DIV/0!</v>
      </c>
    </row>
    <row r="35" spans="1:9" x14ac:dyDescent="0.25">
      <c r="A35" s="70"/>
      <c r="B35" s="278">
        <f>Personnel!P13</f>
        <v>0</v>
      </c>
      <c r="C35" s="7">
        <f>Personnel!Q28</f>
        <v>0</v>
      </c>
      <c r="D35" s="229"/>
      <c r="E35" s="326">
        <f t="shared" si="3"/>
        <v>0</v>
      </c>
      <c r="F35" s="222"/>
      <c r="G35" s="230">
        <f>January!G35+(E35+F35)</f>
        <v>0</v>
      </c>
      <c r="H35" s="231">
        <f t="shared" si="4"/>
        <v>0</v>
      </c>
      <c r="I35" s="74" t="e">
        <f t="shared" si="5"/>
        <v>#DIV/0!</v>
      </c>
    </row>
    <row r="36" spans="1:9" x14ac:dyDescent="0.25">
      <c r="A36" s="70"/>
      <c r="B36" s="278">
        <f>Personnel!R13</f>
        <v>0</v>
      </c>
      <c r="C36" s="14">
        <f>Personnel!S28</f>
        <v>0</v>
      </c>
      <c r="D36" s="229"/>
      <c r="E36" s="326">
        <f t="shared" si="3"/>
        <v>0</v>
      </c>
      <c r="F36" s="222"/>
      <c r="G36" s="230">
        <f>January!G36+(E36+F36)</f>
        <v>0</v>
      </c>
      <c r="H36" s="231">
        <f t="shared" si="4"/>
        <v>0</v>
      </c>
      <c r="I36" s="74" t="e">
        <f t="shared" si="5"/>
        <v>#DIV/0!</v>
      </c>
    </row>
    <row r="37" spans="1:9" x14ac:dyDescent="0.25">
      <c r="A37" s="70"/>
      <c r="B37" s="278">
        <f>Personnel!T13</f>
        <v>0</v>
      </c>
      <c r="C37" s="7">
        <f>Personnel!U28</f>
        <v>0</v>
      </c>
      <c r="D37" s="232"/>
      <c r="E37" s="326">
        <f t="shared" si="3"/>
        <v>0</v>
      </c>
      <c r="F37" s="222"/>
      <c r="G37" s="230">
        <f>January!G37+(E37+F37)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26</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January!G42+(E42+F42)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January!G43+(E43+F43)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January!G44+(E44+F44)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January!G45+(E45+F45)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January!G46+(E46+F46)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January!G47+(E47+F47)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January!G49+(E49+F49)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January!G50+(E50+F50)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January!G51+(E51+F51)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January!G52+(E52+F52)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26</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January!G57+(E57+F57)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January!G58+(E58+F58)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January!G59+(E59+F59)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January!G60+(E60+F60)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January!G61+(E61+F61)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January!G62+(E62+F62)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January!G63+(E63+F63)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January!G64+(E64+F64)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January!G65+(E65+F65)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January!G66+(E66+F66)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January!G68+(E68+F68)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January!G69+(E69+F69)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January!G70+(E70+F70)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January!G71+(E71+F71)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January!G72+(E72+F72)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January!G73+(E73+F73)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January!G74+(E74+F74)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January!G75+(E75+F75)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January!G77+(E77+F77)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January!G78+(E78+F78)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January!G79+(E79+F79)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January!G80+(E80+F80)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January!G81+(E81+F81)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January!G82+(E82+F82)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January!G83+(E83+F83)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January!G84+(E84+F84)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26</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January!G91+(E91+F91)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January!G92+(E92+F92)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January!G93+(E93+F93)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January!G94+(E94+F94)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January!G95+(E95+F95)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January!G96+(E96+F96)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88</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25</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February!G14+(E14+F14)</f>
        <v>0</v>
      </c>
      <c r="H14" s="223">
        <f>C14-G14</f>
        <v>0</v>
      </c>
      <c r="I14" s="74" t="e">
        <f>G14/C14</f>
        <v>#DIV/0!</v>
      </c>
    </row>
    <row r="15" spans="1:15" x14ac:dyDescent="0.25">
      <c r="A15" s="70"/>
      <c r="B15" s="278">
        <f>Personnel!D13</f>
        <v>0</v>
      </c>
      <c r="C15" s="45">
        <f>Personnel!E25</f>
        <v>0</v>
      </c>
      <c r="D15" s="57"/>
      <c r="E15" s="325">
        <f t="shared" ref="E15:E23" si="0">ROUND(D15,2)</f>
        <v>0</v>
      </c>
      <c r="F15" s="222"/>
      <c r="G15" s="184">
        <f>February!G15+(E15+F15)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February!G16+(E16+F16)</f>
        <v>0</v>
      </c>
      <c r="H16" s="223">
        <f t="shared" si="1"/>
        <v>0</v>
      </c>
      <c r="I16" s="74" t="e">
        <f>G16/C16</f>
        <v>#DIV/0!</v>
      </c>
    </row>
    <row r="17" spans="1:9" x14ac:dyDescent="0.25">
      <c r="A17" s="70"/>
      <c r="B17" s="278">
        <f>Personnel!H13</f>
        <v>0</v>
      </c>
      <c r="C17" s="45">
        <f>Personnel!I25</f>
        <v>0</v>
      </c>
      <c r="D17" s="57"/>
      <c r="E17" s="325">
        <f t="shared" si="0"/>
        <v>0</v>
      </c>
      <c r="F17" s="222"/>
      <c r="G17" s="184">
        <f>February!G17+(E17+F17)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February!G18+(E18+F18)</f>
        <v>0</v>
      </c>
      <c r="H18" s="223">
        <f t="shared" si="1"/>
        <v>0</v>
      </c>
      <c r="I18" s="74" t="e">
        <f t="shared" si="2"/>
        <v>#DIV/0!</v>
      </c>
    </row>
    <row r="19" spans="1:9" x14ac:dyDescent="0.25">
      <c r="A19" s="70"/>
      <c r="B19" s="278">
        <f>Personnel!L13</f>
        <v>0</v>
      </c>
      <c r="C19" s="45">
        <f>Personnel!M25</f>
        <v>0</v>
      </c>
      <c r="D19" s="57"/>
      <c r="E19" s="325">
        <f t="shared" si="0"/>
        <v>0</v>
      </c>
      <c r="F19" s="222"/>
      <c r="G19" s="184">
        <f>February!G19+(E19+F19)</f>
        <v>0</v>
      </c>
      <c r="H19" s="223">
        <f t="shared" si="1"/>
        <v>0</v>
      </c>
      <c r="I19" s="74" t="e">
        <f t="shared" si="2"/>
        <v>#DIV/0!</v>
      </c>
    </row>
    <row r="20" spans="1:9" x14ac:dyDescent="0.25">
      <c r="A20" s="70"/>
      <c r="B20" s="278">
        <f>Personnel!N13</f>
        <v>0</v>
      </c>
      <c r="C20" s="45">
        <f>Personnel!O25</f>
        <v>0</v>
      </c>
      <c r="D20" s="57"/>
      <c r="E20" s="325">
        <f t="shared" si="0"/>
        <v>0</v>
      </c>
      <c r="F20" s="222"/>
      <c r="G20" s="184">
        <f>February!G20+(E20+F20)</f>
        <v>0</v>
      </c>
      <c r="H20" s="223">
        <f t="shared" si="1"/>
        <v>0</v>
      </c>
      <c r="I20" s="74" t="e">
        <f t="shared" si="2"/>
        <v>#DIV/0!</v>
      </c>
    </row>
    <row r="21" spans="1:9" x14ac:dyDescent="0.25">
      <c r="A21" s="70"/>
      <c r="B21" s="278">
        <f>Personnel!P13</f>
        <v>0</v>
      </c>
      <c r="C21" s="45">
        <f>Personnel!Q25</f>
        <v>0</v>
      </c>
      <c r="D21" s="57"/>
      <c r="E21" s="325">
        <f t="shared" si="0"/>
        <v>0</v>
      </c>
      <c r="F21" s="222"/>
      <c r="G21" s="184">
        <f>February!G21+(E21+F21)</f>
        <v>0</v>
      </c>
      <c r="H21" s="223">
        <f t="shared" si="1"/>
        <v>0</v>
      </c>
      <c r="I21" s="74" t="e">
        <f t="shared" si="2"/>
        <v>#DIV/0!</v>
      </c>
    </row>
    <row r="22" spans="1:9" x14ac:dyDescent="0.25">
      <c r="A22" s="70"/>
      <c r="B22" s="278">
        <f>Personnel!R13</f>
        <v>0</v>
      </c>
      <c r="C22" s="45">
        <f>Personnel!S25</f>
        <v>0</v>
      </c>
      <c r="D22" s="57"/>
      <c r="E22" s="325">
        <f t="shared" si="0"/>
        <v>0</v>
      </c>
      <c r="F22" s="222"/>
      <c r="G22" s="184">
        <f>February!G22+(E22+F22)</f>
        <v>0</v>
      </c>
      <c r="H22" s="223">
        <f t="shared" si="1"/>
        <v>0</v>
      </c>
      <c r="I22" s="74" t="e">
        <f t="shared" si="2"/>
        <v>#DIV/0!</v>
      </c>
    </row>
    <row r="23" spans="1:9" x14ac:dyDescent="0.25">
      <c r="A23" s="70"/>
      <c r="B23" s="278">
        <f>Personnel!T13</f>
        <v>0</v>
      </c>
      <c r="C23" s="45">
        <f>Personnel!U25</f>
        <v>0</v>
      </c>
      <c r="D23" s="57"/>
      <c r="E23" s="325">
        <f t="shared" si="0"/>
        <v>0</v>
      </c>
      <c r="F23" s="222"/>
      <c r="G23" s="184">
        <f>February!G23+(E23+F23)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25</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February!G28+(E28+F28)</f>
        <v>0</v>
      </c>
      <c r="H28" s="231">
        <f>C28-G28</f>
        <v>0</v>
      </c>
      <c r="I28" s="74" t="e">
        <f>G28/C28</f>
        <v>#DIV/0!</v>
      </c>
    </row>
    <row r="29" spans="1:9" x14ac:dyDescent="0.25">
      <c r="A29" s="70"/>
      <c r="B29" s="278">
        <f>Personnel!D13</f>
        <v>0</v>
      </c>
      <c r="C29" s="7">
        <f>Personnel!E28</f>
        <v>0</v>
      </c>
      <c r="D29" s="232"/>
      <c r="E29" s="326">
        <f t="shared" si="3"/>
        <v>0</v>
      </c>
      <c r="F29" s="222"/>
      <c r="G29" s="230">
        <f>February!G29+(E29+F29)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February!G30+(E30+F30)</f>
        <v>0</v>
      </c>
      <c r="H30" s="231">
        <f t="shared" si="4"/>
        <v>0</v>
      </c>
      <c r="I30" s="74" t="e">
        <f t="shared" si="5"/>
        <v>#DIV/0!</v>
      </c>
    </row>
    <row r="31" spans="1:9" x14ac:dyDescent="0.25">
      <c r="A31" s="70"/>
      <c r="B31" s="278">
        <f>Personnel!H13</f>
        <v>0</v>
      </c>
      <c r="C31" s="7">
        <f>Personnel!I28</f>
        <v>0</v>
      </c>
      <c r="D31" s="232"/>
      <c r="E31" s="326">
        <f t="shared" si="3"/>
        <v>0</v>
      </c>
      <c r="F31" s="222"/>
      <c r="G31" s="230">
        <f>February!G31+(E31+F31)</f>
        <v>0</v>
      </c>
      <c r="H31" s="231">
        <f t="shared" si="4"/>
        <v>0</v>
      </c>
      <c r="I31" s="74" t="e">
        <f t="shared" si="5"/>
        <v>#DIV/0!</v>
      </c>
    </row>
    <row r="32" spans="1:9" x14ac:dyDescent="0.25">
      <c r="A32" s="70"/>
      <c r="B32" s="278">
        <f>Personnel!J13</f>
        <v>0</v>
      </c>
      <c r="C32" s="7">
        <f>Personnel!K28</f>
        <v>0</v>
      </c>
      <c r="D32" s="229"/>
      <c r="E32" s="326">
        <f t="shared" si="3"/>
        <v>0</v>
      </c>
      <c r="F32" s="222"/>
      <c r="G32" s="230">
        <f>February!G32+(E32+F32)</f>
        <v>0</v>
      </c>
      <c r="H32" s="231">
        <f t="shared" si="4"/>
        <v>0</v>
      </c>
      <c r="I32" s="74" t="e">
        <f t="shared" si="5"/>
        <v>#DIV/0!</v>
      </c>
    </row>
    <row r="33" spans="1:9" x14ac:dyDescent="0.25">
      <c r="A33" s="70"/>
      <c r="B33" s="278">
        <f>Personnel!L13</f>
        <v>0</v>
      </c>
      <c r="C33" s="7">
        <f>Personnel!M28</f>
        <v>0</v>
      </c>
      <c r="D33" s="232"/>
      <c r="E33" s="326">
        <f t="shared" si="3"/>
        <v>0</v>
      </c>
      <c r="F33" s="222"/>
      <c r="G33" s="230">
        <f>February!G33+(E33+F33)</f>
        <v>0</v>
      </c>
      <c r="H33" s="231">
        <f t="shared" si="4"/>
        <v>0</v>
      </c>
      <c r="I33" s="74" t="e">
        <f t="shared" si="5"/>
        <v>#DIV/0!</v>
      </c>
    </row>
    <row r="34" spans="1:9" x14ac:dyDescent="0.25">
      <c r="A34" s="70"/>
      <c r="B34" s="278">
        <f>Personnel!N13</f>
        <v>0</v>
      </c>
      <c r="C34" s="7">
        <f>Personnel!O28</f>
        <v>0</v>
      </c>
      <c r="D34" s="229"/>
      <c r="E34" s="326">
        <f t="shared" si="3"/>
        <v>0</v>
      </c>
      <c r="F34" s="222"/>
      <c r="G34" s="230">
        <f>February!G34+(E34+F34)</f>
        <v>0</v>
      </c>
      <c r="H34" s="231">
        <f t="shared" si="4"/>
        <v>0</v>
      </c>
      <c r="I34" s="74" t="e">
        <f t="shared" si="5"/>
        <v>#DIV/0!</v>
      </c>
    </row>
    <row r="35" spans="1:9" x14ac:dyDescent="0.25">
      <c r="A35" s="70"/>
      <c r="B35" s="278">
        <f>Personnel!P13</f>
        <v>0</v>
      </c>
      <c r="C35" s="7">
        <f>Personnel!Q28</f>
        <v>0</v>
      </c>
      <c r="D35" s="229"/>
      <c r="E35" s="326">
        <f t="shared" si="3"/>
        <v>0</v>
      </c>
      <c r="F35" s="222"/>
      <c r="G35" s="230">
        <f>February!G35+(E35+F35)</f>
        <v>0</v>
      </c>
      <c r="H35" s="231">
        <f t="shared" si="4"/>
        <v>0</v>
      </c>
      <c r="I35" s="74" t="e">
        <f t="shared" si="5"/>
        <v>#DIV/0!</v>
      </c>
    </row>
    <row r="36" spans="1:9" x14ac:dyDescent="0.25">
      <c r="A36" s="70"/>
      <c r="B36" s="278">
        <f>Personnel!R13</f>
        <v>0</v>
      </c>
      <c r="C36" s="14">
        <f>Personnel!S28</f>
        <v>0</v>
      </c>
      <c r="D36" s="229"/>
      <c r="E36" s="326">
        <f t="shared" si="3"/>
        <v>0</v>
      </c>
      <c r="F36" s="222"/>
      <c r="G36" s="230">
        <f>February!G36+(E36+F36)</f>
        <v>0</v>
      </c>
      <c r="H36" s="231">
        <f t="shared" si="4"/>
        <v>0</v>
      </c>
      <c r="I36" s="74" t="e">
        <f t="shared" si="5"/>
        <v>#DIV/0!</v>
      </c>
    </row>
    <row r="37" spans="1:9" x14ac:dyDescent="0.25">
      <c r="A37" s="70"/>
      <c r="B37" s="278">
        <f>Personnel!T13</f>
        <v>0</v>
      </c>
      <c r="C37" s="7">
        <f>Personnel!U28</f>
        <v>0</v>
      </c>
      <c r="D37" s="232"/>
      <c r="E37" s="326">
        <f t="shared" si="3"/>
        <v>0</v>
      </c>
      <c r="F37" s="222"/>
      <c r="G37" s="230">
        <f>February!G37+(E37+F37)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25</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February!G42+(E42+F42)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February!G43+(E43+F43)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February!G44+(E44+F44)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February!G45+(E45+F45)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February!G46+(E46+F46)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February!G47+(E47+F47)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February!G49+(E49+F49)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February!G50+(E50+F50)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February!G51+(E51+F51)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February!G52+(E52+F52)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25</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February!G57+(E57+F57)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February!G58+(E58+F58)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February!G59+(E59+F59)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February!G60+(E60+F60)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February!G61+(E61+F61)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February!G62+(E62+F62)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February!G63+(E63+F63)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February!G64+(E64+F64)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February!G65+(E65+F65)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February!G66+(E66+F66)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February!G68+(E68+F68)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February!G69+(E69+F69)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February!G70+(E70+F70)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February!G71+(E71+F71)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February!G72+(E72+F72)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February!G73+(E73+F73)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February!G74+(E74+F74)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February!G75+(E75+F75)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February!G77+(E77+F77)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February!G78+(E78+F78)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February!G79+(E79+F79)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February!G80+(E80+F80)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February!G81+(E81+F81)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February!G82+(E82+F82)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February!G83+(E83+F83)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February!G84+(E84+F84)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25</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February!G91+(E91+F91)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February!G92+(E92+F92)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February!G93+(E93+F93)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February!G94+(E94+F94)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February!G95+(E95+F95)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February!G96+(E96+F96)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89</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24</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March!G14+(E14+F14)</f>
        <v>0</v>
      </c>
      <c r="H14" s="223">
        <f>C14-G14</f>
        <v>0</v>
      </c>
      <c r="I14" s="74" t="e">
        <f>G14/C14</f>
        <v>#DIV/0!</v>
      </c>
    </row>
    <row r="15" spans="1:15" x14ac:dyDescent="0.25">
      <c r="A15" s="70"/>
      <c r="B15" s="278">
        <f>Personnel!D13</f>
        <v>0</v>
      </c>
      <c r="C15" s="45">
        <f>Personnel!E25</f>
        <v>0</v>
      </c>
      <c r="D15" s="57"/>
      <c r="E15" s="325">
        <f t="shared" ref="E15:E23" si="0">ROUND(D15,2)</f>
        <v>0</v>
      </c>
      <c r="F15" s="222"/>
      <c r="G15" s="184">
        <f>March!G15+(E15+F15)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March!G16+(E16+F16)</f>
        <v>0</v>
      </c>
      <c r="H16" s="223">
        <f t="shared" si="1"/>
        <v>0</v>
      </c>
      <c r="I16" s="74" t="e">
        <f>G16/C16</f>
        <v>#DIV/0!</v>
      </c>
    </row>
    <row r="17" spans="1:9" x14ac:dyDescent="0.25">
      <c r="A17" s="70"/>
      <c r="B17" s="278">
        <f>Personnel!H13</f>
        <v>0</v>
      </c>
      <c r="C17" s="45">
        <f>Personnel!I25</f>
        <v>0</v>
      </c>
      <c r="D17" s="57"/>
      <c r="E17" s="325">
        <f t="shared" si="0"/>
        <v>0</v>
      </c>
      <c r="F17" s="222"/>
      <c r="G17" s="184">
        <f>March!G17+(E17+F17)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March!G18+(E18+F18)</f>
        <v>0</v>
      </c>
      <c r="H18" s="223">
        <f t="shared" si="1"/>
        <v>0</v>
      </c>
      <c r="I18" s="74" t="e">
        <f t="shared" si="2"/>
        <v>#DIV/0!</v>
      </c>
    </row>
    <row r="19" spans="1:9" x14ac:dyDescent="0.25">
      <c r="A19" s="70"/>
      <c r="B19" s="278">
        <f>Personnel!L13</f>
        <v>0</v>
      </c>
      <c r="C19" s="45">
        <f>Personnel!M25</f>
        <v>0</v>
      </c>
      <c r="D19" s="57"/>
      <c r="E19" s="325">
        <f t="shared" si="0"/>
        <v>0</v>
      </c>
      <c r="F19" s="222"/>
      <c r="G19" s="184">
        <f>March!G19+(E19+F19)</f>
        <v>0</v>
      </c>
      <c r="H19" s="223">
        <f t="shared" si="1"/>
        <v>0</v>
      </c>
      <c r="I19" s="74" t="e">
        <f t="shared" si="2"/>
        <v>#DIV/0!</v>
      </c>
    </row>
    <row r="20" spans="1:9" x14ac:dyDescent="0.25">
      <c r="A20" s="70"/>
      <c r="B20" s="278">
        <f>Personnel!N13</f>
        <v>0</v>
      </c>
      <c r="C20" s="45">
        <f>Personnel!O25</f>
        <v>0</v>
      </c>
      <c r="D20" s="57"/>
      <c r="E20" s="325">
        <f t="shared" si="0"/>
        <v>0</v>
      </c>
      <c r="F20" s="222"/>
      <c r="G20" s="184">
        <f>March!G20+(E20+F20)</f>
        <v>0</v>
      </c>
      <c r="H20" s="223">
        <f t="shared" si="1"/>
        <v>0</v>
      </c>
      <c r="I20" s="74" t="e">
        <f t="shared" si="2"/>
        <v>#DIV/0!</v>
      </c>
    </row>
    <row r="21" spans="1:9" x14ac:dyDescent="0.25">
      <c r="A21" s="70"/>
      <c r="B21" s="278">
        <f>Personnel!P13</f>
        <v>0</v>
      </c>
      <c r="C21" s="45">
        <f>Personnel!Q25</f>
        <v>0</v>
      </c>
      <c r="D21" s="57"/>
      <c r="E21" s="325">
        <f t="shared" si="0"/>
        <v>0</v>
      </c>
      <c r="F21" s="222"/>
      <c r="G21" s="184">
        <f>March!G21+(E21+F21)</f>
        <v>0</v>
      </c>
      <c r="H21" s="223">
        <f t="shared" si="1"/>
        <v>0</v>
      </c>
      <c r="I21" s="74" t="e">
        <f t="shared" si="2"/>
        <v>#DIV/0!</v>
      </c>
    </row>
    <row r="22" spans="1:9" x14ac:dyDescent="0.25">
      <c r="A22" s="70"/>
      <c r="B22" s="278">
        <f>Personnel!R13</f>
        <v>0</v>
      </c>
      <c r="C22" s="45">
        <f>Personnel!S25</f>
        <v>0</v>
      </c>
      <c r="D22" s="57"/>
      <c r="E22" s="325">
        <f t="shared" si="0"/>
        <v>0</v>
      </c>
      <c r="F22" s="222"/>
      <c r="G22" s="184">
        <f>March!G22+(E22+F22)</f>
        <v>0</v>
      </c>
      <c r="H22" s="223">
        <f t="shared" si="1"/>
        <v>0</v>
      </c>
      <c r="I22" s="74" t="e">
        <f t="shared" si="2"/>
        <v>#DIV/0!</v>
      </c>
    </row>
    <row r="23" spans="1:9" x14ac:dyDescent="0.25">
      <c r="A23" s="70"/>
      <c r="B23" s="278">
        <f>Personnel!T13</f>
        <v>0</v>
      </c>
      <c r="C23" s="45">
        <f>Personnel!U25</f>
        <v>0</v>
      </c>
      <c r="D23" s="57"/>
      <c r="E23" s="325">
        <f t="shared" si="0"/>
        <v>0</v>
      </c>
      <c r="F23" s="222"/>
      <c r="G23" s="184">
        <f>March!G23+(E23+F23)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24</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March!G28+(E28+F28)</f>
        <v>0</v>
      </c>
      <c r="H28" s="231">
        <f>C28-G28</f>
        <v>0</v>
      </c>
      <c r="I28" s="74" t="e">
        <f>G28/C28</f>
        <v>#DIV/0!</v>
      </c>
    </row>
    <row r="29" spans="1:9" x14ac:dyDescent="0.25">
      <c r="A29" s="70"/>
      <c r="B29" s="278">
        <f>Personnel!D13</f>
        <v>0</v>
      </c>
      <c r="C29" s="7">
        <f>Personnel!E28</f>
        <v>0</v>
      </c>
      <c r="D29" s="232"/>
      <c r="E29" s="326">
        <f t="shared" si="3"/>
        <v>0</v>
      </c>
      <c r="F29" s="222"/>
      <c r="G29" s="230">
        <f>March!G29+(E29+F29)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March!G30+(E30+F30)</f>
        <v>0</v>
      </c>
      <c r="H30" s="231">
        <f t="shared" si="4"/>
        <v>0</v>
      </c>
      <c r="I30" s="74" t="e">
        <f t="shared" si="5"/>
        <v>#DIV/0!</v>
      </c>
    </row>
    <row r="31" spans="1:9" x14ac:dyDescent="0.25">
      <c r="A31" s="70"/>
      <c r="B31" s="278">
        <f>Personnel!H13</f>
        <v>0</v>
      </c>
      <c r="C31" s="7">
        <f>Personnel!I28</f>
        <v>0</v>
      </c>
      <c r="D31" s="232"/>
      <c r="E31" s="326">
        <f t="shared" si="3"/>
        <v>0</v>
      </c>
      <c r="F31" s="222"/>
      <c r="G31" s="230">
        <f>March!G31+(E31+F31)</f>
        <v>0</v>
      </c>
      <c r="H31" s="231">
        <f t="shared" si="4"/>
        <v>0</v>
      </c>
      <c r="I31" s="74" t="e">
        <f t="shared" si="5"/>
        <v>#DIV/0!</v>
      </c>
    </row>
    <row r="32" spans="1:9" x14ac:dyDescent="0.25">
      <c r="A32" s="70"/>
      <c r="B32" s="278">
        <f>Personnel!J13</f>
        <v>0</v>
      </c>
      <c r="C32" s="7">
        <f>Personnel!K28</f>
        <v>0</v>
      </c>
      <c r="D32" s="229"/>
      <c r="E32" s="326">
        <f t="shared" si="3"/>
        <v>0</v>
      </c>
      <c r="F32" s="222"/>
      <c r="G32" s="230">
        <f>March!G32+(E32+F32)</f>
        <v>0</v>
      </c>
      <c r="H32" s="231">
        <f t="shared" si="4"/>
        <v>0</v>
      </c>
      <c r="I32" s="74" t="e">
        <f t="shared" si="5"/>
        <v>#DIV/0!</v>
      </c>
    </row>
    <row r="33" spans="1:9" x14ac:dyDescent="0.25">
      <c r="A33" s="70"/>
      <c r="B33" s="278">
        <f>Personnel!L13</f>
        <v>0</v>
      </c>
      <c r="C33" s="7">
        <f>Personnel!M28</f>
        <v>0</v>
      </c>
      <c r="D33" s="232"/>
      <c r="E33" s="326">
        <f t="shared" si="3"/>
        <v>0</v>
      </c>
      <c r="F33" s="222"/>
      <c r="G33" s="230">
        <f>March!G33+(E33+F33)</f>
        <v>0</v>
      </c>
      <c r="H33" s="231">
        <f t="shared" si="4"/>
        <v>0</v>
      </c>
      <c r="I33" s="74" t="e">
        <f t="shared" si="5"/>
        <v>#DIV/0!</v>
      </c>
    </row>
    <row r="34" spans="1:9" x14ac:dyDescent="0.25">
      <c r="A34" s="70"/>
      <c r="B34" s="278">
        <f>Personnel!N13</f>
        <v>0</v>
      </c>
      <c r="C34" s="7">
        <f>Personnel!O28</f>
        <v>0</v>
      </c>
      <c r="D34" s="229"/>
      <c r="E34" s="326">
        <f t="shared" si="3"/>
        <v>0</v>
      </c>
      <c r="F34" s="222"/>
      <c r="G34" s="230">
        <f>March!G34+(E34+F34)</f>
        <v>0</v>
      </c>
      <c r="H34" s="231">
        <f t="shared" si="4"/>
        <v>0</v>
      </c>
      <c r="I34" s="74" t="e">
        <f t="shared" si="5"/>
        <v>#DIV/0!</v>
      </c>
    </row>
    <row r="35" spans="1:9" x14ac:dyDescent="0.25">
      <c r="A35" s="70"/>
      <c r="B35" s="278">
        <f>Personnel!P13</f>
        <v>0</v>
      </c>
      <c r="C35" s="7">
        <f>Personnel!Q28</f>
        <v>0</v>
      </c>
      <c r="D35" s="229"/>
      <c r="E35" s="326">
        <f t="shared" si="3"/>
        <v>0</v>
      </c>
      <c r="F35" s="222"/>
      <c r="G35" s="230">
        <f>March!G35+(E35+F35)</f>
        <v>0</v>
      </c>
      <c r="H35" s="231">
        <f t="shared" si="4"/>
        <v>0</v>
      </c>
      <c r="I35" s="74" t="e">
        <f t="shared" si="5"/>
        <v>#DIV/0!</v>
      </c>
    </row>
    <row r="36" spans="1:9" x14ac:dyDescent="0.25">
      <c r="A36" s="70"/>
      <c r="B36" s="278">
        <f>Personnel!R13</f>
        <v>0</v>
      </c>
      <c r="C36" s="14">
        <f>Personnel!S28</f>
        <v>0</v>
      </c>
      <c r="D36" s="229"/>
      <c r="E36" s="326">
        <f t="shared" si="3"/>
        <v>0</v>
      </c>
      <c r="F36" s="222"/>
      <c r="G36" s="230">
        <f>March!G36+(E36+F36)</f>
        <v>0</v>
      </c>
      <c r="H36" s="231">
        <f t="shared" si="4"/>
        <v>0</v>
      </c>
      <c r="I36" s="74" t="e">
        <f t="shared" si="5"/>
        <v>#DIV/0!</v>
      </c>
    </row>
    <row r="37" spans="1:9" x14ac:dyDescent="0.25">
      <c r="A37" s="70"/>
      <c r="B37" s="278">
        <f>Personnel!T13</f>
        <v>0</v>
      </c>
      <c r="C37" s="7">
        <f>Personnel!U28</f>
        <v>0</v>
      </c>
      <c r="D37" s="232"/>
      <c r="E37" s="326">
        <f t="shared" si="3"/>
        <v>0</v>
      </c>
      <c r="F37" s="222"/>
      <c r="G37" s="230">
        <f>March!G37+(E37+F37)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24</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March!G42+(E42+F42)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March!G43+(E43+F43)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March!G44+(E44+F44)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March!G45+(E45+F45)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March!G46+(E46+F46)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March!G47+(E47+F47)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March!G49+(E49+F49)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March!G50+(E50+F50)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March!G51+(E51+F51)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March!G52+(E52+F52)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24</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March!G57+(E57+F57)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March!G58+(E58+F58)</f>
        <v>0</v>
      </c>
      <c r="H58" s="35">
        <f>C58-G58</f>
        <v>0</v>
      </c>
      <c r="I58" s="275"/>
    </row>
    <row r="59" spans="1:10" s="34" customFormat="1" ht="14.25" x14ac:dyDescent="0.2">
      <c r="A59" s="78"/>
      <c r="B59" s="277">
        <f>'Line Item Budget'!A36</f>
        <v>0</v>
      </c>
      <c r="C59" s="8">
        <f>'Line Item Budget'!D36</f>
        <v>0</v>
      </c>
      <c r="D59" s="58"/>
      <c r="E59" s="323">
        <f t="shared" si="9"/>
        <v>0</v>
      </c>
      <c r="F59" s="241"/>
      <c r="G59" s="188">
        <f>March!G59+(E59+F59)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March!G60+(E60+F60)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March!G61+(E61+F61)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March!G62+(E62+F62)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March!G63+(E63+F63)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March!G64+(E64+F64)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March!G65+(E65+F65)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March!G66+(E66+F66)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March!G68+(E68+F68)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March!G69+(E69+F69)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March!G70+(E70+F70)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March!G71+(E71+F71)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March!G72+(E72+F72)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March!G73+(E73+F73)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March!G74+(E74+F74)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March!G75+(E75+F75)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March!G77+(E77+F77)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March!G78+(E78+F78)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March!G79+(E79+F79)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March!G80+(E80+F80)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March!G81+(E81+F81)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March!G82+(E82+F82)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March!G83+(E83+F83)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March!G84+(E84+F84)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24</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March!G91+(E91+F91)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March!G92+(E92+F92)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March!G93+(E93+F93)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March!G94+(E94+F94)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March!G95+(E95+F95)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March!G96+(E96+F96)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Y38"/>
  <sheetViews>
    <sheetView showGridLines="0" zoomScale="90" zoomScaleNormal="90" workbookViewId="0">
      <selection activeCell="F37" sqref="F37"/>
    </sheetView>
  </sheetViews>
  <sheetFormatPr defaultColWidth="8.7109375" defaultRowHeight="14.25" x14ac:dyDescent="0.2"/>
  <cols>
    <col min="1" max="1" width="43.7109375" style="72" customWidth="1"/>
    <col min="2" max="2" width="16.7109375" style="72" customWidth="1"/>
    <col min="3" max="3" width="12.28515625" style="72" hidden="1" customWidth="1"/>
    <col min="4" max="4" width="16.7109375" style="72" customWidth="1"/>
    <col min="5" max="5" width="8.28515625" style="72" hidden="1" customWidth="1"/>
    <col min="6" max="6" width="16.7109375" style="72" customWidth="1"/>
    <col min="7" max="7" width="8" style="72" hidden="1" customWidth="1"/>
    <col min="8" max="8" width="16.7109375" style="72" customWidth="1"/>
    <col min="9" max="9" width="7.85546875" style="72" hidden="1" customWidth="1"/>
    <col min="10" max="10" width="16.7109375" style="72" customWidth="1"/>
    <col min="11" max="11" width="7.85546875" style="72" hidden="1" customWidth="1"/>
    <col min="12" max="12" width="16.7109375" style="72" customWidth="1"/>
    <col min="13" max="13" width="7.7109375" style="72" hidden="1" customWidth="1"/>
    <col min="14" max="14" width="16.7109375" style="72" customWidth="1"/>
    <col min="15" max="15" width="8.140625" style="72" hidden="1" customWidth="1"/>
    <col min="16" max="16" width="16.7109375" style="72" customWidth="1"/>
    <col min="17" max="17" width="8" style="72" hidden="1" customWidth="1"/>
    <col min="18" max="18" width="16.7109375" style="72" customWidth="1"/>
    <col min="19" max="19" width="8" style="72" hidden="1" customWidth="1"/>
    <col min="20" max="20" width="16.7109375" style="72" customWidth="1"/>
    <col min="21" max="21" width="7.7109375" style="72" hidden="1" customWidth="1"/>
    <col min="22" max="22" width="16.42578125" style="72" customWidth="1"/>
    <col min="23" max="16384" width="8.7109375" style="72"/>
  </cols>
  <sheetData>
    <row r="1" spans="1:25" ht="18.75" customHeight="1" x14ac:dyDescent="0.25">
      <c r="A1" s="590" t="s">
        <v>109</v>
      </c>
      <c r="B1" s="590"/>
      <c r="C1" s="590"/>
      <c r="D1" s="590"/>
      <c r="E1" s="590"/>
      <c r="F1" s="590"/>
      <c r="G1" s="590"/>
      <c r="H1" s="590"/>
      <c r="I1" s="590"/>
      <c r="J1" s="590"/>
      <c r="K1" s="590"/>
      <c r="L1" s="590"/>
      <c r="M1" s="590"/>
      <c r="N1" s="590"/>
      <c r="O1" s="590"/>
      <c r="P1" s="590"/>
      <c r="Q1" s="590"/>
      <c r="R1" s="590"/>
      <c r="S1" s="590"/>
      <c r="T1" s="590"/>
      <c r="U1" s="590"/>
      <c r="V1" s="590"/>
      <c r="W1" s="139"/>
      <c r="X1" s="139"/>
      <c r="Y1" s="139"/>
    </row>
    <row r="2" spans="1:25" ht="15" x14ac:dyDescent="0.25">
      <c r="A2" s="590" t="s">
        <v>323</v>
      </c>
      <c r="B2" s="590"/>
      <c r="C2" s="590"/>
      <c r="D2" s="590"/>
      <c r="E2" s="590"/>
      <c r="F2" s="590"/>
      <c r="G2" s="590"/>
      <c r="H2" s="590"/>
      <c r="I2" s="590"/>
      <c r="J2" s="590"/>
      <c r="K2" s="590"/>
      <c r="L2" s="590"/>
      <c r="M2" s="590"/>
      <c r="N2" s="590"/>
      <c r="O2" s="590"/>
      <c r="P2" s="590"/>
      <c r="Q2" s="590"/>
      <c r="R2" s="590"/>
      <c r="S2" s="590"/>
      <c r="T2" s="590"/>
      <c r="U2" s="590"/>
      <c r="V2" s="590"/>
      <c r="W2" s="139"/>
      <c r="X2" s="139"/>
      <c r="Y2" s="139"/>
    </row>
    <row r="3" spans="1:25" ht="15" x14ac:dyDescent="0.25">
      <c r="A3" s="590" t="s">
        <v>111</v>
      </c>
      <c r="B3" s="590"/>
      <c r="C3" s="590"/>
      <c r="D3" s="590"/>
      <c r="E3" s="590"/>
      <c r="F3" s="590"/>
      <c r="G3" s="590"/>
      <c r="H3" s="590"/>
      <c r="I3" s="590"/>
      <c r="J3" s="590"/>
      <c r="K3" s="590"/>
      <c r="L3" s="590"/>
      <c r="M3" s="590"/>
      <c r="N3" s="590"/>
      <c r="O3" s="590"/>
      <c r="P3" s="590"/>
      <c r="Q3" s="590"/>
      <c r="R3" s="590"/>
      <c r="S3" s="590"/>
      <c r="T3" s="590"/>
      <c r="U3" s="590"/>
      <c r="V3" s="590"/>
    </row>
    <row r="4" spans="1:25" ht="15" customHeight="1" x14ac:dyDescent="0.2">
      <c r="B4" s="211"/>
      <c r="C4" s="211"/>
    </row>
    <row r="5" spans="1:25" ht="21.6" customHeight="1" x14ac:dyDescent="0.25">
      <c r="A5" s="212" t="s">
        <v>57</v>
      </c>
      <c r="B5" s="596"/>
      <c r="C5" s="597"/>
      <c r="D5" s="597"/>
      <c r="E5" s="597"/>
      <c r="F5" s="597"/>
      <c r="G5" s="597"/>
      <c r="H5" s="598"/>
      <c r="I5" s="298"/>
      <c r="J5" s="208"/>
      <c r="K5" s="208"/>
      <c r="L5" s="208"/>
      <c r="M5" s="208"/>
      <c r="N5" s="208"/>
      <c r="O5" s="208"/>
      <c r="P5" s="208"/>
      <c r="Q5" s="208"/>
      <c r="R5" s="208"/>
      <c r="S5" s="208"/>
      <c r="T5" s="208"/>
      <c r="U5" s="208"/>
      <c r="V5" s="208"/>
    </row>
    <row r="6" spans="1:25" ht="15" x14ac:dyDescent="0.25">
      <c r="A6" s="208"/>
      <c r="B6" s="208"/>
      <c r="C6" s="208"/>
      <c r="D6" s="208"/>
      <c r="E6" s="208"/>
      <c r="F6" s="208"/>
      <c r="G6" s="208"/>
      <c r="H6" s="208"/>
      <c r="I6" s="208"/>
      <c r="J6" s="208"/>
      <c r="K6" s="208"/>
      <c r="L6" s="208"/>
      <c r="M6" s="208"/>
      <c r="N6" s="208"/>
      <c r="O6" s="208"/>
      <c r="P6" s="208"/>
      <c r="Q6" s="208"/>
      <c r="R6" s="208"/>
      <c r="S6" s="208"/>
      <c r="T6" s="208"/>
      <c r="U6" s="208"/>
      <c r="V6" s="208"/>
    </row>
    <row r="7" spans="1:25" x14ac:dyDescent="0.2">
      <c r="A7" s="599" t="s">
        <v>173</v>
      </c>
      <c r="B7" s="600"/>
      <c r="C7" s="600"/>
      <c r="D7" s="600"/>
      <c r="E7" s="600"/>
      <c r="F7" s="600"/>
      <c r="G7" s="600"/>
      <c r="H7" s="600"/>
      <c r="I7" s="600"/>
      <c r="J7" s="600"/>
      <c r="K7" s="600"/>
      <c r="L7" s="600"/>
      <c r="M7" s="600"/>
      <c r="N7" s="600"/>
      <c r="O7" s="600"/>
      <c r="P7" s="600"/>
      <c r="Q7" s="600"/>
      <c r="R7" s="600"/>
      <c r="S7" s="600"/>
      <c r="T7" s="600"/>
      <c r="U7" s="600"/>
      <c r="V7" s="601"/>
    </row>
    <row r="8" spans="1:25" ht="20.25" customHeight="1" x14ac:dyDescent="0.2">
      <c r="A8" s="602"/>
      <c r="B8" s="603"/>
      <c r="C8" s="603"/>
      <c r="D8" s="603"/>
      <c r="E8" s="603"/>
      <c r="F8" s="603"/>
      <c r="G8" s="603"/>
      <c r="H8" s="603"/>
      <c r="I8" s="603"/>
      <c r="J8" s="603"/>
      <c r="K8" s="603"/>
      <c r="L8" s="603"/>
      <c r="M8" s="603"/>
      <c r="N8" s="603"/>
      <c r="O8" s="603"/>
      <c r="P8" s="603"/>
      <c r="Q8" s="603"/>
      <c r="R8" s="603"/>
      <c r="S8" s="603"/>
      <c r="T8" s="603"/>
      <c r="U8" s="603"/>
      <c r="V8" s="604"/>
    </row>
    <row r="9" spans="1:25" ht="80.45" customHeight="1" x14ac:dyDescent="0.2">
      <c r="A9" s="605"/>
      <c r="B9" s="606"/>
      <c r="C9" s="606"/>
      <c r="D9" s="606"/>
      <c r="E9" s="606"/>
      <c r="F9" s="606"/>
      <c r="G9" s="606"/>
      <c r="H9" s="606"/>
      <c r="I9" s="606"/>
      <c r="J9" s="606"/>
      <c r="K9" s="606"/>
      <c r="L9" s="606"/>
      <c r="M9" s="606"/>
      <c r="N9" s="606"/>
      <c r="O9" s="606"/>
      <c r="P9" s="606"/>
      <c r="Q9" s="606"/>
      <c r="R9" s="606"/>
      <c r="S9" s="606"/>
      <c r="T9" s="606"/>
      <c r="U9" s="606"/>
      <c r="V9" s="607"/>
    </row>
    <row r="10" spans="1:25" ht="15.75" thickBot="1" x14ac:dyDescent="0.25">
      <c r="A10" s="207"/>
      <c r="B10" s="207"/>
      <c r="C10" s="207"/>
      <c r="D10" s="207"/>
      <c r="E10" s="207"/>
      <c r="F10" s="207"/>
      <c r="G10" s="207"/>
      <c r="H10" s="207"/>
      <c r="I10" s="207"/>
      <c r="J10" s="207"/>
      <c r="K10" s="207"/>
      <c r="L10" s="207"/>
      <c r="M10" s="207"/>
      <c r="N10" s="207"/>
      <c r="O10" s="207"/>
      <c r="P10" s="207"/>
      <c r="Q10" s="207"/>
      <c r="R10" s="207"/>
      <c r="S10" s="207"/>
      <c r="T10" s="207"/>
      <c r="U10" s="207"/>
      <c r="V10" s="207"/>
    </row>
    <row r="11" spans="1:25" ht="15" thickBot="1" x14ac:dyDescent="0.25">
      <c r="A11" s="19"/>
      <c r="B11" s="406" t="s">
        <v>56</v>
      </c>
      <c r="C11" s="407" t="s">
        <v>126</v>
      </c>
      <c r="D11" s="408" t="s">
        <v>55</v>
      </c>
      <c r="E11" s="407" t="s">
        <v>127</v>
      </c>
      <c r="F11" s="409" t="s">
        <v>54</v>
      </c>
      <c r="G11" s="407" t="s">
        <v>128</v>
      </c>
      <c r="H11" s="408" t="s">
        <v>53</v>
      </c>
      <c r="I11" s="407" t="s">
        <v>129</v>
      </c>
      <c r="J11" s="409" t="s">
        <v>52</v>
      </c>
      <c r="K11" s="407" t="s">
        <v>130</v>
      </c>
      <c r="L11" s="408" t="s">
        <v>51</v>
      </c>
      <c r="M11" s="407" t="s">
        <v>131</v>
      </c>
      <c r="N11" s="409" t="s">
        <v>50</v>
      </c>
      <c r="O11" s="407" t="s">
        <v>132</v>
      </c>
      <c r="P11" s="408" t="s">
        <v>49</v>
      </c>
      <c r="Q11" s="407" t="s">
        <v>133</v>
      </c>
      <c r="R11" s="409" t="s">
        <v>48</v>
      </c>
      <c r="S11" s="407" t="s">
        <v>134</v>
      </c>
      <c r="T11" s="408" t="s">
        <v>47</v>
      </c>
      <c r="U11" s="410" t="s">
        <v>135</v>
      </c>
      <c r="V11" s="411" t="s">
        <v>46</v>
      </c>
      <c r="W11" s="19"/>
      <c r="X11" s="19"/>
      <c r="Y11" s="19"/>
    </row>
    <row r="12" spans="1:25" ht="24.95" customHeight="1" thickTop="1" x14ac:dyDescent="0.2">
      <c r="A12" s="353" t="s">
        <v>45</v>
      </c>
      <c r="B12" s="402"/>
      <c r="C12" s="403"/>
      <c r="D12" s="404"/>
      <c r="E12" s="403"/>
      <c r="F12" s="402"/>
      <c r="G12" s="403"/>
      <c r="H12" s="404"/>
      <c r="I12" s="403"/>
      <c r="J12" s="402"/>
      <c r="K12" s="403"/>
      <c r="L12" s="404"/>
      <c r="M12" s="403"/>
      <c r="N12" s="402"/>
      <c r="O12" s="403"/>
      <c r="P12" s="404"/>
      <c r="Q12" s="403"/>
      <c r="R12" s="402"/>
      <c r="S12" s="403"/>
      <c r="T12" s="404"/>
      <c r="U12" s="403"/>
      <c r="V12" s="405"/>
      <c r="W12" s="19"/>
      <c r="X12" s="19"/>
      <c r="Y12" s="19"/>
    </row>
    <row r="13" spans="1:25" ht="24.95" customHeight="1" x14ac:dyDescent="0.2">
      <c r="A13" s="354" t="s">
        <v>120</v>
      </c>
      <c r="B13" s="351"/>
      <c r="C13" s="356"/>
      <c r="D13" s="355"/>
      <c r="E13" s="356"/>
      <c r="F13" s="351"/>
      <c r="G13" s="356"/>
      <c r="H13" s="355"/>
      <c r="I13" s="356"/>
      <c r="J13" s="351"/>
      <c r="K13" s="356"/>
      <c r="L13" s="355"/>
      <c r="M13" s="356"/>
      <c r="N13" s="351"/>
      <c r="O13" s="356"/>
      <c r="P13" s="355"/>
      <c r="Q13" s="356"/>
      <c r="R13" s="351"/>
      <c r="S13" s="356"/>
      <c r="T13" s="355"/>
      <c r="U13" s="356"/>
      <c r="V13" s="352"/>
      <c r="W13" s="19"/>
      <c r="X13" s="19"/>
      <c r="Y13" s="19"/>
    </row>
    <row r="14" spans="1:25" hidden="1" x14ac:dyDescent="0.2">
      <c r="A14" s="354" t="s">
        <v>44</v>
      </c>
      <c r="B14" s="371"/>
      <c r="C14" s="358"/>
      <c r="D14" s="357"/>
      <c r="E14" s="358"/>
      <c r="F14" s="372"/>
      <c r="G14" s="358"/>
      <c r="H14" s="359"/>
      <c r="I14" s="358"/>
      <c r="J14" s="372"/>
      <c r="K14" s="358"/>
      <c r="L14" s="359"/>
      <c r="M14" s="358"/>
      <c r="N14" s="372"/>
      <c r="O14" s="358"/>
      <c r="P14" s="359"/>
      <c r="Q14" s="358"/>
      <c r="R14" s="372"/>
      <c r="S14" s="358"/>
      <c r="T14" s="359"/>
      <c r="U14" s="358"/>
      <c r="V14" s="377">
        <f>SUM(B14:T14)</f>
        <v>0</v>
      </c>
      <c r="W14" s="19"/>
      <c r="X14" s="19"/>
      <c r="Y14" s="19"/>
    </row>
    <row r="15" spans="1:25" ht="30" hidden="1" x14ac:dyDescent="0.25">
      <c r="A15" s="360" t="s">
        <v>161</v>
      </c>
      <c r="B15" s="372"/>
      <c r="C15" s="361"/>
      <c r="D15" s="359"/>
      <c r="E15" s="361"/>
      <c r="F15" s="372"/>
      <c r="G15" s="361"/>
      <c r="H15" s="359"/>
      <c r="I15" s="361"/>
      <c r="J15" s="372"/>
      <c r="K15" s="361"/>
      <c r="L15" s="359"/>
      <c r="M15" s="361"/>
      <c r="N15" s="372"/>
      <c r="O15" s="361"/>
      <c r="P15" s="359"/>
      <c r="Q15" s="361"/>
      <c r="R15" s="372"/>
      <c r="S15" s="361"/>
      <c r="T15" s="359"/>
      <c r="U15" s="361"/>
      <c r="V15" s="377">
        <f>SUM(B15:T15)</f>
        <v>0</v>
      </c>
      <c r="W15" s="19"/>
      <c r="X15" s="19"/>
      <c r="Y15" s="19"/>
    </row>
    <row r="16" spans="1:25" ht="39" customHeight="1" x14ac:dyDescent="0.2">
      <c r="A16" s="362" t="s">
        <v>175</v>
      </c>
      <c r="B16" s="373"/>
      <c r="C16" s="364"/>
      <c r="D16" s="363"/>
      <c r="E16" s="364"/>
      <c r="F16" s="373"/>
      <c r="G16" s="364"/>
      <c r="H16" s="363"/>
      <c r="I16" s="364"/>
      <c r="J16" s="373"/>
      <c r="K16" s="364"/>
      <c r="L16" s="363"/>
      <c r="M16" s="364"/>
      <c r="N16" s="373"/>
      <c r="O16" s="364"/>
      <c r="P16" s="363"/>
      <c r="Q16" s="364"/>
      <c r="R16" s="373"/>
      <c r="S16" s="364"/>
      <c r="T16" s="363"/>
      <c r="U16" s="364"/>
      <c r="V16" s="378"/>
      <c r="W16" s="416"/>
      <c r="X16" s="19"/>
      <c r="Y16" s="19"/>
    </row>
    <row r="17" spans="1:25" ht="35.1" customHeight="1" x14ac:dyDescent="0.2">
      <c r="A17" s="365" t="s">
        <v>162</v>
      </c>
      <c r="B17" s="439"/>
      <c r="C17" s="440"/>
      <c r="D17" s="440"/>
      <c r="E17" s="440"/>
      <c r="F17" s="439"/>
      <c r="G17" s="440"/>
      <c r="H17" s="440"/>
      <c r="I17" s="440"/>
      <c r="J17" s="439"/>
      <c r="K17" s="440"/>
      <c r="L17" s="440"/>
      <c r="M17" s="440"/>
      <c r="N17" s="439"/>
      <c r="O17" s="440"/>
      <c r="P17" s="440"/>
      <c r="Q17" s="440"/>
      <c r="R17" s="439"/>
      <c r="S17" s="440"/>
      <c r="T17" s="440"/>
      <c r="U17" s="440"/>
      <c r="V17" s="441"/>
    </row>
    <row r="18" spans="1:25" ht="20.100000000000001" customHeight="1" x14ac:dyDescent="0.25">
      <c r="A18" s="350" t="s">
        <v>43</v>
      </c>
      <c r="B18" s="374"/>
      <c r="C18" s="349"/>
      <c r="D18" s="348"/>
      <c r="E18" s="349"/>
      <c r="F18" s="374"/>
      <c r="G18" s="349"/>
      <c r="H18" s="348"/>
      <c r="I18" s="349"/>
      <c r="J18" s="374"/>
      <c r="K18" s="349"/>
      <c r="L18" s="348"/>
      <c r="M18" s="349"/>
      <c r="N18" s="374"/>
      <c r="O18" s="349"/>
      <c r="P18" s="348"/>
      <c r="Q18" s="349"/>
      <c r="R18" s="374"/>
      <c r="S18" s="349"/>
      <c r="T18" s="348"/>
      <c r="U18" s="349"/>
      <c r="V18" s="379"/>
      <c r="W18" s="19"/>
      <c r="X18" s="19"/>
      <c r="Y18" s="19"/>
    </row>
    <row r="19" spans="1:25" ht="15" x14ac:dyDescent="0.25">
      <c r="A19" s="549" t="s">
        <v>156</v>
      </c>
      <c r="B19" s="550"/>
      <c r="C19" s="550"/>
      <c r="D19" s="550"/>
      <c r="E19" s="550"/>
      <c r="F19" s="550"/>
      <c r="G19" s="550"/>
      <c r="H19" s="550"/>
      <c r="I19" s="550"/>
      <c r="J19" s="550"/>
      <c r="K19" s="550"/>
      <c r="L19" s="550"/>
      <c r="M19" s="550"/>
      <c r="N19" s="550"/>
      <c r="O19" s="550"/>
      <c r="P19" s="550"/>
      <c r="Q19" s="550"/>
      <c r="R19" s="550"/>
      <c r="S19" s="550"/>
      <c r="T19" s="550"/>
      <c r="U19" s="550"/>
      <c r="V19" s="551"/>
      <c r="W19" s="19"/>
      <c r="X19" s="19"/>
      <c r="Y19" s="19"/>
    </row>
    <row r="20" spans="1:25" ht="18.600000000000001" customHeight="1" x14ac:dyDescent="0.25">
      <c r="A20" s="350" t="s">
        <v>155</v>
      </c>
      <c r="B20" s="380"/>
      <c r="C20" s="381"/>
      <c r="D20" s="382"/>
      <c r="E20" s="381"/>
      <c r="F20" s="380"/>
      <c r="G20" s="381"/>
      <c r="H20" s="382"/>
      <c r="I20" s="381"/>
      <c r="J20" s="380"/>
      <c r="K20" s="381"/>
      <c r="L20" s="382"/>
      <c r="M20" s="381"/>
      <c r="N20" s="380"/>
      <c r="O20" s="381"/>
      <c r="P20" s="382"/>
      <c r="Q20" s="381"/>
      <c r="R20" s="380"/>
      <c r="S20" s="381"/>
      <c r="T20" s="382"/>
      <c r="U20" s="349"/>
      <c r="V20" s="379"/>
      <c r="W20" s="19"/>
      <c r="X20" s="19"/>
      <c r="Y20" s="19"/>
    </row>
    <row r="21" spans="1:25" ht="21" customHeight="1" x14ac:dyDescent="0.2">
      <c r="A21" s="354" t="s">
        <v>160</v>
      </c>
      <c r="B21" s="383"/>
      <c r="C21" s="384"/>
      <c r="D21" s="385"/>
      <c r="E21" s="384"/>
      <c r="F21" s="386"/>
      <c r="G21" s="384"/>
      <c r="H21" s="385"/>
      <c r="I21" s="384"/>
      <c r="J21" s="386"/>
      <c r="K21" s="384"/>
      <c r="L21" s="385"/>
      <c r="M21" s="384"/>
      <c r="N21" s="386"/>
      <c r="O21" s="384"/>
      <c r="P21" s="385"/>
      <c r="Q21" s="384"/>
      <c r="R21" s="386"/>
      <c r="S21" s="384"/>
      <c r="T21" s="385"/>
      <c r="U21" s="384"/>
      <c r="V21" s="387"/>
      <c r="W21" s="19"/>
      <c r="X21" s="19"/>
      <c r="Y21" s="19"/>
    </row>
    <row r="22" spans="1:25" ht="21.6" customHeight="1" thickBot="1" x14ac:dyDescent="0.25">
      <c r="A22" s="366" t="s">
        <v>157</v>
      </c>
      <c r="B22" s="388"/>
      <c r="C22" s="389"/>
      <c r="D22" s="390"/>
      <c r="E22" s="389"/>
      <c r="F22" s="391"/>
      <c r="G22" s="389"/>
      <c r="H22" s="390"/>
      <c r="I22" s="389"/>
      <c r="J22" s="391"/>
      <c r="K22" s="389"/>
      <c r="L22" s="390"/>
      <c r="M22" s="389"/>
      <c r="N22" s="391"/>
      <c r="O22" s="389"/>
      <c r="P22" s="390"/>
      <c r="Q22" s="389"/>
      <c r="R22" s="391"/>
      <c r="S22" s="389"/>
      <c r="T22" s="390"/>
      <c r="U22" s="389"/>
      <c r="V22" s="392"/>
      <c r="W22" s="19"/>
      <c r="X22" s="19"/>
      <c r="Y22" s="19"/>
    </row>
    <row r="23" spans="1:25" ht="19.5" customHeight="1" thickTop="1" thickBot="1" x14ac:dyDescent="0.3">
      <c r="A23" s="591" t="s">
        <v>174</v>
      </c>
      <c r="B23" s="591"/>
      <c r="C23" s="591"/>
      <c r="D23" s="591"/>
      <c r="E23" s="591"/>
      <c r="F23" s="591"/>
      <c r="G23" s="591"/>
      <c r="H23" s="591"/>
      <c r="I23" s="591"/>
      <c r="J23" s="591"/>
      <c r="K23" s="591"/>
      <c r="L23" s="591"/>
      <c r="M23" s="591"/>
      <c r="N23" s="591"/>
      <c r="O23" s="591"/>
      <c r="P23" s="591"/>
      <c r="Q23" s="591"/>
      <c r="R23" s="591"/>
      <c r="S23" s="591"/>
      <c r="T23" s="591"/>
      <c r="U23" s="591"/>
      <c r="V23" s="592"/>
      <c r="W23" s="19"/>
      <c r="X23" s="19"/>
      <c r="Y23" s="19"/>
    </row>
    <row r="24" spans="1:25" ht="18.95" customHeight="1" thickTop="1" x14ac:dyDescent="0.2">
      <c r="A24" s="370" t="s">
        <v>163</v>
      </c>
      <c r="B24" s="462">
        <f>(B18+(B20*(B21*173)))</f>
        <v>0</v>
      </c>
      <c r="C24" s="463">
        <f>ROUND(B24,0)</f>
        <v>0</v>
      </c>
      <c r="D24" s="415">
        <f>(D18+(D20*(D21*173)))</f>
        <v>0</v>
      </c>
      <c r="E24" s="463">
        <f>ROUND(D24,0)</f>
        <v>0</v>
      </c>
      <c r="F24" s="463">
        <f>(F18+(F20*(F21*173)))</f>
        <v>0</v>
      </c>
      <c r="G24" s="463">
        <f>ROUND(F24,0)</f>
        <v>0</v>
      </c>
      <c r="H24" s="463">
        <f>(H18+(H20*(H21*173)))</f>
        <v>0</v>
      </c>
      <c r="I24" s="463">
        <f>ROUND(H24,0)</f>
        <v>0</v>
      </c>
      <c r="J24" s="463">
        <f>(J18+(J20*(J21*173)))</f>
        <v>0</v>
      </c>
      <c r="K24" s="463">
        <f>ROUND(J24,0)</f>
        <v>0</v>
      </c>
      <c r="L24" s="463">
        <f>(L18+(L20*(L21*173)))</f>
        <v>0</v>
      </c>
      <c r="M24" s="463">
        <f>ROUND(L24,0)</f>
        <v>0</v>
      </c>
      <c r="N24" s="463">
        <f>(N18+(N20*(N21*173)))</f>
        <v>0</v>
      </c>
      <c r="O24" s="463">
        <f>ROUND(N24,0)</f>
        <v>0</v>
      </c>
      <c r="P24" s="463">
        <f>(P18+(P20*(P21*173)))</f>
        <v>0</v>
      </c>
      <c r="Q24" s="463">
        <f>ROUND(P24,0)</f>
        <v>0</v>
      </c>
      <c r="R24" s="463">
        <f>(R18+(R20*(R21*173)))</f>
        <v>0</v>
      </c>
      <c r="S24" s="463">
        <f>ROUND(R24,0)</f>
        <v>0</v>
      </c>
      <c r="T24" s="463">
        <f>(T18+(T20*(T21*173)))</f>
        <v>0</v>
      </c>
      <c r="U24" s="464">
        <f>ROUND(T24,0)</f>
        <v>0</v>
      </c>
      <c r="V24" s="413">
        <f>SUM(C24+E24+G24+I24+K24+M24+O24+Q24+S24+U24)</f>
        <v>0</v>
      </c>
      <c r="W24" s="416"/>
      <c r="X24" s="19"/>
      <c r="Y24" s="19"/>
    </row>
    <row r="25" spans="1:25" ht="18.95" customHeight="1" x14ac:dyDescent="0.25">
      <c r="A25" s="412" t="s">
        <v>141</v>
      </c>
      <c r="B25" s="465">
        <f>B24*B22</f>
        <v>0</v>
      </c>
      <c r="C25" s="466">
        <f>ROUND(B25,0)</f>
        <v>0</v>
      </c>
      <c r="D25" s="466">
        <f>D24*D22</f>
        <v>0</v>
      </c>
      <c r="E25" s="466">
        <f t="shared" ref="E25:E28" si="0">ROUND(D25,0)</f>
        <v>0</v>
      </c>
      <c r="F25" s="466">
        <f>F24*F22</f>
        <v>0</v>
      </c>
      <c r="G25" s="466">
        <f t="shared" ref="G25:G28" si="1">ROUND(F25,0)</f>
        <v>0</v>
      </c>
      <c r="H25" s="466">
        <f>H24*H22</f>
        <v>0</v>
      </c>
      <c r="I25" s="466">
        <f t="shared" ref="I25:I28" si="2">ROUND(H25,0)</f>
        <v>0</v>
      </c>
      <c r="J25" s="466">
        <f>J24*J22</f>
        <v>0</v>
      </c>
      <c r="K25" s="466">
        <f t="shared" ref="K25:K28" si="3">ROUND(J25,0)</f>
        <v>0</v>
      </c>
      <c r="L25" s="466">
        <f>L24*L22</f>
        <v>0</v>
      </c>
      <c r="M25" s="466">
        <f t="shared" ref="M25:M28" si="4">ROUND(L25,0)</f>
        <v>0</v>
      </c>
      <c r="N25" s="466">
        <f>N24*N22</f>
        <v>0</v>
      </c>
      <c r="O25" s="466">
        <f t="shared" ref="O25:O28" si="5">ROUND(N25,0)</f>
        <v>0</v>
      </c>
      <c r="P25" s="466">
        <f>P24*P22</f>
        <v>0</v>
      </c>
      <c r="Q25" s="466">
        <f t="shared" ref="Q25:Q28" si="6">ROUND(P25,0)</f>
        <v>0</v>
      </c>
      <c r="R25" s="466">
        <f>R24*R22</f>
        <v>0</v>
      </c>
      <c r="S25" s="466">
        <f t="shared" ref="S25:S28" si="7">ROUND(R25,0)</f>
        <v>0</v>
      </c>
      <c r="T25" s="466">
        <f>T24*T22</f>
        <v>0</v>
      </c>
      <c r="U25" s="467">
        <f t="shared" ref="U25:U28" si="8">ROUND(T25,0)</f>
        <v>0</v>
      </c>
      <c r="V25" s="414">
        <f>SUM(C25+E25+G25+I25+K25+M25+O25+Q25+S25+U25)</f>
        <v>0</v>
      </c>
      <c r="W25" s="19"/>
      <c r="X25" s="19"/>
      <c r="Y25" s="19"/>
    </row>
    <row r="26" spans="1:25" ht="21.95" customHeight="1" x14ac:dyDescent="0.25">
      <c r="A26" s="593" t="s">
        <v>164</v>
      </c>
      <c r="B26" s="594"/>
      <c r="C26" s="594"/>
      <c r="D26" s="594"/>
      <c r="E26" s="594"/>
      <c r="F26" s="594"/>
      <c r="G26" s="594"/>
      <c r="H26" s="594"/>
      <c r="I26" s="594"/>
      <c r="J26" s="594"/>
      <c r="K26" s="594"/>
      <c r="L26" s="594"/>
      <c r="M26" s="594"/>
      <c r="N26" s="594"/>
      <c r="O26" s="594"/>
      <c r="P26" s="594"/>
      <c r="Q26" s="594"/>
      <c r="R26" s="594"/>
      <c r="S26" s="594"/>
      <c r="T26" s="594"/>
      <c r="U26" s="594"/>
      <c r="V26" s="595"/>
    </row>
    <row r="27" spans="1:25" ht="24.6" customHeight="1" x14ac:dyDescent="0.2">
      <c r="A27" s="393" t="s">
        <v>42</v>
      </c>
      <c r="B27" s="375"/>
      <c r="C27" s="367">
        <f t="shared" ref="C27:C28" si="9">ROUND(B27,0)</f>
        <v>0</v>
      </c>
      <c r="D27" s="368">
        <v>0</v>
      </c>
      <c r="E27" s="367">
        <f t="shared" si="0"/>
        <v>0</v>
      </c>
      <c r="F27" s="376">
        <v>0</v>
      </c>
      <c r="G27" s="367">
        <f t="shared" si="1"/>
        <v>0</v>
      </c>
      <c r="H27" s="368">
        <v>0</v>
      </c>
      <c r="I27" s="367">
        <f t="shared" si="2"/>
        <v>0</v>
      </c>
      <c r="J27" s="376">
        <v>0</v>
      </c>
      <c r="K27" s="367">
        <f t="shared" si="3"/>
        <v>0</v>
      </c>
      <c r="L27" s="368">
        <v>0</v>
      </c>
      <c r="M27" s="367">
        <f t="shared" si="4"/>
        <v>0</v>
      </c>
      <c r="N27" s="376">
        <v>0</v>
      </c>
      <c r="O27" s="367">
        <f t="shared" si="5"/>
        <v>0</v>
      </c>
      <c r="P27" s="368">
        <v>0</v>
      </c>
      <c r="Q27" s="367">
        <f t="shared" si="6"/>
        <v>0</v>
      </c>
      <c r="R27" s="376">
        <v>0</v>
      </c>
      <c r="S27" s="367">
        <f t="shared" si="7"/>
        <v>0</v>
      </c>
      <c r="T27" s="368">
        <v>0</v>
      </c>
      <c r="U27" s="369">
        <f t="shared" si="8"/>
        <v>0</v>
      </c>
      <c r="V27" s="394">
        <f>SUM(C27+E27+G27+I27+K27+M27+O27+Q27+S27+U27)</f>
        <v>0</v>
      </c>
    </row>
    <row r="28" spans="1:25" ht="24.95" customHeight="1" thickBot="1" x14ac:dyDescent="0.3">
      <c r="A28" s="395" t="s">
        <v>142</v>
      </c>
      <c r="B28" s="396"/>
      <c r="C28" s="397">
        <f t="shared" si="9"/>
        <v>0</v>
      </c>
      <c r="D28" s="398">
        <v>0</v>
      </c>
      <c r="E28" s="397">
        <f t="shared" si="0"/>
        <v>0</v>
      </c>
      <c r="F28" s="399">
        <v>0</v>
      </c>
      <c r="G28" s="397">
        <f t="shared" si="1"/>
        <v>0</v>
      </c>
      <c r="H28" s="398">
        <v>0</v>
      </c>
      <c r="I28" s="397">
        <f t="shared" si="2"/>
        <v>0</v>
      </c>
      <c r="J28" s="399">
        <v>0</v>
      </c>
      <c r="K28" s="397">
        <f t="shared" si="3"/>
        <v>0</v>
      </c>
      <c r="L28" s="398">
        <v>0</v>
      </c>
      <c r="M28" s="397">
        <f t="shared" si="4"/>
        <v>0</v>
      </c>
      <c r="N28" s="399">
        <v>0</v>
      </c>
      <c r="O28" s="397">
        <f t="shared" si="5"/>
        <v>0</v>
      </c>
      <c r="P28" s="398">
        <v>0</v>
      </c>
      <c r="Q28" s="397">
        <f t="shared" si="6"/>
        <v>0</v>
      </c>
      <c r="R28" s="399">
        <v>0</v>
      </c>
      <c r="S28" s="397">
        <f t="shared" si="7"/>
        <v>0</v>
      </c>
      <c r="T28" s="398">
        <v>0</v>
      </c>
      <c r="U28" s="400">
        <f t="shared" si="8"/>
        <v>0</v>
      </c>
      <c r="V28" s="401">
        <f>SUM(C28+E28+G28+I28+K28+M28+O28+Q28+S28+U28)</f>
        <v>0</v>
      </c>
    </row>
    <row r="29" spans="1:25" x14ac:dyDescent="0.2">
      <c r="F29" s="140"/>
      <c r="G29" s="140"/>
    </row>
    <row r="30" spans="1:25" x14ac:dyDescent="0.2">
      <c r="W30" s="346"/>
    </row>
    <row r="31" spans="1:25" ht="15" hidden="1" x14ac:dyDescent="0.25">
      <c r="B31" s="312">
        <f>ROUND(IFERROR(SUM(C25/C24),0),2)</f>
        <v>0</v>
      </c>
      <c r="C31" s="312"/>
      <c r="D31" s="312">
        <f>ROUND(IFERROR(E25/E24,0),2)</f>
        <v>0</v>
      </c>
      <c r="E31" s="312"/>
      <c r="F31" s="312">
        <f>ROUND(IFERROR(G25/G24,0),2)</f>
        <v>0</v>
      </c>
      <c r="G31" s="312"/>
      <c r="H31" s="312">
        <f>ROUND(IFERROR(I25/I24,0),2)</f>
        <v>0</v>
      </c>
      <c r="I31" s="312"/>
      <c r="J31" s="312">
        <f>ROUND(IFERROR(K25/K24,0),2)</f>
        <v>0</v>
      </c>
      <c r="K31" s="312"/>
      <c r="L31" s="312">
        <f>ROUND(IFERROR(M25/M24,0),2)</f>
        <v>0</v>
      </c>
      <c r="M31" s="312"/>
      <c r="N31" s="312">
        <f>ROUND(IFERROR(O25/O24,0),2)</f>
        <v>0</v>
      </c>
      <c r="O31" s="312"/>
      <c r="P31" s="312">
        <f>ROUND(IFERROR(Q25/Q24,0),2)</f>
        <v>0</v>
      </c>
      <c r="Q31" s="312"/>
      <c r="R31" s="312">
        <f>ROUND(IFERROR(S25/S24,0),2)</f>
        <v>0</v>
      </c>
      <c r="S31" s="312"/>
      <c r="T31" s="312">
        <f>ROUND(IFERROR(U25/U24,0),2)</f>
        <v>0</v>
      </c>
      <c r="V31" s="312">
        <f>ROUND(SUM(B31:T31),2)</f>
        <v>0</v>
      </c>
      <c r="W31" s="212" t="s">
        <v>149</v>
      </c>
    </row>
    <row r="32" spans="1:25" ht="15" hidden="1" x14ac:dyDescent="0.25">
      <c r="V32" s="312">
        <f>'Line Item Budget'!L26</f>
        <v>0</v>
      </c>
      <c r="W32" s="212" t="s">
        <v>150</v>
      </c>
    </row>
    <row r="33" spans="1:23" ht="15" hidden="1" x14ac:dyDescent="0.25">
      <c r="V33" s="312">
        <f>'Line Item Budget'!L31</f>
        <v>0</v>
      </c>
      <c r="W33" s="212" t="s">
        <v>151</v>
      </c>
    </row>
    <row r="34" spans="1:23" ht="18.75" hidden="1" x14ac:dyDescent="0.4">
      <c r="V34" s="339">
        <f>ROUND(SUM(V31:V33),2)</f>
        <v>0</v>
      </c>
      <c r="W34" s="340" t="s">
        <v>152</v>
      </c>
    </row>
    <row r="35" spans="1:23" ht="15" x14ac:dyDescent="0.25">
      <c r="A35" s="341"/>
    </row>
    <row r="36" spans="1:23" x14ac:dyDescent="0.2">
      <c r="A36" s="346"/>
    </row>
    <row r="37" spans="1:23" x14ac:dyDescent="0.2">
      <c r="A37" s="346"/>
    </row>
    <row r="38" spans="1:23" x14ac:dyDescent="0.2">
      <c r="A38" s="346"/>
    </row>
  </sheetData>
  <sheetProtection selectLockedCells="1"/>
  <mergeCells count="7">
    <mergeCell ref="A1:V1"/>
    <mergeCell ref="A3:V3"/>
    <mergeCell ref="A23:V23"/>
    <mergeCell ref="A26:V26"/>
    <mergeCell ref="B5:H5"/>
    <mergeCell ref="A7:V9"/>
    <mergeCell ref="A2:V2"/>
  </mergeCells>
  <dataValidations count="8">
    <dataValidation allowBlank="1" showInputMessage="1" showErrorMessage="1" promptTitle="Annual Salary" sqref="T24 B24 D24 F24 H24 J24 L24 N24 P24 R24" xr:uid="{51213428-43EE-4877-BCE0-1676D0C6A1C0}"/>
    <dataValidation allowBlank="1" showInputMessage="1" showErrorMessage="1" promptTitle="Salary Allocated to the Grant" sqref="T25 B25 D25 F25 H25 J25 L25 N25 P25 R25" xr:uid="{11900113-1624-4009-8564-DA89386DFC81}"/>
    <dataValidation allowBlank="1" showInputMessage="1" showErrorMessage="1" promptTitle="Total Fringe Benefits" prompt="Enter TOTAL annual EMPLOYER paid fringe" sqref="B27 D27 F27 H27 J27 L27 N27 P27 R27 T27" xr:uid="{12F5568D-579A-4216-B490-C7D3BC72D6D4}"/>
    <dataValidation allowBlank="1" showInputMessage="1" showErrorMessage="1" promptTitle="Fringe Allocated to Grant" prompt="Enter EMPLOYER paid fringe allocated to the grant" sqref="B28 D28 F28 H28 J28 L28 N28 P28 R28 T28" xr:uid="{B6129586-4647-4A3D-9361-F6C75EFF2270}"/>
    <dataValidation type="custom" allowBlank="1" showInputMessage="1" showErrorMessage="1" prompt="Enter Annual Salary OR Hourly Rate for each employee" sqref="B18 F18 H18 J18 L18 N18 P18 R18 T18 D18" xr:uid="{D78C8091-1F49-4B00-94D7-3B1448BB2D04}">
      <formula1>B20=""</formula1>
    </dataValidation>
    <dataValidation type="custom" allowBlank="1" showInputMessage="1" showErrorMessage="1" prompt="Enter Annual Salary OR Hourly Rate for each employee" sqref="B20 F20 H20 J20 L20 N20 P20 R20 T20 D20" xr:uid="{80A7590F-488B-426C-9E14-CC878FA9D47D}">
      <formula1>B18=""</formula1>
    </dataValidation>
    <dataValidation allowBlank="1" showInputMessage="1" showErrorMessage="1" prompt="Enter Percent as a Whole Number" sqref="B22" xr:uid="{342629B3-B9D8-4F9C-B693-9F13605B9A72}"/>
    <dataValidation allowBlank="1" showInputMessage="1" showErrorMessage="1" prompt="Enter name of organization applying for funding" sqref="B5:H5" xr:uid="{693AC768-093B-477B-AE40-2B3CA5FD4C1C}"/>
  </dataValidations>
  <pageMargins left="0.7" right="0.7" top="0.75" bottom="0.75" header="0.3" footer="0.3"/>
  <pageSetup scale="53" fitToHeight="0" orientation="landscape" r:id="rId1"/>
  <headerFoot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390525</xdr:colOff>
                    <xdr:row>13</xdr:row>
                    <xdr:rowOff>0</xdr:rowOff>
                  </from>
                  <to>
                    <xdr:col>2</xdr:col>
                    <xdr:colOff>0</xdr:colOff>
                    <xdr:row>15</xdr:row>
                    <xdr:rowOff>466725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3</xdr:col>
                    <xdr:colOff>466725</xdr:colOff>
                    <xdr:row>15</xdr:row>
                    <xdr:rowOff>19050</xdr:rowOff>
                  </from>
                  <to>
                    <xdr:col>3</xdr:col>
                    <xdr:colOff>1162050</xdr:colOff>
                    <xdr:row>15</xdr:row>
                    <xdr:rowOff>485775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5</xdr:col>
                    <xdr:colOff>447675</xdr:colOff>
                    <xdr:row>15</xdr:row>
                    <xdr:rowOff>19050</xdr:rowOff>
                  </from>
                  <to>
                    <xdr:col>5</xdr:col>
                    <xdr:colOff>1162050</xdr:colOff>
                    <xdr:row>15</xdr:row>
                    <xdr:rowOff>485775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7</xdr:col>
                    <xdr:colOff>447675</xdr:colOff>
                    <xdr:row>15</xdr:row>
                    <xdr:rowOff>19050</xdr:rowOff>
                  </from>
                  <to>
                    <xdr:col>7</xdr:col>
                    <xdr:colOff>1162050</xdr:colOff>
                    <xdr:row>15</xdr:row>
                    <xdr:rowOff>485775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9</xdr:col>
                    <xdr:colOff>485775</xdr:colOff>
                    <xdr:row>15</xdr:row>
                    <xdr:rowOff>19050</xdr:rowOff>
                  </from>
                  <to>
                    <xdr:col>9</xdr:col>
                    <xdr:colOff>1162050</xdr:colOff>
                    <xdr:row>15</xdr:row>
                    <xdr:rowOff>485775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11</xdr:col>
                    <xdr:colOff>447675</xdr:colOff>
                    <xdr:row>15</xdr:row>
                    <xdr:rowOff>19050</xdr:rowOff>
                  </from>
                  <to>
                    <xdr:col>11</xdr:col>
                    <xdr:colOff>1162050</xdr:colOff>
                    <xdr:row>15</xdr:row>
                    <xdr:rowOff>485775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13</xdr:col>
                    <xdr:colOff>438150</xdr:colOff>
                    <xdr:row>15</xdr:row>
                    <xdr:rowOff>19050</xdr:rowOff>
                  </from>
                  <to>
                    <xdr:col>13</xdr:col>
                    <xdr:colOff>1162050</xdr:colOff>
                    <xdr:row>15</xdr:row>
                    <xdr:rowOff>485775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15</xdr:col>
                    <xdr:colOff>466725</xdr:colOff>
                    <xdr:row>15</xdr:row>
                    <xdr:rowOff>19050</xdr:rowOff>
                  </from>
                  <to>
                    <xdr:col>15</xdr:col>
                    <xdr:colOff>1162050</xdr:colOff>
                    <xdr:row>15</xdr:row>
                    <xdr:rowOff>485775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17</xdr:col>
                    <xdr:colOff>409575</xdr:colOff>
                    <xdr:row>15</xdr:row>
                    <xdr:rowOff>19050</xdr:rowOff>
                  </from>
                  <to>
                    <xdr:col>17</xdr:col>
                    <xdr:colOff>1162050</xdr:colOff>
                    <xdr:row>15</xdr:row>
                    <xdr:rowOff>485775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19</xdr:col>
                    <xdr:colOff>485775</xdr:colOff>
                    <xdr:row>15</xdr:row>
                    <xdr:rowOff>19050</xdr:rowOff>
                  </from>
                  <to>
                    <xdr:col>19</xdr:col>
                    <xdr:colOff>1162050</xdr:colOff>
                    <xdr:row>15</xdr:row>
                    <xdr:rowOff>485775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90</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91</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April!G14+(E14+F14)</f>
        <v>0</v>
      </c>
      <c r="H14" s="223">
        <f>C14-G14</f>
        <v>0</v>
      </c>
      <c r="I14" s="74" t="e">
        <f>G14/C14</f>
        <v>#DIV/0!</v>
      </c>
    </row>
    <row r="15" spans="1:15" x14ac:dyDescent="0.25">
      <c r="A15" s="70"/>
      <c r="B15" s="278">
        <f>Personnel!D13</f>
        <v>0</v>
      </c>
      <c r="C15" s="45">
        <f>Personnel!E25</f>
        <v>0</v>
      </c>
      <c r="D15" s="57"/>
      <c r="E15" s="325">
        <f t="shared" ref="E15:E23" si="0">ROUND(D15,2)</f>
        <v>0</v>
      </c>
      <c r="F15" s="222"/>
      <c r="G15" s="184">
        <f>April!G15+(E15+F15)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April!G16+(E16+F16)</f>
        <v>0</v>
      </c>
      <c r="H16" s="223">
        <f t="shared" si="1"/>
        <v>0</v>
      </c>
      <c r="I16" s="74" t="e">
        <f>G16/C16</f>
        <v>#DIV/0!</v>
      </c>
    </row>
    <row r="17" spans="1:9" x14ac:dyDescent="0.25">
      <c r="A17" s="70"/>
      <c r="B17" s="278">
        <f>Personnel!H13</f>
        <v>0</v>
      </c>
      <c r="C17" s="45">
        <f>Personnel!I25</f>
        <v>0</v>
      </c>
      <c r="D17" s="57"/>
      <c r="E17" s="325">
        <f t="shared" si="0"/>
        <v>0</v>
      </c>
      <c r="F17" s="222"/>
      <c r="G17" s="184">
        <f>April!G17+(E17+F17)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April!G18+(E18+F18)</f>
        <v>0</v>
      </c>
      <c r="H18" s="223">
        <f t="shared" si="1"/>
        <v>0</v>
      </c>
      <c r="I18" s="74" t="e">
        <f t="shared" si="2"/>
        <v>#DIV/0!</v>
      </c>
    </row>
    <row r="19" spans="1:9" x14ac:dyDescent="0.25">
      <c r="A19" s="70"/>
      <c r="B19" s="278">
        <f>Personnel!L13</f>
        <v>0</v>
      </c>
      <c r="C19" s="45">
        <f>Personnel!M25</f>
        <v>0</v>
      </c>
      <c r="D19" s="57"/>
      <c r="E19" s="325">
        <f t="shared" si="0"/>
        <v>0</v>
      </c>
      <c r="F19" s="222"/>
      <c r="G19" s="184">
        <f>April!G19+(E19+F19)</f>
        <v>0</v>
      </c>
      <c r="H19" s="223">
        <f t="shared" si="1"/>
        <v>0</v>
      </c>
      <c r="I19" s="74" t="e">
        <f t="shared" si="2"/>
        <v>#DIV/0!</v>
      </c>
    </row>
    <row r="20" spans="1:9" x14ac:dyDescent="0.25">
      <c r="A20" s="70"/>
      <c r="B20" s="278">
        <f>Personnel!N13</f>
        <v>0</v>
      </c>
      <c r="C20" s="45">
        <f>Personnel!O25</f>
        <v>0</v>
      </c>
      <c r="D20" s="57"/>
      <c r="E20" s="325">
        <f t="shared" si="0"/>
        <v>0</v>
      </c>
      <c r="F20" s="222"/>
      <c r="G20" s="184">
        <f>April!G20+(E20+F20)</f>
        <v>0</v>
      </c>
      <c r="H20" s="223">
        <f t="shared" si="1"/>
        <v>0</v>
      </c>
      <c r="I20" s="74" t="e">
        <f t="shared" si="2"/>
        <v>#DIV/0!</v>
      </c>
    </row>
    <row r="21" spans="1:9" x14ac:dyDescent="0.25">
      <c r="A21" s="70"/>
      <c r="B21" s="278">
        <f>Personnel!P13</f>
        <v>0</v>
      </c>
      <c r="C21" s="45">
        <f>Personnel!Q25</f>
        <v>0</v>
      </c>
      <c r="D21" s="57"/>
      <c r="E21" s="325">
        <f t="shared" si="0"/>
        <v>0</v>
      </c>
      <c r="F21" s="222"/>
      <c r="G21" s="184">
        <f>April!G21+(E21+F21)</f>
        <v>0</v>
      </c>
      <c r="H21" s="223">
        <f t="shared" si="1"/>
        <v>0</v>
      </c>
      <c r="I21" s="74" t="e">
        <f t="shared" si="2"/>
        <v>#DIV/0!</v>
      </c>
    </row>
    <row r="22" spans="1:9" x14ac:dyDescent="0.25">
      <c r="A22" s="70"/>
      <c r="B22" s="278">
        <f>Personnel!R13</f>
        <v>0</v>
      </c>
      <c r="C22" s="45">
        <f>Personnel!S25</f>
        <v>0</v>
      </c>
      <c r="D22" s="57"/>
      <c r="E22" s="325">
        <f t="shared" si="0"/>
        <v>0</v>
      </c>
      <c r="F22" s="222"/>
      <c r="G22" s="184">
        <f>April!G22+(E22+F22)</f>
        <v>0</v>
      </c>
      <c r="H22" s="223">
        <f t="shared" si="1"/>
        <v>0</v>
      </c>
      <c r="I22" s="74" t="e">
        <f t="shared" si="2"/>
        <v>#DIV/0!</v>
      </c>
    </row>
    <row r="23" spans="1:9" x14ac:dyDescent="0.25">
      <c r="A23" s="70"/>
      <c r="B23" s="278">
        <f>Personnel!T13</f>
        <v>0</v>
      </c>
      <c r="C23" s="45">
        <f>Personnel!U25</f>
        <v>0</v>
      </c>
      <c r="D23" s="57"/>
      <c r="E23" s="325">
        <f t="shared" si="0"/>
        <v>0</v>
      </c>
      <c r="F23" s="222"/>
      <c r="G23" s="184">
        <f>April!G23+(E23+F23)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91</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April!G28+(E28+F28)</f>
        <v>0</v>
      </c>
      <c r="H28" s="231">
        <f>C28-G28</f>
        <v>0</v>
      </c>
      <c r="I28" s="74" t="e">
        <f>G28/C28</f>
        <v>#DIV/0!</v>
      </c>
    </row>
    <row r="29" spans="1:9" x14ac:dyDescent="0.25">
      <c r="A29" s="70"/>
      <c r="B29" s="278">
        <f>Personnel!D13</f>
        <v>0</v>
      </c>
      <c r="C29" s="7">
        <f>Personnel!E28</f>
        <v>0</v>
      </c>
      <c r="D29" s="232"/>
      <c r="E29" s="326">
        <f t="shared" si="3"/>
        <v>0</v>
      </c>
      <c r="F29" s="222"/>
      <c r="G29" s="230">
        <f>April!G29+(E29+F29)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April!G30+(E30+F30)</f>
        <v>0</v>
      </c>
      <c r="H30" s="231">
        <f t="shared" si="4"/>
        <v>0</v>
      </c>
      <c r="I30" s="74" t="e">
        <f t="shared" si="5"/>
        <v>#DIV/0!</v>
      </c>
    </row>
    <row r="31" spans="1:9" x14ac:dyDescent="0.25">
      <c r="A31" s="70"/>
      <c r="B31" s="278">
        <f>Personnel!H13</f>
        <v>0</v>
      </c>
      <c r="C31" s="7">
        <f>Personnel!I28</f>
        <v>0</v>
      </c>
      <c r="D31" s="232"/>
      <c r="E31" s="326">
        <f t="shared" si="3"/>
        <v>0</v>
      </c>
      <c r="F31" s="222"/>
      <c r="G31" s="230">
        <f>April!G31+(E31+F31)</f>
        <v>0</v>
      </c>
      <c r="H31" s="231">
        <f t="shared" si="4"/>
        <v>0</v>
      </c>
      <c r="I31" s="74" t="e">
        <f t="shared" si="5"/>
        <v>#DIV/0!</v>
      </c>
    </row>
    <row r="32" spans="1:9" x14ac:dyDescent="0.25">
      <c r="A32" s="70"/>
      <c r="B32" s="278">
        <f>Personnel!J13</f>
        <v>0</v>
      </c>
      <c r="C32" s="7">
        <f>Personnel!K28</f>
        <v>0</v>
      </c>
      <c r="D32" s="229"/>
      <c r="E32" s="326">
        <f t="shared" si="3"/>
        <v>0</v>
      </c>
      <c r="F32" s="222"/>
      <c r="G32" s="230">
        <f>April!G32+(E32+F32)</f>
        <v>0</v>
      </c>
      <c r="H32" s="231">
        <f t="shared" si="4"/>
        <v>0</v>
      </c>
      <c r="I32" s="74" t="e">
        <f t="shared" si="5"/>
        <v>#DIV/0!</v>
      </c>
    </row>
    <row r="33" spans="1:9" x14ac:dyDescent="0.25">
      <c r="A33" s="70"/>
      <c r="B33" s="278">
        <f>Personnel!L13</f>
        <v>0</v>
      </c>
      <c r="C33" s="7">
        <f>Personnel!M28</f>
        <v>0</v>
      </c>
      <c r="D33" s="232"/>
      <c r="E33" s="326">
        <f t="shared" si="3"/>
        <v>0</v>
      </c>
      <c r="F33" s="222"/>
      <c r="G33" s="230">
        <f>April!G33+(E33+F33)</f>
        <v>0</v>
      </c>
      <c r="H33" s="231">
        <f t="shared" si="4"/>
        <v>0</v>
      </c>
      <c r="I33" s="74" t="e">
        <f t="shared" si="5"/>
        <v>#DIV/0!</v>
      </c>
    </row>
    <row r="34" spans="1:9" x14ac:dyDescent="0.25">
      <c r="A34" s="70"/>
      <c r="B34" s="278">
        <f>Personnel!N13</f>
        <v>0</v>
      </c>
      <c r="C34" s="7">
        <f>Personnel!O28</f>
        <v>0</v>
      </c>
      <c r="D34" s="229"/>
      <c r="E34" s="326">
        <f t="shared" si="3"/>
        <v>0</v>
      </c>
      <c r="F34" s="222"/>
      <c r="G34" s="230">
        <f>April!G34+(E34+F34)</f>
        <v>0</v>
      </c>
      <c r="H34" s="231">
        <f t="shared" si="4"/>
        <v>0</v>
      </c>
      <c r="I34" s="74" t="e">
        <f t="shared" si="5"/>
        <v>#DIV/0!</v>
      </c>
    </row>
    <row r="35" spans="1:9" x14ac:dyDescent="0.25">
      <c r="A35" s="70"/>
      <c r="B35" s="278">
        <f>Personnel!P13</f>
        <v>0</v>
      </c>
      <c r="C35" s="7">
        <f>Personnel!Q28</f>
        <v>0</v>
      </c>
      <c r="D35" s="229"/>
      <c r="E35" s="326">
        <f t="shared" si="3"/>
        <v>0</v>
      </c>
      <c r="F35" s="222"/>
      <c r="G35" s="230">
        <f>April!G35+(E35+F35)</f>
        <v>0</v>
      </c>
      <c r="H35" s="231">
        <f t="shared" si="4"/>
        <v>0</v>
      </c>
      <c r="I35" s="74" t="e">
        <f t="shared" si="5"/>
        <v>#DIV/0!</v>
      </c>
    </row>
    <row r="36" spans="1:9" x14ac:dyDescent="0.25">
      <c r="A36" s="70"/>
      <c r="B36" s="278">
        <f>Personnel!R13</f>
        <v>0</v>
      </c>
      <c r="C36" s="14">
        <f>Personnel!S28</f>
        <v>0</v>
      </c>
      <c r="D36" s="229"/>
      <c r="E36" s="326">
        <f t="shared" si="3"/>
        <v>0</v>
      </c>
      <c r="F36" s="222"/>
      <c r="G36" s="230">
        <f>April!G36+(E36+F36)</f>
        <v>0</v>
      </c>
      <c r="H36" s="231">
        <f t="shared" si="4"/>
        <v>0</v>
      </c>
      <c r="I36" s="74" t="e">
        <f t="shared" si="5"/>
        <v>#DIV/0!</v>
      </c>
    </row>
    <row r="37" spans="1:9" x14ac:dyDescent="0.25">
      <c r="A37" s="70"/>
      <c r="B37" s="278">
        <f>Personnel!T13</f>
        <v>0</v>
      </c>
      <c r="C37" s="7">
        <f>Personnel!U28</f>
        <v>0</v>
      </c>
      <c r="D37" s="232"/>
      <c r="E37" s="326">
        <f t="shared" si="3"/>
        <v>0</v>
      </c>
      <c r="F37" s="222"/>
      <c r="G37" s="230">
        <f>April!G37+(E37+F37)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91</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April!G42+(E42+F42)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April!G43+(E43+F43)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April!G44+(E44+F44)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April!G45+(E45+F45)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April!G46+(E46+F46)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April!G47+(E47+F47)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April!G49+(E49+F49)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April!G50+(E50+F50)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April!G51+(E51+F51)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April!G52+(E52+F52)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91</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April!G57+(E57+F57)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April!G58+(E58+F58)</f>
        <v>0</v>
      </c>
      <c r="H58" s="35">
        <f t="shared" ref="H58:H59" si="10">C58-G58</f>
        <v>0</v>
      </c>
      <c r="I58" s="275" t="e">
        <f>G58/C58</f>
        <v>#DIV/0!</v>
      </c>
    </row>
    <row r="59" spans="1:10" s="34" customFormat="1" ht="14.25" x14ac:dyDescent="0.2">
      <c r="A59" s="78"/>
      <c r="B59" s="277">
        <f>'Line Item Budget'!A36</f>
        <v>0</v>
      </c>
      <c r="C59" s="8">
        <f>'Line Item Budget'!D36</f>
        <v>0</v>
      </c>
      <c r="D59" s="58"/>
      <c r="E59" s="323">
        <f t="shared" si="9"/>
        <v>0</v>
      </c>
      <c r="F59" s="241"/>
      <c r="G59" s="188">
        <f>April!G59+(E59+F59)</f>
        <v>0</v>
      </c>
      <c r="H59" s="35">
        <f t="shared" si="10"/>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April!G60+(E60+F60)</f>
        <v>0</v>
      </c>
      <c r="H60" s="35">
        <f t="shared" ref="H60:H66" si="12">C60-G60</f>
        <v>0</v>
      </c>
      <c r="I60" s="275" t="e">
        <f t="shared" si="11"/>
        <v>#DIV/0!</v>
      </c>
    </row>
    <row r="61" spans="1:10" s="34" customFormat="1" ht="14.25" x14ac:dyDescent="0.2">
      <c r="A61" s="78"/>
      <c r="B61" s="277">
        <f>'Line Item Budget'!A38</f>
        <v>0</v>
      </c>
      <c r="C61" s="8">
        <f>'Line Item Budget'!D38</f>
        <v>0</v>
      </c>
      <c r="D61" s="58"/>
      <c r="E61" s="323">
        <f t="shared" si="9"/>
        <v>0</v>
      </c>
      <c r="F61" s="241"/>
      <c r="G61" s="188">
        <f>April!G61+(E61+F61)</f>
        <v>0</v>
      </c>
      <c r="H61" s="35">
        <f t="shared" si="12"/>
        <v>0</v>
      </c>
      <c r="I61" s="275" t="e">
        <f t="shared" si="11"/>
        <v>#DIV/0!</v>
      </c>
    </row>
    <row r="62" spans="1:10" s="34" customFormat="1" ht="14.25" x14ac:dyDescent="0.2">
      <c r="A62" s="78"/>
      <c r="B62" s="277">
        <f>'Line Item Budget'!A39</f>
        <v>0</v>
      </c>
      <c r="C62" s="8">
        <f>'Line Item Budget'!D39</f>
        <v>0</v>
      </c>
      <c r="D62" s="58"/>
      <c r="E62" s="323">
        <f t="shared" si="9"/>
        <v>0</v>
      </c>
      <c r="F62" s="241"/>
      <c r="G62" s="188">
        <f>April!G62+(E62+F62)</f>
        <v>0</v>
      </c>
      <c r="H62" s="35">
        <f t="shared" si="12"/>
        <v>0</v>
      </c>
      <c r="I62" s="275" t="e">
        <f t="shared" si="11"/>
        <v>#DIV/0!</v>
      </c>
    </row>
    <row r="63" spans="1:10" s="34" customFormat="1" ht="14.25" x14ac:dyDescent="0.2">
      <c r="A63" s="78"/>
      <c r="B63" s="277">
        <f>'Line Item Budget'!A40</f>
        <v>0</v>
      </c>
      <c r="C63" s="8">
        <f>'Line Item Budget'!D40</f>
        <v>0</v>
      </c>
      <c r="D63" s="58"/>
      <c r="E63" s="323">
        <f t="shared" si="9"/>
        <v>0</v>
      </c>
      <c r="F63" s="241"/>
      <c r="G63" s="188">
        <f>April!G63+(E63+F63)</f>
        <v>0</v>
      </c>
      <c r="H63" s="35">
        <f t="shared" si="12"/>
        <v>0</v>
      </c>
      <c r="I63" s="275" t="e">
        <f t="shared" si="11"/>
        <v>#DIV/0!</v>
      </c>
    </row>
    <row r="64" spans="1:10" s="34" customFormat="1" ht="14.25" x14ac:dyDescent="0.2">
      <c r="A64" s="78"/>
      <c r="B64" s="277">
        <f>'Line Item Budget'!A41</f>
        <v>0</v>
      </c>
      <c r="C64" s="8">
        <f>'Line Item Budget'!D41</f>
        <v>0</v>
      </c>
      <c r="D64" s="58"/>
      <c r="E64" s="323">
        <f t="shared" si="9"/>
        <v>0</v>
      </c>
      <c r="F64" s="241"/>
      <c r="G64" s="188">
        <f>April!G64+(E64+F64)</f>
        <v>0</v>
      </c>
      <c r="H64" s="35">
        <f t="shared" si="12"/>
        <v>0</v>
      </c>
      <c r="I64" s="275" t="e">
        <f t="shared" si="11"/>
        <v>#DIV/0!</v>
      </c>
    </row>
    <row r="65" spans="1:9" s="34" customFormat="1" ht="14.25" x14ac:dyDescent="0.2">
      <c r="A65" s="78"/>
      <c r="B65" s="277">
        <f>'Line Item Budget'!A42</f>
        <v>0</v>
      </c>
      <c r="C65" s="8">
        <f>'Line Item Budget'!D42</f>
        <v>0</v>
      </c>
      <c r="D65" s="58"/>
      <c r="E65" s="323">
        <f t="shared" si="9"/>
        <v>0</v>
      </c>
      <c r="F65" s="241"/>
      <c r="G65" s="188">
        <f>April!G65+(E65+F65)</f>
        <v>0</v>
      </c>
      <c r="H65" s="35">
        <f t="shared" si="12"/>
        <v>0</v>
      </c>
      <c r="I65" s="275" t="e">
        <f t="shared" si="11"/>
        <v>#DIV/0!</v>
      </c>
    </row>
    <row r="66" spans="1:9" s="34" customFormat="1" thickBot="1" x14ac:dyDescent="0.25">
      <c r="A66" s="78"/>
      <c r="B66" s="281">
        <f>'Line Item Budget'!A43</f>
        <v>0</v>
      </c>
      <c r="C66" s="8">
        <f>'Line Item Budget'!D43</f>
        <v>0</v>
      </c>
      <c r="D66" s="59"/>
      <c r="E66" s="323">
        <f t="shared" si="9"/>
        <v>0</v>
      </c>
      <c r="F66" s="246"/>
      <c r="G66" s="188">
        <f>April!G66+(E66+F66)</f>
        <v>0</v>
      </c>
      <c r="H66" s="35">
        <f t="shared" si="12"/>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April!G68+(E68+F68)</f>
        <v>0</v>
      </c>
      <c r="H68" s="272">
        <f>C68-G68</f>
        <v>0</v>
      </c>
      <c r="I68" s="84" t="e">
        <f t="shared" ref="I68:I75" si="13">G68/C68</f>
        <v>#DIV/0!</v>
      </c>
    </row>
    <row r="69" spans="1:9" s="34" customFormat="1" ht="14.25" x14ac:dyDescent="0.2">
      <c r="A69" s="78"/>
      <c r="B69" s="277" t="str">
        <f>'Line Item Budget'!A47</f>
        <v>Office Supplies</v>
      </c>
      <c r="C69" s="269">
        <f>'Line Item Budget'!D47</f>
        <v>0</v>
      </c>
      <c r="D69" s="58"/>
      <c r="E69" s="324">
        <f t="shared" si="9"/>
        <v>0</v>
      </c>
      <c r="F69" s="241"/>
      <c r="G69" s="276">
        <f>April!G69+(E69+F69)</f>
        <v>0</v>
      </c>
      <c r="H69" s="272">
        <f t="shared" ref="H69:H75" si="14">C69-G69</f>
        <v>0</v>
      </c>
      <c r="I69" s="275" t="e">
        <f t="shared" si="13"/>
        <v>#DIV/0!</v>
      </c>
    </row>
    <row r="70" spans="1:9" s="34" customFormat="1" ht="14.25" x14ac:dyDescent="0.2">
      <c r="A70" s="78"/>
      <c r="B70" s="277" t="str">
        <f>'Line Item Budget'!A48</f>
        <v>Patient Education Materials &amp; Incentives</v>
      </c>
      <c r="C70" s="269">
        <f>'Line Item Budget'!D48</f>
        <v>0</v>
      </c>
      <c r="D70" s="58"/>
      <c r="E70" s="324">
        <f t="shared" si="9"/>
        <v>0</v>
      </c>
      <c r="F70" s="241"/>
      <c r="G70" s="276">
        <f>April!G70+(E70+F70)</f>
        <v>0</v>
      </c>
      <c r="H70" s="272">
        <f t="shared" si="14"/>
        <v>0</v>
      </c>
      <c r="I70" s="275" t="e">
        <f t="shared" si="13"/>
        <v>#DIV/0!</v>
      </c>
    </row>
    <row r="71" spans="1:9" s="34" customFormat="1" ht="14.25" x14ac:dyDescent="0.2">
      <c r="A71" s="78"/>
      <c r="B71" s="277" t="str">
        <f>'Line Item Budget'!A49</f>
        <v>Postage and Delivery</v>
      </c>
      <c r="C71" s="269">
        <f>'Line Item Budget'!D49</f>
        <v>0</v>
      </c>
      <c r="D71" s="58"/>
      <c r="E71" s="324">
        <f t="shared" si="9"/>
        <v>0</v>
      </c>
      <c r="F71" s="241"/>
      <c r="G71" s="276">
        <f>April!G71+(E71+F71)</f>
        <v>0</v>
      </c>
      <c r="H71" s="272">
        <f t="shared" si="14"/>
        <v>0</v>
      </c>
      <c r="I71" s="275" t="e">
        <f t="shared" si="13"/>
        <v>#DIV/0!</v>
      </c>
    </row>
    <row r="72" spans="1:9" s="34" customFormat="1" ht="14.25" x14ac:dyDescent="0.2">
      <c r="A72" s="78"/>
      <c r="B72" s="281" t="str">
        <f>'Line Item Budget'!A50</f>
        <v>Other (define)</v>
      </c>
      <c r="C72" s="269">
        <f>'Line Item Budget'!D50</f>
        <v>0</v>
      </c>
      <c r="D72" s="59"/>
      <c r="E72" s="324">
        <f t="shared" si="9"/>
        <v>0</v>
      </c>
      <c r="F72" s="246"/>
      <c r="G72" s="276">
        <f>April!G72+(E72+F72)</f>
        <v>0</v>
      </c>
      <c r="H72" s="272">
        <f t="shared" si="14"/>
        <v>0</v>
      </c>
      <c r="I72" s="82" t="e">
        <f t="shared" si="13"/>
        <v>#DIV/0!</v>
      </c>
    </row>
    <row r="73" spans="1:9" s="34" customFormat="1" ht="14.25" x14ac:dyDescent="0.2">
      <c r="A73" s="78"/>
      <c r="B73" s="281" t="str">
        <f>'Line Item Budget'!A51</f>
        <v>Other (define)</v>
      </c>
      <c r="C73" s="269">
        <f>'Line Item Budget'!D51</f>
        <v>0</v>
      </c>
      <c r="D73" s="59"/>
      <c r="E73" s="324">
        <f t="shared" si="9"/>
        <v>0</v>
      </c>
      <c r="F73" s="246"/>
      <c r="G73" s="276">
        <f>April!G73+(E73+F73)</f>
        <v>0</v>
      </c>
      <c r="H73" s="272">
        <f t="shared" si="14"/>
        <v>0</v>
      </c>
      <c r="I73" s="82" t="e">
        <f t="shared" si="13"/>
        <v>#DIV/0!</v>
      </c>
    </row>
    <row r="74" spans="1:9" s="34" customFormat="1" ht="14.25" x14ac:dyDescent="0.2">
      <c r="A74" s="78"/>
      <c r="B74" s="281" t="str">
        <f>'Line Item Budget'!A52</f>
        <v>Other (define)</v>
      </c>
      <c r="C74" s="269">
        <f>'Line Item Budget'!D52</f>
        <v>0</v>
      </c>
      <c r="D74" s="59"/>
      <c r="E74" s="324">
        <f t="shared" si="9"/>
        <v>0</v>
      </c>
      <c r="F74" s="246"/>
      <c r="G74" s="276">
        <f>April!G74+(E74+F74)</f>
        <v>0</v>
      </c>
      <c r="H74" s="272">
        <f t="shared" si="14"/>
        <v>0</v>
      </c>
      <c r="I74" s="82" t="e">
        <f t="shared" si="13"/>
        <v>#DIV/0!</v>
      </c>
    </row>
    <row r="75" spans="1:9" s="34" customFormat="1" thickBot="1" x14ac:dyDescent="0.25">
      <c r="A75" s="78"/>
      <c r="B75" s="281" t="str">
        <f>'Line Item Budget'!A53</f>
        <v>Other (define)</v>
      </c>
      <c r="C75" s="269">
        <f>'Line Item Budget'!D53</f>
        <v>0</v>
      </c>
      <c r="D75" s="59"/>
      <c r="E75" s="324">
        <f t="shared" si="9"/>
        <v>0</v>
      </c>
      <c r="F75" s="246"/>
      <c r="G75" s="276">
        <f>April!G75+(E75+F75)</f>
        <v>0</v>
      </c>
      <c r="H75" s="272">
        <f t="shared" si="14"/>
        <v>0</v>
      </c>
      <c r="I75" s="82" t="e">
        <f t="shared" si="13"/>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April!G77+(E77+F77)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April!G78+(E78+F78)</f>
        <v>0</v>
      </c>
      <c r="H78" s="272">
        <f t="shared" ref="H78:H84" si="15">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April!G79+(E79+F79)</f>
        <v>0</v>
      </c>
      <c r="H79" s="272">
        <f t="shared" si="15"/>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April!G80+(E80+F80)</f>
        <v>0</v>
      </c>
      <c r="H80" s="272">
        <f t="shared" si="15"/>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April!G81+(E81+F81)</f>
        <v>0</v>
      </c>
      <c r="H81" s="272">
        <f t="shared" si="15"/>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April!G82+(E82+F82)</f>
        <v>0</v>
      </c>
      <c r="H82" s="272">
        <f t="shared" si="15"/>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April!G83+(E83+F83)</f>
        <v>0</v>
      </c>
      <c r="H83" s="272">
        <f t="shared" si="15"/>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April!G84+(E84+F84)</f>
        <v>0</v>
      </c>
      <c r="H84" s="272">
        <f t="shared" si="15"/>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91</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6">ROUND(D91,2)</f>
        <v>0</v>
      </c>
      <c r="F91" s="241"/>
      <c r="G91" s="188">
        <f>April!G91+(E91+F91)</f>
        <v>0</v>
      </c>
      <c r="H91" s="35">
        <f t="shared" ref="H91:H96" si="17">C91-G91</f>
        <v>0</v>
      </c>
      <c r="I91" s="90" t="e">
        <f t="shared" ref="I91:I96" si="18">G91/C91</f>
        <v>#DIV/0!</v>
      </c>
    </row>
    <row r="92" spans="1:10" s="34" customFormat="1" ht="14.25" x14ac:dyDescent="0.2">
      <c r="A92" s="78"/>
      <c r="B92" s="280" t="str">
        <f>'Line Item Budget'!A69</f>
        <v>General Equipment</v>
      </c>
      <c r="C92" s="8">
        <f>'Line Item Budget'!D69</f>
        <v>0</v>
      </c>
      <c r="D92" s="58"/>
      <c r="E92" s="323">
        <f t="shared" si="16"/>
        <v>0</v>
      </c>
      <c r="F92" s="241"/>
      <c r="G92" s="188">
        <f>April!G92+(E92+F92)</f>
        <v>0</v>
      </c>
      <c r="H92" s="35">
        <f t="shared" si="17"/>
        <v>0</v>
      </c>
      <c r="I92" s="90" t="e">
        <f t="shared" si="18"/>
        <v>#DIV/0!</v>
      </c>
    </row>
    <row r="93" spans="1:10" s="34" customFormat="1" ht="14.25" x14ac:dyDescent="0.2">
      <c r="A93" s="78"/>
      <c r="B93" s="280" t="str">
        <f>'Line Item Budget'!A70</f>
        <v>General  Equipment</v>
      </c>
      <c r="C93" s="8">
        <f>'Line Item Budget'!D70</f>
        <v>0</v>
      </c>
      <c r="D93" s="58"/>
      <c r="E93" s="323">
        <f t="shared" si="16"/>
        <v>0</v>
      </c>
      <c r="F93" s="241"/>
      <c r="G93" s="188">
        <f>April!G93+(E93+F93)</f>
        <v>0</v>
      </c>
      <c r="H93" s="35">
        <f t="shared" si="17"/>
        <v>0</v>
      </c>
      <c r="I93" s="90" t="e">
        <f t="shared" si="18"/>
        <v>#DIV/0!</v>
      </c>
    </row>
    <row r="94" spans="1:10" s="34" customFormat="1" ht="14.25" x14ac:dyDescent="0.2">
      <c r="A94" s="78"/>
      <c r="B94" s="280" t="str">
        <f>'Line Item Budget'!A71</f>
        <v>Medical Equipment</v>
      </c>
      <c r="C94" s="8">
        <f>'Line Item Budget'!D71</f>
        <v>0</v>
      </c>
      <c r="D94" s="58"/>
      <c r="E94" s="323">
        <f t="shared" si="16"/>
        <v>0</v>
      </c>
      <c r="F94" s="241"/>
      <c r="G94" s="188">
        <f>April!G94+(E94+F94)</f>
        <v>0</v>
      </c>
      <c r="H94" s="35">
        <f t="shared" si="17"/>
        <v>0</v>
      </c>
      <c r="I94" s="90" t="e">
        <f t="shared" si="18"/>
        <v>#DIV/0!</v>
      </c>
    </row>
    <row r="95" spans="1:10" s="34" customFormat="1" ht="14.25" x14ac:dyDescent="0.2">
      <c r="A95" s="78"/>
      <c r="B95" s="280" t="str">
        <f>'Line Item Budget'!A72</f>
        <v>Medical  Equipment</v>
      </c>
      <c r="C95" s="8">
        <f>'Line Item Budget'!D72</f>
        <v>0</v>
      </c>
      <c r="D95" s="58"/>
      <c r="E95" s="323">
        <f t="shared" si="16"/>
        <v>0</v>
      </c>
      <c r="F95" s="241"/>
      <c r="G95" s="188">
        <f>April!G95+(E95+F95)</f>
        <v>0</v>
      </c>
      <c r="H95" s="35">
        <f t="shared" si="17"/>
        <v>0</v>
      </c>
      <c r="I95" s="90" t="e">
        <f t="shared" si="18"/>
        <v>#DIV/0!</v>
      </c>
    </row>
    <row r="96" spans="1:10" s="34" customFormat="1" ht="14.25" x14ac:dyDescent="0.2">
      <c r="A96" s="78"/>
      <c r="B96" s="280" t="str">
        <f>'Line Item Budget'!A73</f>
        <v>Define -</v>
      </c>
      <c r="C96" s="8">
        <f>'Line Item Budget'!D73</f>
        <v>0</v>
      </c>
      <c r="D96" s="58"/>
      <c r="E96" s="323">
        <f t="shared" si="16"/>
        <v>0</v>
      </c>
      <c r="F96" s="241"/>
      <c r="G96" s="188">
        <f>April!G96+(E96+F96)</f>
        <v>0</v>
      </c>
      <c r="H96" s="35">
        <f t="shared" si="17"/>
        <v>0</v>
      </c>
      <c r="I96" s="90" t="e">
        <f t="shared" si="18"/>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topLeftCell="A27" zoomScale="90" zoomScaleNormal="90" workbookViewId="0">
      <selection activeCell="A50" sqref="A50:XFD53"/>
    </sheetView>
  </sheetViews>
  <sheetFormatPr defaultColWidth="9.140625" defaultRowHeight="15" x14ac:dyDescent="0.25"/>
  <cols>
    <col min="1" max="1" width="14.5703125" customWidth="1"/>
    <col min="2" max="2" width="39.28515625" style="294"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30" t="s">
        <v>109</v>
      </c>
      <c r="B1" s="731"/>
      <c r="C1" s="731"/>
      <c r="D1" s="731"/>
      <c r="E1" s="731"/>
      <c r="F1" s="731"/>
      <c r="G1" s="731"/>
      <c r="H1" s="731"/>
      <c r="I1" s="732"/>
    </row>
    <row r="2" spans="1:15" ht="18.75" x14ac:dyDescent="0.3">
      <c r="A2" s="733">
        <f>Personnel!$B$5</f>
        <v>0</v>
      </c>
      <c r="B2" s="734"/>
      <c r="C2" s="734"/>
      <c r="D2" s="734"/>
      <c r="E2" s="734"/>
      <c r="F2" s="734"/>
      <c r="G2" s="734"/>
      <c r="H2" s="734"/>
      <c r="I2" s="735"/>
    </row>
    <row r="3" spans="1:15" ht="18.75" x14ac:dyDescent="0.3">
      <c r="A3" s="736" t="str">
        <f>Personnel!A2</f>
        <v>SFY 2025 Telehealth Infrastructure Grant  01/01/2025-12/31/2025</v>
      </c>
      <c r="B3" s="734"/>
      <c r="C3" s="734"/>
      <c r="D3" s="734"/>
      <c r="E3" s="734"/>
      <c r="F3" s="734"/>
      <c r="G3" s="734"/>
      <c r="H3" s="734"/>
      <c r="I3" s="735"/>
    </row>
    <row r="4" spans="1:15" ht="18.75" x14ac:dyDescent="0.3">
      <c r="A4" s="96" t="str">
        <f>Summary!A4</f>
        <v xml:space="preserve">Contract #: </v>
      </c>
      <c r="B4" s="262">
        <f>Summary!B4</f>
        <v>0</v>
      </c>
      <c r="I4" s="69"/>
    </row>
    <row r="5" spans="1:15" ht="18.75" x14ac:dyDescent="0.3">
      <c r="A5" s="96" t="str">
        <f>Summary!A5</f>
        <v xml:space="preserve">Contractor:   </v>
      </c>
      <c r="B5" s="282">
        <f>Summary!B5</f>
        <v>0</v>
      </c>
      <c r="I5" s="69"/>
    </row>
    <row r="6" spans="1:15" ht="37.5" customHeight="1" x14ac:dyDescent="0.25">
      <c r="A6" s="757" t="s">
        <v>79</v>
      </c>
      <c r="B6" s="758"/>
      <c r="C6" s="758"/>
      <c r="D6" s="758"/>
      <c r="E6" s="758"/>
      <c r="F6" s="758"/>
      <c r="G6" s="758"/>
      <c r="H6" s="758"/>
      <c r="I6" s="759"/>
      <c r="J6" s="42"/>
      <c r="K6" s="42"/>
      <c r="L6" s="42"/>
      <c r="M6" s="42"/>
      <c r="N6" s="42"/>
    </row>
    <row r="7" spans="1:15" ht="19.5" x14ac:dyDescent="0.4">
      <c r="A7" s="70"/>
      <c r="B7" s="283" t="s">
        <v>61</v>
      </c>
      <c r="C7" s="64">
        <f>'Line Item Budget'!C75</f>
        <v>0</v>
      </c>
      <c r="F7" t="s">
        <v>77</v>
      </c>
      <c r="H7" s="43"/>
      <c r="I7" s="71"/>
      <c r="J7" s="43"/>
      <c r="K7" s="43"/>
      <c r="L7" s="44"/>
      <c r="M7" s="44"/>
      <c r="N7" s="44"/>
      <c r="O7" s="44"/>
    </row>
    <row r="8" spans="1:15" ht="19.5" x14ac:dyDescent="0.4">
      <c r="A8" s="70"/>
      <c r="B8" s="283" t="s">
        <v>92</v>
      </c>
      <c r="C8" s="65">
        <f>D25+D39+D54+D86+D98</f>
        <v>0</v>
      </c>
      <c r="F8" s="739"/>
      <c r="G8" s="740"/>
      <c r="H8" s="740"/>
      <c r="I8" s="741"/>
      <c r="J8" s="43"/>
      <c r="K8" s="43"/>
      <c r="L8" s="44"/>
      <c r="M8" s="44"/>
      <c r="N8" s="44"/>
      <c r="O8" s="44"/>
    </row>
    <row r="9" spans="1:15" ht="19.5" x14ac:dyDescent="0.4">
      <c r="A9" s="70"/>
      <c r="B9" s="283" t="s">
        <v>78</v>
      </c>
      <c r="C9" s="65">
        <f>G25+G39+G54+G86+G98</f>
        <v>0</v>
      </c>
      <c r="F9" s="742"/>
      <c r="G9" s="743"/>
      <c r="H9" s="743"/>
      <c r="I9" s="744"/>
    </row>
    <row r="10" spans="1:15" ht="19.5" x14ac:dyDescent="0.4">
      <c r="A10" s="70"/>
      <c r="B10" s="283" t="s">
        <v>20</v>
      </c>
      <c r="C10" s="65">
        <f>(H25+H39+H54+H86+H98)</f>
        <v>0</v>
      </c>
      <c r="F10" s="742"/>
      <c r="G10" s="743"/>
      <c r="H10" s="743"/>
      <c r="I10" s="744"/>
    </row>
    <row r="11" spans="1:15" ht="19.5" x14ac:dyDescent="0.4">
      <c r="A11" s="70"/>
      <c r="B11" s="283" t="s">
        <v>19</v>
      </c>
      <c r="C11" s="66" t="e">
        <f>C9/C7</f>
        <v>#DIV/0!</v>
      </c>
      <c r="F11" s="745"/>
      <c r="G11" s="746"/>
      <c r="H11" s="746"/>
      <c r="I11" s="747"/>
    </row>
    <row r="12" spans="1:15" x14ac:dyDescent="0.25">
      <c r="A12" s="70"/>
      <c r="B12" s="284"/>
      <c r="C12" s="72"/>
      <c r="D12" s="72"/>
      <c r="E12" s="72"/>
      <c r="I12" s="69"/>
    </row>
    <row r="13" spans="1:15" ht="30" x14ac:dyDescent="0.25">
      <c r="A13" s="753" t="s">
        <v>39</v>
      </c>
      <c r="B13" s="754"/>
      <c r="C13" s="51" t="s">
        <v>34</v>
      </c>
      <c r="D13" s="51" t="s">
        <v>22</v>
      </c>
      <c r="E13" s="266" t="s">
        <v>125</v>
      </c>
      <c r="F13" s="186" t="s">
        <v>93</v>
      </c>
      <c r="G13" s="183" t="s">
        <v>21</v>
      </c>
      <c r="H13" s="52" t="s">
        <v>20</v>
      </c>
      <c r="I13" s="73" t="s">
        <v>19</v>
      </c>
    </row>
    <row r="14" spans="1:15" x14ac:dyDescent="0.25">
      <c r="A14" s="70"/>
      <c r="B14" s="278">
        <f>Personnel!B13</f>
        <v>0</v>
      </c>
      <c r="C14" s="45">
        <f>Personnel!C25</f>
        <v>0</v>
      </c>
      <c r="D14" s="56"/>
      <c r="E14" s="325">
        <f>ROUND(D14,2)</f>
        <v>0</v>
      </c>
      <c r="F14" s="222"/>
      <c r="G14" s="184">
        <f>May!G14+(E14+F14)</f>
        <v>0</v>
      </c>
      <c r="H14" s="223">
        <f>C14-G14</f>
        <v>0</v>
      </c>
      <c r="I14" s="74" t="e">
        <f>G14/C14</f>
        <v>#DIV/0!</v>
      </c>
    </row>
    <row r="15" spans="1:15" x14ac:dyDescent="0.25">
      <c r="A15" s="70"/>
      <c r="B15" s="278">
        <f>Personnel!D13</f>
        <v>0</v>
      </c>
      <c r="C15" s="45">
        <f>Personnel!E25</f>
        <v>0</v>
      </c>
      <c r="D15" s="57"/>
      <c r="E15" s="325">
        <f t="shared" ref="E15:E23" si="0">ROUND(D15,2)</f>
        <v>0</v>
      </c>
      <c r="F15" s="222"/>
      <c r="G15" s="184">
        <f>May!G15+(E15+F15)</f>
        <v>0</v>
      </c>
      <c r="H15" s="223">
        <f t="shared" ref="H15:H23" si="1">C15-G15</f>
        <v>0</v>
      </c>
      <c r="I15" s="74" t="e">
        <f>G15/C15</f>
        <v>#DIV/0!</v>
      </c>
    </row>
    <row r="16" spans="1:15" x14ac:dyDescent="0.25">
      <c r="A16" s="70"/>
      <c r="B16" s="278">
        <f>Personnel!F13</f>
        <v>0</v>
      </c>
      <c r="C16" s="45">
        <f>Personnel!G25</f>
        <v>0</v>
      </c>
      <c r="D16" s="57"/>
      <c r="E16" s="325">
        <f t="shared" si="0"/>
        <v>0</v>
      </c>
      <c r="F16" s="222"/>
      <c r="G16" s="184">
        <f>May!G16+(E16+F16)</f>
        <v>0</v>
      </c>
      <c r="H16" s="223">
        <f t="shared" si="1"/>
        <v>0</v>
      </c>
      <c r="I16" s="74" t="e">
        <f>G16/C16</f>
        <v>#DIV/0!</v>
      </c>
    </row>
    <row r="17" spans="1:9" x14ac:dyDescent="0.25">
      <c r="A17" s="70"/>
      <c r="B17" s="278">
        <f>Personnel!H13</f>
        <v>0</v>
      </c>
      <c r="C17" s="45">
        <f>Personnel!I25</f>
        <v>0</v>
      </c>
      <c r="D17" s="57"/>
      <c r="E17" s="325">
        <f t="shared" si="0"/>
        <v>0</v>
      </c>
      <c r="F17" s="222"/>
      <c r="G17" s="184">
        <f>May!G17+(E17+F17)</f>
        <v>0</v>
      </c>
      <c r="H17" s="223">
        <f t="shared" si="1"/>
        <v>0</v>
      </c>
      <c r="I17" s="74" t="e">
        <f t="shared" ref="I17:I23" si="2">G17/C17</f>
        <v>#DIV/0!</v>
      </c>
    </row>
    <row r="18" spans="1:9" x14ac:dyDescent="0.25">
      <c r="A18" s="70"/>
      <c r="B18" s="278">
        <f>Personnel!J13</f>
        <v>0</v>
      </c>
      <c r="C18" s="45">
        <f>Personnel!K25</f>
        <v>0</v>
      </c>
      <c r="D18" s="57"/>
      <c r="E18" s="325">
        <f t="shared" si="0"/>
        <v>0</v>
      </c>
      <c r="F18" s="222"/>
      <c r="G18" s="184">
        <f>May!G18+(E18+F18)</f>
        <v>0</v>
      </c>
      <c r="H18" s="223">
        <f t="shared" si="1"/>
        <v>0</v>
      </c>
      <c r="I18" s="74" t="e">
        <f t="shared" si="2"/>
        <v>#DIV/0!</v>
      </c>
    </row>
    <row r="19" spans="1:9" x14ac:dyDescent="0.25">
      <c r="A19" s="70"/>
      <c r="B19" s="278">
        <f>Personnel!L13</f>
        <v>0</v>
      </c>
      <c r="C19" s="45">
        <f>Personnel!M25</f>
        <v>0</v>
      </c>
      <c r="D19" s="57"/>
      <c r="E19" s="325">
        <f t="shared" si="0"/>
        <v>0</v>
      </c>
      <c r="F19" s="222"/>
      <c r="G19" s="184">
        <f>May!G19+(E19+F19)</f>
        <v>0</v>
      </c>
      <c r="H19" s="223">
        <f t="shared" si="1"/>
        <v>0</v>
      </c>
      <c r="I19" s="74" t="e">
        <f t="shared" si="2"/>
        <v>#DIV/0!</v>
      </c>
    </row>
    <row r="20" spans="1:9" x14ac:dyDescent="0.25">
      <c r="A20" s="70"/>
      <c r="B20" s="278">
        <f>Personnel!N13</f>
        <v>0</v>
      </c>
      <c r="C20" s="45">
        <f>Personnel!O25</f>
        <v>0</v>
      </c>
      <c r="D20" s="57"/>
      <c r="E20" s="325">
        <f t="shared" si="0"/>
        <v>0</v>
      </c>
      <c r="F20" s="222"/>
      <c r="G20" s="184">
        <f>May!G20+(E20+F20)</f>
        <v>0</v>
      </c>
      <c r="H20" s="223">
        <f t="shared" si="1"/>
        <v>0</v>
      </c>
      <c r="I20" s="74" t="e">
        <f t="shared" si="2"/>
        <v>#DIV/0!</v>
      </c>
    </row>
    <row r="21" spans="1:9" x14ac:dyDescent="0.25">
      <c r="A21" s="70"/>
      <c r="B21" s="278">
        <f>Personnel!P13</f>
        <v>0</v>
      </c>
      <c r="C21" s="45">
        <f>Personnel!Q25</f>
        <v>0</v>
      </c>
      <c r="D21" s="57"/>
      <c r="E21" s="325">
        <f t="shared" si="0"/>
        <v>0</v>
      </c>
      <c r="F21" s="222"/>
      <c r="G21" s="184">
        <f>May!G21+(E21+F21)</f>
        <v>0</v>
      </c>
      <c r="H21" s="223">
        <f t="shared" si="1"/>
        <v>0</v>
      </c>
      <c r="I21" s="74" t="e">
        <f t="shared" si="2"/>
        <v>#DIV/0!</v>
      </c>
    </row>
    <row r="22" spans="1:9" x14ac:dyDescent="0.25">
      <c r="A22" s="70"/>
      <c r="B22" s="278">
        <f>Personnel!R13</f>
        <v>0</v>
      </c>
      <c r="C22" s="45">
        <f>Personnel!S25</f>
        <v>0</v>
      </c>
      <c r="D22" s="57"/>
      <c r="E22" s="325">
        <f t="shared" si="0"/>
        <v>0</v>
      </c>
      <c r="F22" s="222"/>
      <c r="G22" s="184">
        <f>May!G22+(E22+F22)</f>
        <v>0</v>
      </c>
      <c r="H22" s="223">
        <f t="shared" si="1"/>
        <v>0</v>
      </c>
      <c r="I22" s="74" t="e">
        <f t="shared" si="2"/>
        <v>#DIV/0!</v>
      </c>
    </row>
    <row r="23" spans="1:9" x14ac:dyDescent="0.25">
      <c r="A23" s="70"/>
      <c r="B23" s="278">
        <f>Personnel!T13</f>
        <v>0</v>
      </c>
      <c r="C23" s="45">
        <f>Personnel!U25</f>
        <v>0</v>
      </c>
      <c r="D23" s="57"/>
      <c r="E23" s="325">
        <f t="shared" si="0"/>
        <v>0</v>
      </c>
      <c r="F23" s="222"/>
      <c r="G23" s="184">
        <f>May!G23+(E23+F23)</f>
        <v>0</v>
      </c>
      <c r="H23" s="223">
        <f t="shared" si="1"/>
        <v>0</v>
      </c>
      <c r="I23" s="74" t="e">
        <f t="shared" si="2"/>
        <v>#DIV/0!</v>
      </c>
    </row>
    <row r="24" spans="1:9" x14ac:dyDescent="0.25">
      <c r="A24" s="70"/>
      <c r="B24" s="285" t="s">
        <v>1</v>
      </c>
      <c r="C24" s="46"/>
      <c r="D24" s="38">
        <f>SUM(F14:F22)</f>
        <v>0</v>
      </c>
      <c r="E24" s="259"/>
      <c r="F24" s="187"/>
      <c r="G24" s="33"/>
      <c r="H24" s="224"/>
      <c r="I24" s="75"/>
    </row>
    <row r="25" spans="1:9" x14ac:dyDescent="0.25">
      <c r="A25" s="70"/>
      <c r="B25" s="268" t="s">
        <v>40</v>
      </c>
      <c r="C25" s="12">
        <f>SUM(C14:C23)</f>
        <v>0</v>
      </c>
      <c r="D25" s="13">
        <f>SUM(E14:E23)+D24</f>
        <v>0</v>
      </c>
      <c r="E25" s="265"/>
      <c r="F25" s="263"/>
      <c r="G25" s="185">
        <f>SUM(G14:G23)</f>
        <v>0</v>
      </c>
      <c r="H25" s="9">
        <f>SUM(H14:H23)</f>
        <v>0</v>
      </c>
      <c r="I25" s="76" t="e">
        <f>G25/C25</f>
        <v>#DIV/0!</v>
      </c>
    </row>
    <row r="26" spans="1:9" x14ac:dyDescent="0.25">
      <c r="A26" s="70"/>
      <c r="B26" s="271"/>
      <c r="C26" s="26"/>
      <c r="D26" s="27"/>
      <c r="E26" s="27"/>
      <c r="F26" s="28"/>
      <c r="G26" s="28"/>
      <c r="H26" s="28"/>
      <c r="I26" s="77"/>
    </row>
    <row r="27" spans="1:9" ht="30" x14ac:dyDescent="0.25">
      <c r="A27" s="753" t="s">
        <v>41</v>
      </c>
      <c r="B27" s="754"/>
      <c r="C27" s="51" t="s">
        <v>34</v>
      </c>
      <c r="D27" s="225" t="s">
        <v>22</v>
      </c>
      <c r="E27" s="266" t="s">
        <v>125</v>
      </c>
      <c r="F27" s="226" t="s">
        <v>93</v>
      </c>
      <c r="G27" s="227" t="s">
        <v>21</v>
      </c>
      <c r="H27" s="228" t="s">
        <v>20</v>
      </c>
      <c r="I27" s="73" t="s">
        <v>19</v>
      </c>
    </row>
    <row r="28" spans="1:9" x14ac:dyDescent="0.25">
      <c r="A28" s="70"/>
      <c r="B28" s="278">
        <f>Personnel!B13</f>
        <v>0</v>
      </c>
      <c r="C28" s="7">
        <f>Personnel!C28</f>
        <v>0</v>
      </c>
      <c r="D28" s="229"/>
      <c r="E28" s="326">
        <f t="shared" ref="E28:E37" si="3">ROUND(D28,2)</f>
        <v>0</v>
      </c>
      <c r="F28" s="222"/>
      <c r="G28" s="230">
        <f>May!G28+(E28+F28)</f>
        <v>0</v>
      </c>
      <c r="H28" s="231">
        <f>C28-G28</f>
        <v>0</v>
      </c>
      <c r="I28" s="74" t="e">
        <f>G28/C28</f>
        <v>#DIV/0!</v>
      </c>
    </row>
    <row r="29" spans="1:9" x14ac:dyDescent="0.25">
      <c r="A29" s="70"/>
      <c r="B29" s="278">
        <f>Personnel!D13</f>
        <v>0</v>
      </c>
      <c r="C29" s="7">
        <f>Personnel!E28</f>
        <v>0</v>
      </c>
      <c r="D29" s="232"/>
      <c r="E29" s="326">
        <f t="shared" si="3"/>
        <v>0</v>
      </c>
      <c r="F29" s="222"/>
      <c r="G29" s="230">
        <f>May!G29+(E29+F29)</f>
        <v>0</v>
      </c>
      <c r="H29" s="231">
        <f t="shared" ref="H29:H37" si="4">C29-G29</f>
        <v>0</v>
      </c>
      <c r="I29" s="74" t="e">
        <f t="shared" ref="I29:I37" si="5">G29/C29</f>
        <v>#DIV/0!</v>
      </c>
    </row>
    <row r="30" spans="1:9" x14ac:dyDescent="0.25">
      <c r="A30" s="70"/>
      <c r="B30" s="278">
        <f>Personnel!F13</f>
        <v>0</v>
      </c>
      <c r="C30" s="7">
        <f>Personnel!G28</f>
        <v>0</v>
      </c>
      <c r="D30" s="229"/>
      <c r="E30" s="326">
        <f t="shared" si="3"/>
        <v>0</v>
      </c>
      <c r="F30" s="222"/>
      <c r="G30" s="230">
        <f>May!G30+(E30+F30)</f>
        <v>0</v>
      </c>
      <c r="H30" s="231">
        <f t="shared" si="4"/>
        <v>0</v>
      </c>
      <c r="I30" s="74" t="e">
        <f t="shared" si="5"/>
        <v>#DIV/0!</v>
      </c>
    </row>
    <row r="31" spans="1:9" x14ac:dyDescent="0.25">
      <c r="A31" s="70"/>
      <c r="B31" s="278">
        <f>Personnel!H13</f>
        <v>0</v>
      </c>
      <c r="C31" s="7">
        <f>Personnel!I28</f>
        <v>0</v>
      </c>
      <c r="D31" s="232"/>
      <c r="E31" s="326">
        <f t="shared" si="3"/>
        <v>0</v>
      </c>
      <c r="F31" s="222"/>
      <c r="G31" s="230">
        <f>May!G31+(E31+F31)</f>
        <v>0</v>
      </c>
      <c r="H31" s="231">
        <f t="shared" si="4"/>
        <v>0</v>
      </c>
      <c r="I31" s="74" t="e">
        <f t="shared" si="5"/>
        <v>#DIV/0!</v>
      </c>
    </row>
    <row r="32" spans="1:9" x14ac:dyDescent="0.25">
      <c r="A32" s="70"/>
      <c r="B32" s="278">
        <f>Personnel!J13</f>
        <v>0</v>
      </c>
      <c r="C32" s="7">
        <f>Personnel!K28</f>
        <v>0</v>
      </c>
      <c r="D32" s="229"/>
      <c r="E32" s="326">
        <f t="shared" si="3"/>
        <v>0</v>
      </c>
      <c r="F32" s="222"/>
      <c r="G32" s="230">
        <f>May!G32+(E32+F32)</f>
        <v>0</v>
      </c>
      <c r="H32" s="231">
        <f t="shared" si="4"/>
        <v>0</v>
      </c>
      <c r="I32" s="74" t="e">
        <f t="shared" si="5"/>
        <v>#DIV/0!</v>
      </c>
    </row>
    <row r="33" spans="1:9" x14ac:dyDescent="0.25">
      <c r="A33" s="70"/>
      <c r="B33" s="278">
        <f>Personnel!L13</f>
        <v>0</v>
      </c>
      <c r="C33" s="7">
        <f>Personnel!M28</f>
        <v>0</v>
      </c>
      <c r="D33" s="232"/>
      <c r="E33" s="326">
        <f t="shared" si="3"/>
        <v>0</v>
      </c>
      <c r="F33" s="222"/>
      <c r="G33" s="230">
        <f>May!G33+(E33+F33)</f>
        <v>0</v>
      </c>
      <c r="H33" s="231">
        <f t="shared" si="4"/>
        <v>0</v>
      </c>
      <c r="I33" s="74" t="e">
        <f t="shared" si="5"/>
        <v>#DIV/0!</v>
      </c>
    </row>
    <row r="34" spans="1:9" x14ac:dyDescent="0.25">
      <c r="A34" s="70"/>
      <c r="B34" s="278">
        <f>Personnel!N13</f>
        <v>0</v>
      </c>
      <c r="C34" s="7">
        <f>Personnel!O28</f>
        <v>0</v>
      </c>
      <c r="D34" s="229"/>
      <c r="E34" s="326">
        <f t="shared" si="3"/>
        <v>0</v>
      </c>
      <c r="F34" s="222"/>
      <c r="G34" s="230">
        <f>May!G34+(E34+F34)</f>
        <v>0</v>
      </c>
      <c r="H34" s="231">
        <f t="shared" si="4"/>
        <v>0</v>
      </c>
      <c r="I34" s="74" t="e">
        <f t="shared" si="5"/>
        <v>#DIV/0!</v>
      </c>
    </row>
    <row r="35" spans="1:9" x14ac:dyDescent="0.25">
      <c r="A35" s="70"/>
      <c r="B35" s="278">
        <f>Personnel!P13</f>
        <v>0</v>
      </c>
      <c r="C35" s="7">
        <f>Personnel!Q28</f>
        <v>0</v>
      </c>
      <c r="D35" s="229"/>
      <c r="E35" s="326">
        <f t="shared" si="3"/>
        <v>0</v>
      </c>
      <c r="F35" s="222"/>
      <c r="G35" s="230">
        <f>May!G35+(E35+F35)</f>
        <v>0</v>
      </c>
      <c r="H35" s="231">
        <f t="shared" si="4"/>
        <v>0</v>
      </c>
      <c r="I35" s="74" t="e">
        <f t="shared" si="5"/>
        <v>#DIV/0!</v>
      </c>
    </row>
    <row r="36" spans="1:9" x14ac:dyDescent="0.25">
      <c r="A36" s="70"/>
      <c r="B36" s="278">
        <f>Personnel!R13</f>
        <v>0</v>
      </c>
      <c r="C36" s="14">
        <f>Personnel!S28</f>
        <v>0</v>
      </c>
      <c r="D36" s="229"/>
      <c r="E36" s="326">
        <f t="shared" si="3"/>
        <v>0</v>
      </c>
      <c r="F36" s="222"/>
      <c r="G36" s="230">
        <f>May!G36+(E36+F36)</f>
        <v>0</v>
      </c>
      <c r="H36" s="231">
        <f t="shared" si="4"/>
        <v>0</v>
      </c>
      <c r="I36" s="74" t="e">
        <f t="shared" si="5"/>
        <v>#DIV/0!</v>
      </c>
    </row>
    <row r="37" spans="1:9" x14ac:dyDescent="0.25">
      <c r="A37" s="70"/>
      <c r="B37" s="278">
        <f>Personnel!T13</f>
        <v>0</v>
      </c>
      <c r="C37" s="7">
        <f>Personnel!U28</f>
        <v>0</v>
      </c>
      <c r="D37" s="232"/>
      <c r="E37" s="326">
        <f t="shared" si="3"/>
        <v>0</v>
      </c>
      <c r="F37" s="222"/>
      <c r="G37" s="230">
        <f>May!G37+(E37+F37)</f>
        <v>0</v>
      </c>
      <c r="H37" s="231">
        <f t="shared" si="4"/>
        <v>0</v>
      </c>
      <c r="I37" s="74" t="e">
        <f t="shared" si="5"/>
        <v>#DIV/0!</v>
      </c>
    </row>
    <row r="38" spans="1:9" x14ac:dyDescent="0.25">
      <c r="A38" s="70"/>
      <c r="B38" s="285" t="s">
        <v>1</v>
      </c>
      <c r="C38" s="29"/>
      <c r="D38" s="233">
        <f>SUM(F28:F37)</f>
        <v>0</v>
      </c>
      <c r="E38" s="261"/>
      <c r="F38" s="234"/>
      <c r="G38" s="235"/>
      <c r="H38" s="236"/>
      <c r="I38" s="75"/>
    </row>
    <row r="39" spans="1:9" x14ac:dyDescent="0.25">
      <c r="A39" s="70"/>
      <c r="B39" s="270" t="s">
        <v>42</v>
      </c>
      <c r="C39" s="1">
        <f>SUM(C28:C37)</f>
        <v>0</v>
      </c>
      <c r="D39" s="237">
        <f>SUM(E28:E37)+D38</f>
        <v>0</v>
      </c>
      <c r="E39" s="254"/>
      <c r="F39" s="267"/>
      <c r="G39" s="238">
        <f>SUM(G28:G37)</f>
        <v>0</v>
      </c>
      <c r="H39" s="237">
        <f>SUM(H28:H37)</f>
        <v>0</v>
      </c>
      <c r="I39" s="76" t="e">
        <f>G39/C39</f>
        <v>#DIV/0!</v>
      </c>
    </row>
    <row r="40" spans="1:9" x14ac:dyDescent="0.25">
      <c r="A40" s="70"/>
      <c r="B40" s="286"/>
      <c r="C40" s="2"/>
      <c r="D40" s="239"/>
      <c r="E40" s="239"/>
      <c r="F40" s="240"/>
      <c r="G40" s="41"/>
      <c r="H40" s="41"/>
      <c r="I40" s="69"/>
    </row>
    <row r="41" spans="1:9" s="34" customFormat="1" ht="30" x14ac:dyDescent="0.25">
      <c r="A41" s="751" t="s">
        <v>15</v>
      </c>
      <c r="B41" s="752"/>
      <c r="C41" s="51" t="s">
        <v>34</v>
      </c>
      <c r="D41" s="225" t="s">
        <v>22</v>
      </c>
      <c r="E41" s="266" t="s">
        <v>125</v>
      </c>
      <c r="F41" s="226" t="s">
        <v>93</v>
      </c>
      <c r="G41" s="227" t="s">
        <v>21</v>
      </c>
      <c r="H41" s="228" t="s">
        <v>20</v>
      </c>
      <c r="I41" s="73" t="s">
        <v>19</v>
      </c>
    </row>
    <row r="42" spans="1:9" s="34" customFormat="1" ht="14.25" x14ac:dyDescent="0.2">
      <c r="A42" s="78"/>
      <c r="B42" s="277" t="str">
        <f>'Line Item Budget'!A21</f>
        <v>Contractor 1 (define)</v>
      </c>
      <c r="C42" s="8">
        <f>'Line Item Budget'!D21</f>
        <v>0</v>
      </c>
      <c r="D42" s="58"/>
      <c r="E42" s="323">
        <f t="shared" ref="E42:E52" si="6">ROUND(D42,2)</f>
        <v>0</v>
      </c>
      <c r="F42" s="241"/>
      <c r="G42" s="188">
        <f>May!G42+(E42+F42)</f>
        <v>0</v>
      </c>
      <c r="H42" s="35">
        <f t="shared" ref="H42:H47" si="7">C42-G42</f>
        <v>0</v>
      </c>
      <c r="I42" s="275" t="e">
        <f t="shared" ref="I42:I47" si="8">G42/C42</f>
        <v>#DIV/0!</v>
      </c>
    </row>
    <row r="43" spans="1:9" s="34" customFormat="1" ht="14.25" x14ac:dyDescent="0.2">
      <c r="A43" s="78"/>
      <c r="B43" s="277" t="str">
        <f>'Line Item Budget'!A22</f>
        <v>Contractor 2 (define)</v>
      </c>
      <c r="C43" s="8">
        <f>'Line Item Budget'!D22</f>
        <v>0</v>
      </c>
      <c r="D43" s="58"/>
      <c r="E43" s="323">
        <f t="shared" si="6"/>
        <v>0</v>
      </c>
      <c r="F43" s="241"/>
      <c r="G43" s="188">
        <f>May!G43+(E43+F43)</f>
        <v>0</v>
      </c>
      <c r="H43" s="35">
        <f t="shared" si="7"/>
        <v>0</v>
      </c>
      <c r="I43" s="275" t="e">
        <f t="shared" si="8"/>
        <v>#DIV/0!</v>
      </c>
    </row>
    <row r="44" spans="1:9" s="34" customFormat="1" ht="14.25" x14ac:dyDescent="0.2">
      <c r="A44" s="78"/>
      <c r="B44" s="277" t="str">
        <f>'Line Item Budget'!A23</f>
        <v>Contractor 3 (define)</v>
      </c>
      <c r="C44" s="8">
        <f>'Line Item Budget'!D23</f>
        <v>0</v>
      </c>
      <c r="D44" s="58"/>
      <c r="E44" s="323">
        <f t="shared" si="6"/>
        <v>0</v>
      </c>
      <c r="F44" s="241"/>
      <c r="G44" s="188">
        <f>May!G44+(E44+F44)</f>
        <v>0</v>
      </c>
      <c r="H44" s="35">
        <f t="shared" si="7"/>
        <v>0</v>
      </c>
      <c r="I44" s="275" t="e">
        <f t="shared" si="8"/>
        <v>#DIV/0!</v>
      </c>
    </row>
    <row r="45" spans="1:9" s="34" customFormat="1" ht="14.25" x14ac:dyDescent="0.2">
      <c r="A45" s="78"/>
      <c r="B45" s="277" t="str">
        <f>'Line Item Budget'!A24</f>
        <v>Contractor 4 (define)</v>
      </c>
      <c r="C45" s="8">
        <f>'Line Item Budget'!D24</f>
        <v>0</v>
      </c>
      <c r="D45" s="58"/>
      <c r="E45" s="323">
        <f t="shared" si="6"/>
        <v>0</v>
      </c>
      <c r="F45" s="241"/>
      <c r="G45" s="188">
        <f>May!G45+(E45+F45)</f>
        <v>0</v>
      </c>
      <c r="H45" s="35">
        <f t="shared" si="7"/>
        <v>0</v>
      </c>
      <c r="I45" s="275" t="e">
        <f t="shared" si="8"/>
        <v>#DIV/0!</v>
      </c>
    </row>
    <row r="46" spans="1:9" s="34" customFormat="1" ht="14.25" x14ac:dyDescent="0.2">
      <c r="A46" s="78"/>
      <c r="B46" s="277" t="str">
        <f>'Line Item Budget'!A25</f>
        <v>Contractor 5 (define)</v>
      </c>
      <c r="C46" s="8">
        <f>'Line Item Budget'!D25</f>
        <v>0</v>
      </c>
      <c r="D46" s="58"/>
      <c r="E46" s="323">
        <f t="shared" si="6"/>
        <v>0</v>
      </c>
      <c r="F46" s="241"/>
      <c r="G46" s="188">
        <f>May!G46+(E46+F46)</f>
        <v>0</v>
      </c>
      <c r="H46" s="35">
        <f t="shared" si="7"/>
        <v>0</v>
      </c>
      <c r="I46" s="275" t="e">
        <f t="shared" si="8"/>
        <v>#DIV/0!</v>
      </c>
    </row>
    <row r="47" spans="1:9" s="34" customFormat="1" ht="14.25" x14ac:dyDescent="0.2">
      <c r="A47" s="78"/>
      <c r="B47" s="277" t="str">
        <f>'Line Item Budget'!A26</f>
        <v>Contractor 6 (define)</v>
      </c>
      <c r="C47" s="8">
        <f>'Line Item Budget'!D26</f>
        <v>0</v>
      </c>
      <c r="D47" s="58"/>
      <c r="E47" s="323">
        <f t="shared" si="6"/>
        <v>0</v>
      </c>
      <c r="F47" s="241"/>
      <c r="G47" s="188">
        <f>May!G47+(E47+F47)</f>
        <v>0</v>
      </c>
      <c r="H47" s="35">
        <f t="shared" si="7"/>
        <v>0</v>
      </c>
      <c r="I47" s="275" t="e">
        <f t="shared" si="8"/>
        <v>#DIV/0!</v>
      </c>
    </row>
    <row r="48" spans="1:9" s="34" customFormat="1" ht="28.5" customHeight="1" x14ac:dyDescent="0.25">
      <c r="A48" s="194" t="s">
        <v>115</v>
      </c>
      <c r="B48" s="287"/>
      <c r="C48" s="195"/>
      <c r="D48" s="196"/>
      <c r="E48" s="297"/>
      <c r="F48" s="242"/>
      <c r="G48" s="197"/>
      <c r="H48" s="198"/>
      <c r="I48" s="199"/>
    </row>
    <row r="49" spans="1:10" s="34" customFormat="1" ht="14.25" x14ac:dyDescent="0.2">
      <c r="A49" s="78"/>
      <c r="B49" s="277" t="str">
        <f>'Line Item Budget'!A28</f>
        <v>Subcontractor1</v>
      </c>
      <c r="C49" s="269">
        <f>'Line Item Budget'!D28</f>
        <v>0</v>
      </c>
      <c r="D49" s="58"/>
      <c r="E49" s="323">
        <f t="shared" si="6"/>
        <v>0</v>
      </c>
      <c r="F49" s="241"/>
      <c r="G49" s="276">
        <f>May!G49+(E49+F49)</f>
        <v>0</v>
      </c>
      <c r="H49" s="272">
        <f>C49-G49</f>
        <v>0</v>
      </c>
      <c r="I49" s="275" t="e">
        <f>G49/C49</f>
        <v>#DIV/0!</v>
      </c>
    </row>
    <row r="50" spans="1:10" s="34" customFormat="1" ht="14.25" x14ac:dyDescent="0.2">
      <c r="A50" s="78"/>
      <c r="B50" s="277" t="str">
        <f>'Line Item Budget'!A29</f>
        <v>Subcontractor2</v>
      </c>
      <c r="C50" s="269">
        <f>'Line Item Budget'!D29</f>
        <v>0</v>
      </c>
      <c r="D50" s="58"/>
      <c r="E50" s="323">
        <f t="shared" si="6"/>
        <v>0</v>
      </c>
      <c r="F50" s="241"/>
      <c r="G50" s="276">
        <f>May!G50+(E50+F50)</f>
        <v>0</v>
      </c>
      <c r="H50" s="272">
        <f>C50-G50</f>
        <v>0</v>
      </c>
      <c r="I50" s="275" t="e">
        <f>G50/C50</f>
        <v>#DIV/0!</v>
      </c>
    </row>
    <row r="51" spans="1:10" s="34" customFormat="1" ht="14.25" x14ac:dyDescent="0.2">
      <c r="A51" s="78"/>
      <c r="B51" s="277" t="str">
        <f>'Line Item Budget'!A30</f>
        <v>Subcontractor3</v>
      </c>
      <c r="C51" s="269">
        <f>'Line Item Budget'!D30</f>
        <v>0</v>
      </c>
      <c r="D51" s="58"/>
      <c r="E51" s="323">
        <f t="shared" si="6"/>
        <v>0</v>
      </c>
      <c r="F51" s="241"/>
      <c r="G51" s="276">
        <f>May!G51+(E51+F51)</f>
        <v>0</v>
      </c>
      <c r="H51" s="272">
        <f>C51-G51</f>
        <v>0</v>
      </c>
      <c r="I51" s="275" t="e">
        <f>G51/C51</f>
        <v>#DIV/0!</v>
      </c>
    </row>
    <row r="52" spans="1:10" s="34" customFormat="1" ht="14.25" x14ac:dyDescent="0.2">
      <c r="A52" s="78"/>
      <c r="B52" s="277" t="str">
        <f>'Line Item Budget'!A31</f>
        <v>Subcontractor4</v>
      </c>
      <c r="C52" s="269">
        <f>'Line Item Budget'!D31</f>
        <v>0</v>
      </c>
      <c r="D52" s="58"/>
      <c r="E52" s="323">
        <f t="shared" si="6"/>
        <v>0</v>
      </c>
      <c r="F52" s="241"/>
      <c r="G52" s="276">
        <f>May!G52+(E52+F52)</f>
        <v>0</v>
      </c>
      <c r="H52" s="272">
        <f>C52-G52</f>
        <v>0</v>
      </c>
      <c r="I52" s="275" t="e">
        <f>G52/C52</f>
        <v>#DIV/0!</v>
      </c>
    </row>
    <row r="53" spans="1:10" s="47" customFormat="1" x14ac:dyDescent="0.25">
      <c r="A53" s="79"/>
      <c r="B53" s="288" t="s">
        <v>1</v>
      </c>
      <c r="C53" s="30"/>
      <c r="D53" s="32">
        <f>SUM(F42:F52)</f>
        <v>0</v>
      </c>
      <c r="E53" s="264"/>
      <c r="F53" s="243"/>
      <c r="G53" s="244"/>
      <c r="H53" s="245"/>
      <c r="I53" s="80"/>
    </row>
    <row r="54" spans="1:10" s="34" customFormat="1" x14ac:dyDescent="0.25">
      <c r="A54" s="78"/>
      <c r="B54" s="270" t="s">
        <v>58</v>
      </c>
      <c r="C54" s="12">
        <f>SUM(C42:C52)</f>
        <v>0</v>
      </c>
      <c r="D54" s="3">
        <f>SUM(E42:E52)+D53</f>
        <v>0</v>
      </c>
      <c r="E54" s="255"/>
      <c r="F54" s="263"/>
      <c r="G54" s="189">
        <f>SUM(G42:G53)</f>
        <v>0</v>
      </c>
      <c r="H54" s="31">
        <f>SUM(H42:H53)</f>
        <v>0</v>
      </c>
      <c r="I54" s="81" t="e">
        <f>G54/C54</f>
        <v>#DIV/0!</v>
      </c>
      <c r="J54" s="48"/>
    </row>
    <row r="55" spans="1:10" x14ac:dyDescent="0.25">
      <c r="A55" s="70"/>
      <c r="B55" s="286"/>
      <c r="C55" s="15"/>
      <c r="D55" s="239"/>
      <c r="E55" s="239"/>
      <c r="F55" s="240"/>
      <c r="G55" s="41"/>
      <c r="H55" s="41"/>
      <c r="I55" s="69"/>
      <c r="J55" s="49"/>
    </row>
    <row r="56" spans="1:10" ht="30" x14ac:dyDescent="0.25">
      <c r="A56" s="755" t="s">
        <v>14</v>
      </c>
      <c r="B56" s="756"/>
      <c r="C56" s="51" t="s">
        <v>34</v>
      </c>
      <c r="D56" s="225" t="s">
        <v>22</v>
      </c>
      <c r="E56" s="266" t="s">
        <v>125</v>
      </c>
      <c r="F56" s="226" t="s">
        <v>93</v>
      </c>
      <c r="G56" s="227" t="s">
        <v>21</v>
      </c>
      <c r="H56" s="228" t="s">
        <v>20</v>
      </c>
      <c r="I56" s="73" t="s">
        <v>19</v>
      </c>
    </row>
    <row r="57" spans="1:10" s="34" customFormat="1" ht="14.25" x14ac:dyDescent="0.2">
      <c r="A57" s="78"/>
      <c r="B57" s="289">
        <f>'Line Item Budget'!A34</f>
        <v>0</v>
      </c>
      <c r="C57" s="8">
        <f>'Line Item Budget'!D34</f>
        <v>0</v>
      </c>
      <c r="D57" s="58"/>
      <c r="E57" s="323">
        <f t="shared" ref="E57:E84" si="9">ROUND(D57,2)</f>
        <v>0</v>
      </c>
      <c r="F57" s="241"/>
      <c r="G57" s="188">
        <f>May!G57+(E57+F57)</f>
        <v>0</v>
      </c>
      <c r="H57" s="35">
        <f>C57-G57</f>
        <v>0</v>
      </c>
      <c r="I57" s="275" t="e">
        <f>G57/C57</f>
        <v>#DIV/0!</v>
      </c>
    </row>
    <row r="58" spans="1:10" s="34" customFormat="1" ht="14.25" x14ac:dyDescent="0.2">
      <c r="A58" s="78"/>
      <c r="B58" s="289">
        <f>'Line Item Budget'!A35</f>
        <v>0</v>
      </c>
      <c r="C58" s="8">
        <f>'Line Item Budget'!D35</f>
        <v>0</v>
      </c>
      <c r="D58" s="58"/>
      <c r="E58" s="323">
        <f t="shared" si="9"/>
        <v>0</v>
      </c>
      <c r="F58" s="241"/>
      <c r="G58" s="188">
        <f>May!G58+(E58+F58)</f>
        <v>0</v>
      </c>
      <c r="H58" s="35">
        <f>C58-G58</f>
        <v>0</v>
      </c>
      <c r="I58" s="275" t="e">
        <f>G58/C58</f>
        <v>#DIV/0!</v>
      </c>
    </row>
    <row r="59" spans="1:10" s="34" customFormat="1" ht="14.25" x14ac:dyDescent="0.2">
      <c r="A59" s="78"/>
      <c r="B59" s="277">
        <f>'Line Item Budget'!A36</f>
        <v>0</v>
      </c>
      <c r="C59" s="8">
        <f>'Line Item Budget'!D36</f>
        <v>0</v>
      </c>
      <c r="D59" s="58"/>
      <c r="E59" s="323">
        <f t="shared" si="9"/>
        <v>0</v>
      </c>
      <c r="F59" s="241"/>
      <c r="G59" s="188">
        <f>May!G59+(E59+F59)</f>
        <v>0</v>
      </c>
      <c r="H59" s="35">
        <f t="shared" ref="H59:H66" si="10">C59-G59</f>
        <v>0</v>
      </c>
      <c r="I59" s="275" t="e">
        <f t="shared" ref="I59:I84" si="11">G59/C59</f>
        <v>#DIV/0!</v>
      </c>
    </row>
    <row r="60" spans="1:10" s="34" customFormat="1" ht="14.25" x14ac:dyDescent="0.2">
      <c r="A60" s="78"/>
      <c r="B60" s="277">
        <f>'Line Item Budget'!A37</f>
        <v>0</v>
      </c>
      <c r="C60" s="8">
        <f>'Line Item Budget'!D37</f>
        <v>0</v>
      </c>
      <c r="D60" s="58"/>
      <c r="E60" s="323">
        <f t="shared" si="9"/>
        <v>0</v>
      </c>
      <c r="F60" s="241"/>
      <c r="G60" s="188">
        <f>May!G60+(E60+F60)</f>
        <v>0</v>
      </c>
      <c r="H60" s="35">
        <f t="shared" si="10"/>
        <v>0</v>
      </c>
      <c r="I60" s="275" t="e">
        <f t="shared" si="11"/>
        <v>#DIV/0!</v>
      </c>
    </row>
    <row r="61" spans="1:10" s="34" customFormat="1" ht="14.25" x14ac:dyDescent="0.2">
      <c r="A61" s="78"/>
      <c r="B61" s="277">
        <f>'Line Item Budget'!A38</f>
        <v>0</v>
      </c>
      <c r="C61" s="8">
        <f>'Line Item Budget'!D38</f>
        <v>0</v>
      </c>
      <c r="D61" s="58"/>
      <c r="E61" s="323">
        <f t="shared" si="9"/>
        <v>0</v>
      </c>
      <c r="F61" s="241"/>
      <c r="G61" s="188">
        <f>May!G61+(E61+F61)</f>
        <v>0</v>
      </c>
      <c r="H61" s="35">
        <f t="shared" si="10"/>
        <v>0</v>
      </c>
      <c r="I61" s="275" t="e">
        <f t="shared" si="11"/>
        <v>#DIV/0!</v>
      </c>
    </row>
    <row r="62" spans="1:10" s="34" customFormat="1" ht="14.25" x14ac:dyDescent="0.2">
      <c r="A62" s="78"/>
      <c r="B62" s="277">
        <f>'Line Item Budget'!A39</f>
        <v>0</v>
      </c>
      <c r="C62" s="8">
        <f>'Line Item Budget'!D39</f>
        <v>0</v>
      </c>
      <c r="D62" s="58"/>
      <c r="E62" s="323">
        <f t="shared" si="9"/>
        <v>0</v>
      </c>
      <c r="F62" s="241"/>
      <c r="G62" s="188">
        <f>May!G62+(E62+F62)</f>
        <v>0</v>
      </c>
      <c r="H62" s="35">
        <f t="shared" si="10"/>
        <v>0</v>
      </c>
      <c r="I62" s="275" t="e">
        <f t="shared" si="11"/>
        <v>#DIV/0!</v>
      </c>
    </row>
    <row r="63" spans="1:10" s="34" customFormat="1" ht="14.25" x14ac:dyDescent="0.2">
      <c r="A63" s="78"/>
      <c r="B63" s="277">
        <f>'Line Item Budget'!A40</f>
        <v>0</v>
      </c>
      <c r="C63" s="8">
        <f>'Line Item Budget'!D40</f>
        <v>0</v>
      </c>
      <c r="D63" s="58"/>
      <c r="E63" s="323">
        <f t="shared" si="9"/>
        <v>0</v>
      </c>
      <c r="F63" s="241"/>
      <c r="G63" s="188">
        <f>May!G63+(E63+F63)</f>
        <v>0</v>
      </c>
      <c r="H63" s="35">
        <f t="shared" si="10"/>
        <v>0</v>
      </c>
      <c r="I63" s="275" t="e">
        <f t="shared" si="11"/>
        <v>#DIV/0!</v>
      </c>
    </row>
    <row r="64" spans="1:10" s="34" customFormat="1" ht="14.25" x14ac:dyDescent="0.2">
      <c r="A64" s="78"/>
      <c r="B64" s="277">
        <f>'Line Item Budget'!A41</f>
        <v>0</v>
      </c>
      <c r="C64" s="8">
        <f>'Line Item Budget'!D41</f>
        <v>0</v>
      </c>
      <c r="D64" s="58"/>
      <c r="E64" s="323">
        <f t="shared" si="9"/>
        <v>0</v>
      </c>
      <c r="F64" s="241"/>
      <c r="G64" s="188">
        <f>May!G64+(E64+F64)</f>
        <v>0</v>
      </c>
      <c r="H64" s="35">
        <f t="shared" si="10"/>
        <v>0</v>
      </c>
      <c r="I64" s="275" t="e">
        <f t="shared" si="11"/>
        <v>#DIV/0!</v>
      </c>
    </row>
    <row r="65" spans="1:9" s="34" customFormat="1" ht="14.25" x14ac:dyDescent="0.2">
      <c r="A65" s="78"/>
      <c r="B65" s="277">
        <f>'Line Item Budget'!A42</f>
        <v>0</v>
      </c>
      <c r="C65" s="8">
        <f>'Line Item Budget'!D42</f>
        <v>0</v>
      </c>
      <c r="D65" s="58"/>
      <c r="E65" s="323">
        <f t="shared" si="9"/>
        <v>0</v>
      </c>
      <c r="F65" s="241"/>
      <c r="G65" s="188">
        <f>May!G65+(E65+F65)</f>
        <v>0</v>
      </c>
      <c r="H65" s="35">
        <f t="shared" si="10"/>
        <v>0</v>
      </c>
      <c r="I65" s="275" t="e">
        <f t="shared" si="11"/>
        <v>#DIV/0!</v>
      </c>
    </row>
    <row r="66" spans="1:9" s="34" customFormat="1" thickBot="1" x14ac:dyDescent="0.25">
      <c r="A66" s="78"/>
      <c r="B66" s="281">
        <f>'Line Item Budget'!A43</f>
        <v>0</v>
      </c>
      <c r="C66" s="8">
        <f>'Line Item Budget'!D43</f>
        <v>0</v>
      </c>
      <c r="D66" s="59"/>
      <c r="E66" s="323">
        <f t="shared" si="9"/>
        <v>0</v>
      </c>
      <c r="F66" s="246"/>
      <c r="G66" s="188">
        <f>May!G66+(E66+F66)</f>
        <v>0</v>
      </c>
      <c r="H66" s="35">
        <f t="shared" si="10"/>
        <v>0</v>
      </c>
      <c r="I66" s="82" t="e">
        <f t="shared" si="11"/>
        <v>#DIV/0!</v>
      </c>
    </row>
    <row r="67" spans="1:9" s="34" customFormat="1" ht="16.5" thickBot="1" x14ac:dyDescent="0.3">
      <c r="A67" s="63" t="s">
        <v>9</v>
      </c>
      <c r="B67" s="290"/>
      <c r="C67" s="53"/>
      <c r="D67" s="247"/>
      <c r="E67" s="247"/>
      <c r="F67" s="248"/>
      <c r="G67" s="247"/>
      <c r="H67" s="247"/>
      <c r="I67" s="83"/>
    </row>
    <row r="68" spans="1:9" s="34" customFormat="1" ht="14.25" x14ac:dyDescent="0.2">
      <c r="A68" s="78"/>
      <c r="B68" s="289" t="str">
        <f>'Line Item Budget'!A46</f>
        <v>Medical Supplies</v>
      </c>
      <c r="C68" s="269">
        <f>'Line Item Budget'!D46</f>
        <v>0</v>
      </c>
      <c r="D68" s="60"/>
      <c r="E68" s="324">
        <f t="shared" si="9"/>
        <v>0</v>
      </c>
      <c r="F68" s="249"/>
      <c r="G68" s="276">
        <f>May!G68+(E68+F68)</f>
        <v>0</v>
      </c>
      <c r="H68" s="272">
        <f>C68-G68</f>
        <v>0</v>
      </c>
      <c r="I68" s="84" t="e">
        <f t="shared" ref="I68:I75" si="12">G68/C68</f>
        <v>#DIV/0!</v>
      </c>
    </row>
    <row r="69" spans="1:9" s="34" customFormat="1" ht="14.25" x14ac:dyDescent="0.2">
      <c r="A69" s="78"/>
      <c r="B69" s="277" t="str">
        <f>'Line Item Budget'!A47</f>
        <v>Office Supplies</v>
      </c>
      <c r="C69" s="269">
        <f>'Line Item Budget'!D47</f>
        <v>0</v>
      </c>
      <c r="D69" s="58"/>
      <c r="E69" s="324">
        <f t="shared" si="9"/>
        <v>0</v>
      </c>
      <c r="F69" s="241"/>
      <c r="G69" s="276">
        <f>May!G69+(E69+F69)</f>
        <v>0</v>
      </c>
      <c r="H69" s="272">
        <f t="shared" ref="H69:H75" si="13">C69-G69</f>
        <v>0</v>
      </c>
      <c r="I69" s="275" t="e">
        <f t="shared" si="12"/>
        <v>#DIV/0!</v>
      </c>
    </row>
    <row r="70" spans="1:9" s="34" customFormat="1" ht="14.25" x14ac:dyDescent="0.2">
      <c r="A70" s="78"/>
      <c r="B70" s="277" t="str">
        <f>'Line Item Budget'!A48</f>
        <v>Patient Education Materials &amp; Incentives</v>
      </c>
      <c r="C70" s="269">
        <f>'Line Item Budget'!D48</f>
        <v>0</v>
      </c>
      <c r="D70" s="58"/>
      <c r="E70" s="324">
        <f t="shared" si="9"/>
        <v>0</v>
      </c>
      <c r="F70" s="241"/>
      <c r="G70" s="276">
        <f>May!G70+(E70+F70)</f>
        <v>0</v>
      </c>
      <c r="H70" s="272">
        <f t="shared" si="13"/>
        <v>0</v>
      </c>
      <c r="I70" s="275" t="e">
        <f t="shared" si="12"/>
        <v>#DIV/0!</v>
      </c>
    </row>
    <row r="71" spans="1:9" s="34" customFormat="1" ht="14.25" x14ac:dyDescent="0.2">
      <c r="A71" s="78"/>
      <c r="B71" s="277" t="str">
        <f>'Line Item Budget'!A49</f>
        <v>Postage and Delivery</v>
      </c>
      <c r="C71" s="269">
        <f>'Line Item Budget'!D49</f>
        <v>0</v>
      </c>
      <c r="D71" s="58"/>
      <c r="E71" s="324">
        <f t="shared" si="9"/>
        <v>0</v>
      </c>
      <c r="F71" s="241"/>
      <c r="G71" s="276">
        <f>May!G71+(E71+F71)</f>
        <v>0</v>
      </c>
      <c r="H71" s="272">
        <f t="shared" si="13"/>
        <v>0</v>
      </c>
      <c r="I71" s="275" t="e">
        <f t="shared" si="12"/>
        <v>#DIV/0!</v>
      </c>
    </row>
    <row r="72" spans="1:9" s="34" customFormat="1" ht="14.25" x14ac:dyDescent="0.2">
      <c r="A72" s="78"/>
      <c r="B72" s="281" t="str">
        <f>'Line Item Budget'!A50</f>
        <v>Other (define)</v>
      </c>
      <c r="C72" s="269">
        <f>'Line Item Budget'!D50</f>
        <v>0</v>
      </c>
      <c r="D72" s="59"/>
      <c r="E72" s="324">
        <f t="shared" si="9"/>
        <v>0</v>
      </c>
      <c r="F72" s="246"/>
      <c r="G72" s="276">
        <f>May!G72+(E72+F72)</f>
        <v>0</v>
      </c>
      <c r="H72" s="272">
        <f t="shared" si="13"/>
        <v>0</v>
      </c>
      <c r="I72" s="82" t="e">
        <f t="shared" si="12"/>
        <v>#DIV/0!</v>
      </c>
    </row>
    <row r="73" spans="1:9" s="34" customFormat="1" ht="14.25" x14ac:dyDescent="0.2">
      <c r="A73" s="78"/>
      <c r="B73" s="281" t="str">
        <f>'Line Item Budget'!A51</f>
        <v>Other (define)</v>
      </c>
      <c r="C73" s="269">
        <f>'Line Item Budget'!D51</f>
        <v>0</v>
      </c>
      <c r="D73" s="59"/>
      <c r="E73" s="324">
        <f t="shared" si="9"/>
        <v>0</v>
      </c>
      <c r="F73" s="246"/>
      <c r="G73" s="276">
        <f>May!G73+(E73+F73)</f>
        <v>0</v>
      </c>
      <c r="H73" s="272">
        <f t="shared" si="13"/>
        <v>0</v>
      </c>
      <c r="I73" s="82" t="e">
        <f t="shared" si="12"/>
        <v>#DIV/0!</v>
      </c>
    </row>
    <row r="74" spans="1:9" s="34" customFormat="1" ht="14.25" x14ac:dyDescent="0.2">
      <c r="A74" s="78"/>
      <c r="B74" s="281" t="str">
        <f>'Line Item Budget'!A52</f>
        <v>Other (define)</v>
      </c>
      <c r="C74" s="269">
        <f>'Line Item Budget'!D52</f>
        <v>0</v>
      </c>
      <c r="D74" s="59"/>
      <c r="E74" s="324">
        <f t="shared" si="9"/>
        <v>0</v>
      </c>
      <c r="F74" s="246"/>
      <c r="G74" s="276">
        <f>May!G74+(E74+F74)</f>
        <v>0</v>
      </c>
      <c r="H74" s="272">
        <f t="shared" si="13"/>
        <v>0</v>
      </c>
      <c r="I74" s="82" t="e">
        <f t="shared" si="12"/>
        <v>#DIV/0!</v>
      </c>
    </row>
    <row r="75" spans="1:9" s="34" customFormat="1" thickBot="1" x14ac:dyDescent="0.25">
      <c r="A75" s="78"/>
      <c r="B75" s="281" t="str">
        <f>'Line Item Budget'!A53</f>
        <v>Other (define)</v>
      </c>
      <c r="C75" s="269">
        <f>'Line Item Budget'!D53</f>
        <v>0</v>
      </c>
      <c r="D75" s="59"/>
      <c r="E75" s="324">
        <f t="shared" si="9"/>
        <v>0</v>
      </c>
      <c r="F75" s="246"/>
      <c r="G75" s="276">
        <f>May!G75+(E75+F75)</f>
        <v>0</v>
      </c>
      <c r="H75" s="272">
        <f t="shared" si="13"/>
        <v>0</v>
      </c>
      <c r="I75" s="82" t="e">
        <f t="shared" si="12"/>
        <v>#DIV/0!</v>
      </c>
    </row>
    <row r="76" spans="1:9" s="34" customFormat="1" ht="16.5" thickBot="1" x14ac:dyDescent="0.3">
      <c r="A76" s="54" t="s">
        <v>8</v>
      </c>
      <c r="B76" s="291"/>
      <c r="C76" s="55"/>
      <c r="D76" s="250"/>
      <c r="E76" s="250"/>
      <c r="F76" s="251"/>
      <c r="G76" s="250"/>
      <c r="H76" s="250"/>
      <c r="I76" s="85"/>
    </row>
    <row r="77" spans="1:9" s="34" customFormat="1" ht="14.25" x14ac:dyDescent="0.2">
      <c r="A77" s="78"/>
      <c r="B77" s="289" t="str">
        <f>'Line Item Budget'!A56</f>
        <v>Travel</v>
      </c>
      <c r="C77" s="269">
        <f>'Line Item Budget'!D56</f>
        <v>0</v>
      </c>
      <c r="D77" s="60"/>
      <c r="E77" s="324">
        <f t="shared" si="9"/>
        <v>0</v>
      </c>
      <c r="F77" s="249"/>
      <c r="G77" s="276">
        <f>May!G77+(E77+F77)</f>
        <v>0</v>
      </c>
      <c r="H77" s="272">
        <f>C77-G77</f>
        <v>0</v>
      </c>
      <c r="I77" s="84" t="e">
        <f t="shared" si="11"/>
        <v>#DIV/0!</v>
      </c>
    </row>
    <row r="78" spans="1:9" s="34" customFormat="1" ht="14.25" x14ac:dyDescent="0.2">
      <c r="A78" s="78"/>
      <c r="B78" s="277" t="str">
        <f>'Line Item Budget'!A57</f>
        <v>Staff Development</v>
      </c>
      <c r="C78" s="269">
        <f>'Line Item Budget'!D57</f>
        <v>0</v>
      </c>
      <c r="D78" s="58"/>
      <c r="E78" s="324">
        <f t="shared" si="9"/>
        <v>0</v>
      </c>
      <c r="F78" s="241"/>
      <c r="G78" s="276">
        <f>May!G78+(E78+F78)</f>
        <v>0</v>
      </c>
      <c r="H78" s="272">
        <f t="shared" ref="H78:H84" si="14">C78-G78</f>
        <v>0</v>
      </c>
      <c r="I78" s="275" t="e">
        <f t="shared" si="11"/>
        <v>#DIV/0!</v>
      </c>
    </row>
    <row r="79" spans="1:9" s="34" customFormat="1" ht="14.25" x14ac:dyDescent="0.2">
      <c r="A79" s="78"/>
      <c r="B79" s="277" t="str">
        <f>'Line Item Budget'!A58</f>
        <v>Marketing-Community Awareness</v>
      </c>
      <c r="C79" s="269">
        <f>'Line Item Budget'!D58</f>
        <v>0</v>
      </c>
      <c r="D79" s="58"/>
      <c r="E79" s="324">
        <f t="shared" si="9"/>
        <v>0</v>
      </c>
      <c r="F79" s="241"/>
      <c r="G79" s="276">
        <f>May!G79+(E79+F79)</f>
        <v>0</v>
      </c>
      <c r="H79" s="272">
        <f t="shared" si="14"/>
        <v>0</v>
      </c>
      <c r="I79" s="275" t="e">
        <f t="shared" si="11"/>
        <v>#DIV/0!</v>
      </c>
    </row>
    <row r="80" spans="1:9" s="34" customFormat="1" ht="28.5" x14ac:dyDescent="0.2">
      <c r="A80" s="78"/>
      <c r="B80" s="277" t="str">
        <f>'Line Item Budget'!A59</f>
        <v>Professional Services (Legal, IT, Accounting, Payroll, Security)</v>
      </c>
      <c r="C80" s="269">
        <f>'Line Item Budget'!D59</f>
        <v>0</v>
      </c>
      <c r="D80" s="58"/>
      <c r="E80" s="324">
        <f t="shared" si="9"/>
        <v>0</v>
      </c>
      <c r="F80" s="241"/>
      <c r="G80" s="276">
        <f>May!G80+(E80+F80)</f>
        <v>0</v>
      </c>
      <c r="H80" s="272">
        <f t="shared" si="14"/>
        <v>0</v>
      </c>
      <c r="I80" s="275" t="e">
        <f t="shared" si="11"/>
        <v>#DIV/0!</v>
      </c>
    </row>
    <row r="81" spans="1:10" s="34" customFormat="1" ht="14.25" x14ac:dyDescent="0.2">
      <c r="A81" s="78"/>
      <c r="B81" s="277" t="str">
        <f>'Line Item Budget'!A60</f>
        <v>Dues &amp; Subscriptions</v>
      </c>
      <c r="C81" s="269">
        <f>'Line Item Budget'!D60</f>
        <v>0</v>
      </c>
      <c r="D81" s="58"/>
      <c r="E81" s="324">
        <f t="shared" si="9"/>
        <v>0</v>
      </c>
      <c r="F81" s="241"/>
      <c r="G81" s="276">
        <f>May!G81+(E81+F81)</f>
        <v>0</v>
      </c>
      <c r="H81" s="272">
        <f t="shared" si="14"/>
        <v>0</v>
      </c>
      <c r="I81" s="275" t="e">
        <f t="shared" si="11"/>
        <v>#DIV/0!</v>
      </c>
    </row>
    <row r="82" spans="1:10" s="34" customFormat="1" ht="14.25" x14ac:dyDescent="0.2">
      <c r="A82" s="78"/>
      <c r="B82" s="277" t="str">
        <f>'Line Item Budget'!A63</f>
        <v>Other (define)</v>
      </c>
      <c r="C82" s="269">
        <f>'Line Item Budget'!D63</f>
        <v>0</v>
      </c>
      <c r="D82" s="58"/>
      <c r="E82" s="324">
        <f t="shared" si="9"/>
        <v>0</v>
      </c>
      <c r="F82" s="241"/>
      <c r="G82" s="276">
        <f>May!G82+(E82+F82)</f>
        <v>0</v>
      </c>
      <c r="H82" s="272">
        <f t="shared" si="14"/>
        <v>0</v>
      </c>
      <c r="I82" s="275" t="e">
        <f t="shared" si="11"/>
        <v>#DIV/0!</v>
      </c>
    </row>
    <row r="83" spans="1:10" s="34" customFormat="1" ht="14.25" x14ac:dyDescent="0.2">
      <c r="A83" s="78"/>
      <c r="B83" s="277" t="str">
        <f>'Line Item Budget'!A64</f>
        <v>Other (define)</v>
      </c>
      <c r="C83" s="269">
        <f>'Line Item Budget'!D64</f>
        <v>0</v>
      </c>
      <c r="D83" s="58"/>
      <c r="E83" s="324">
        <f t="shared" si="9"/>
        <v>0</v>
      </c>
      <c r="F83" s="241"/>
      <c r="G83" s="276">
        <f>May!G83+(E83+F83)</f>
        <v>0</v>
      </c>
      <c r="H83" s="272">
        <f t="shared" si="14"/>
        <v>0</v>
      </c>
      <c r="I83" s="275" t="e">
        <f t="shared" si="11"/>
        <v>#DIV/0!</v>
      </c>
    </row>
    <row r="84" spans="1:10" s="34" customFormat="1" ht="14.25" x14ac:dyDescent="0.2">
      <c r="A84" s="78"/>
      <c r="B84" s="277" t="str">
        <f>'Line Item Budget'!A65</f>
        <v>Other (define)</v>
      </c>
      <c r="C84" s="269">
        <f>'Line Item Budget'!D65</f>
        <v>0</v>
      </c>
      <c r="D84" s="58"/>
      <c r="E84" s="324">
        <f t="shared" si="9"/>
        <v>0</v>
      </c>
      <c r="F84" s="241"/>
      <c r="G84" s="276">
        <f>May!G84+(E84+F84)</f>
        <v>0</v>
      </c>
      <c r="H84" s="272">
        <f t="shared" si="14"/>
        <v>0</v>
      </c>
      <c r="I84" s="275" t="e">
        <f t="shared" si="11"/>
        <v>#DIV/0!</v>
      </c>
    </row>
    <row r="85" spans="1:10" s="34" customFormat="1" x14ac:dyDescent="0.25">
      <c r="A85" s="78"/>
      <c r="B85" s="292" t="s">
        <v>1</v>
      </c>
      <c r="C85" s="30"/>
      <c r="D85" s="39">
        <f>SUM(F57:F84)</f>
        <v>0</v>
      </c>
      <c r="E85" s="260"/>
      <c r="F85" s="191"/>
      <c r="G85" s="36"/>
      <c r="H85" s="36"/>
      <c r="I85" s="86"/>
      <c r="J85" s="50"/>
    </row>
    <row r="86" spans="1:10" s="34" customFormat="1" x14ac:dyDescent="0.25">
      <c r="A86" s="78"/>
      <c r="B86" s="273" t="s">
        <v>59</v>
      </c>
      <c r="C86" s="10">
        <f>SUM(C57:C84)</f>
        <v>0</v>
      </c>
      <c r="D86" s="11">
        <f>SUM(E57:E84)+D85</f>
        <v>0</v>
      </c>
      <c r="E86" s="256"/>
      <c r="F86" s="258"/>
      <c r="G86" s="190">
        <f>SUM(G57:G85)</f>
        <v>0</v>
      </c>
      <c r="H86" s="37">
        <f>SUM(H57:H85)</f>
        <v>0</v>
      </c>
      <c r="I86" s="87" t="e">
        <f>G86/C86</f>
        <v>#DIV/0!</v>
      </c>
      <c r="J86" s="50"/>
    </row>
    <row r="87" spans="1:10" s="50" customFormat="1" x14ac:dyDescent="0.25">
      <c r="A87" s="88"/>
      <c r="B87" s="274"/>
      <c r="C87" s="4"/>
      <c r="D87" s="5"/>
      <c r="E87" s="6"/>
      <c r="I87" s="89"/>
    </row>
    <row r="88" spans="1:10" s="50" customFormat="1" x14ac:dyDescent="0.25">
      <c r="A88" s="88"/>
      <c r="B88" s="274"/>
      <c r="C88" s="4"/>
      <c r="D88" s="6"/>
      <c r="E88" s="6"/>
      <c r="I88" s="89"/>
    </row>
    <row r="89" spans="1:10" s="50" customFormat="1" ht="15" customHeight="1" x14ac:dyDescent="0.2">
      <c r="A89" s="748"/>
      <c r="B89" s="749"/>
      <c r="C89" s="749"/>
      <c r="D89" s="749"/>
      <c r="E89" s="749"/>
      <c r="F89" s="749"/>
      <c r="G89" s="749"/>
      <c r="H89" s="749"/>
      <c r="I89" s="750"/>
    </row>
    <row r="90" spans="1:10" s="34" customFormat="1" ht="30" x14ac:dyDescent="0.25">
      <c r="A90" s="737" t="s">
        <v>2</v>
      </c>
      <c r="B90" s="738"/>
      <c r="C90" s="51" t="s">
        <v>34</v>
      </c>
      <c r="D90" s="51" t="s">
        <v>22</v>
      </c>
      <c r="E90" s="266" t="s">
        <v>125</v>
      </c>
      <c r="F90" s="186" t="s">
        <v>93</v>
      </c>
      <c r="G90" s="183" t="s">
        <v>21</v>
      </c>
      <c r="H90" s="52" t="s">
        <v>20</v>
      </c>
      <c r="I90" s="73" t="s">
        <v>19</v>
      </c>
    </row>
    <row r="91" spans="1:10" s="34" customFormat="1" ht="14.25" x14ac:dyDescent="0.2">
      <c r="A91" s="78"/>
      <c r="B91" s="279" t="str">
        <f>'Line Item Budget'!A68</f>
        <v>Rented Equipment</v>
      </c>
      <c r="C91" s="8">
        <f>'Line Item Budget'!D68</f>
        <v>0</v>
      </c>
      <c r="D91" s="58"/>
      <c r="E91" s="323">
        <f t="shared" ref="E91:E96" si="15">ROUND(D91,2)</f>
        <v>0</v>
      </c>
      <c r="F91" s="241"/>
      <c r="G91" s="188">
        <f>May!G91+(E91+F91)</f>
        <v>0</v>
      </c>
      <c r="H91" s="35">
        <f t="shared" ref="H91:H96" si="16">C91-G91</f>
        <v>0</v>
      </c>
      <c r="I91" s="90" t="e">
        <f t="shared" ref="I91:I96" si="17">G91/C91</f>
        <v>#DIV/0!</v>
      </c>
    </row>
    <row r="92" spans="1:10" s="34" customFormat="1" ht="14.25" x14ac:dyDescent="0.2">
      <c r="A92" s="78"/>
      <c r="B92" s="280" t="str">
        <f>'Line Item Budget'!A69</f>
        <v>General Equipment</v>
      </c>
      <c r="C92" s="8">
        <f>'Line Item Budget'!D69</f>
        <v>0</v>
      </c>
      <c r="D92" s="58"/>
      <c r="E92" s="323">
        <f t="shared" si="15"/>
        <v>0</v>
      </c>
      <c r="F92" s="241"/>
      <c r="G92" s="188">
        <f>May!G92+(E92+F92)</f>
        <v>0</v>
      </c>
      <c r="H92" s="35">
        <f t="shared" si="16"/>
        <v>0</v>
      </c>
      <c r="I92" s="90" t="e">
        <f t="shared" si="17"/>
        <v>#DIV/0!</v>
      </c>
    </row>
    <row r="93" spans="1:10" s="34" customFormat="1" ht="14.25" x14ac:dyDescent="0.2">
      <c r="A93" s="78"/>
      <c r="B93" s="280" t="str">
        <f>'Line Item Budget'!A70</f>
        <v>General  Equipment</v>
      </c>
      <c r="C93" s="8">
        <f>'Line Item Budget'!D70</f>
        <v>0</v>
      </c>
      <c r="D93" s="58"/>
      <c r="E93" s="323">
        <f t="shared" si="15"/>
        <v>0</v>
      </c>
      <c r="F93" s="241"/>
      <c r="G93" s="188">
        <f>May!G93+(E93+F93)</f>
        <v>0</v>
      </c>
      <c r="H93" s="35">
        <f t="shared" si="16"/>
        <v>0</v>
      </c>
      <c r="I93" s="90" t="e">
        <f t="shared" si="17"/>
        <v>#DIV/0!</v>
      </c>
    </row>
    <row r="94" spans="1:10" s="34" customFormat="1" ht="14.25" x14ac:dyDescent="0.2">
      <c r="A94" s="78"/>
      <c r="B94" s="280" t="str">
        <f>'Line Item Budget'!A71</f>
        <v>Medical Equipment</v>
      </c>
      <c r="C94" s="8">
        <f>'Line Item Budget'!D71</f>
        <v>0</v>
      </c>
      <c r="D94" s="58"/>
      <c r="E94" s="323">
        <f t="shared" si="15"/>
        <v>0</v>
      </c>
      <c r="F94" s="241"/>
      <c r="G94" s="188">
        <f>May!G94+(E94+F94)</f>
        <v>0</v>
      </c>
      <c r="H94" s="35">
        <f t="shared" si="16"/>
        <v>0</v>
      </c>
      <c r="I94" s="90" t="e">
        <f t="shared" si="17"/>
        <v>#DIV/0!</v>
      </c>
    </row>
    <row r="95" spans="1:10" s="34" customFormat="1" ht="14.25" x14ac:dyDescent="0.2">
      <c r="A95" s="78"/>
      <c r="B95" s="280" t="str">
        <f>'Line Item Budget'!A72</f>
        <v>Medical  Equipment</v>
      </c>
      <c r="C95" s="8">
        <f>'Line Item Budget'!D72</f>
        <v>0</v>
      </c>
      <c r="D95" s="58"/>
      <c r="E95" s="323">
        <f t="shared" si="15"/>
        <v>0</v>
      </c>
      <c r="F95" s="241"/>
      <c r="G95" s="188">
        <f>May!G95+(E95+F95)</f>
        <v>0</v>
      </c>
      <c r="H95" s="35">
        <f t="shared" si="16"/>
        <v>0</v>
      </c>
      <c r="I95" s="90" t="e">
        <f t="shared" si="17"/>
        <v>#DIV/0!</v>
      </c>
    </row>
    <row r="96" spans="1:10" s="34" customFormat="1" ht="14.25" x14ac:dyDescent="0.2">
      <c r="A96" s="78"/>
      <c r="B96" s="280" t="str">
        <f>'Line Item Budget'!A73</f>
        <v>Define -</v>
      </c>
      <c r="C96" s="8">
        <f>'Line Item Budget'!D73</f>
        <v>0</v>
      </c>
      <c r="D96" s="58"/>
      <c r="E96" s="323">
        <f t="shared" si="15"/>
        <v>0</v>
      </c>
      <c r="F96" s="241"/>
      <c r="G96" s="188">
        <f>May!G96+(E96+F96)</f>
        <v>0</v>
      </c>
      <c r="H96" s="35">
        <f t="shared" si="16"/>
        <v>0</v>
      </c>
      <c r="I96" s="90" t="e">
        <f t="shared" si="17"/>
        <v>#DIV/0!</v>
      </c>
    </row>
    <row r="97" spans="1:10" s="34" customFormat="1" x14ac:dyDescent="0.25">
      <c r="A97" s="78"/>
      <c r="B97" s="293" t="s">
        <v>1</v>
      </c>
      <c r="C97" s="30"/>
      <c r="D97" s="39">
        <f>SUM(F91:F96)</f>
        <v>0</v>
      </c>
      <c r="E97" s="260"/>
      <c r="F97" s="252"/>
      <c r="G97" s="36"/>
      <c r="H97" s="36"/>
      <c r="I97" s="86"/>
    </row>
    <row r="98" spans="1:10" s="34" customFormat="1" x14ac:dyDescent="0.25">
      <c r="A98" s="78"/>
      <c r="B98" s="273" t="s">
        <v>80</v>
      </c>
      <c r="C98" s="17">
        <f>SUM(C91:C96)</f>
        <v>0</v>
      </c>
      <c r="D98" s="16">
        <f>SUM(E91:E96)+D97</f>
        <v>0</v>
      </c>
      <c r="E98" s="257"/>
      <c r="F98" s="258"/>
      <c r="G98" s="190">
        <f>SUM(G91:G96)</f>
        <v>0</v>
      </c>
      <c r="H98" s="37">
        <f>SUM(H91:H96)</f>
        <v>0</v>
      </c>
      <c r="I98" s="87" t="e">
        <f>G98/C98</f>
        <v>#DIV/0!</v>
      </c>
      <c r="J98"/>
    </row>
    <row r="99" spans="1:10" x14ac:dyDescent="0.25">
      <c r="A99" s="70"/>
      <c r="I99" s="69"/>
    </row>
    <row r="100" spans="1:10" ht="20.25" thickBot="1" x14ac:dyDescent="0.45">
      <c r="A100" s="91"/>
      <c r="B100" s="295"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D976-950B-4235-B674-419A70204039}">
  <sheetPr>
    <tabColor theme="9" tint="0.59999389629810485"/>
    <pageSetUpPr fitToPage="1"/>
  </sheetPr>
  <dimension ref="A1:J70"/>
  <sheetViews>
    <sheetView topLeftCell="A6" workbookViewId="0">
      <selection activeCell="K67" sqref="K67"/>
    </sheetView>
  </sheetViews>
  <sheetFormatPr defaultRowHeight="15" x14ac:dyDescent="0.25"/>
  <cols>
    <col min="1" max="1" width="39.7109375" style="437" customWidth="1"/>
    <col min="2" max="2" width="11.7109375" customWidth="1"/>
    <col min="3" max="3" width="23.5703125" customWidth="1"/>
    <col min="4" max="4" width="8.7109375" hidden="1" customWidth="1"/>
    <col min="5" max="5" width="17.42578125" customWidth="1"/>
    <col min="10" max="10" width="11.85546875" customWidth="1"/>
  </cols>
  <sheetData>
    <row r="1" spans="1:10" x14ac:dyDescent="0.25">
      <c r="A1" s="617" t="str">
        <f>Personnel!A1</f>
        <v>N.C. Office of Rural Health</v>
      </c>
      <c r="B1" s="617"/>
      <c r="C1" s="617"/>
      <c r="D1" s="617"/>
      <c r="E1" s="617"/>
      <c r="F1" s="617"/>
      <c r="G1" s="617"/>
      <c r="H1" s="617"/>
      <c r="I1" s="617"/>
      <c r="J1" s="21"/>
    </row>
    <row r="2" spans="1:10" x14ac:dyDescent="0.25">
      <c r="A2" s="617" t="str">
        <f>Personnel!A2</f>
        <v>SFY 2025 Telehealth Infrastructure Grant  01/01/2025-12/31/2025</v>
      </c>
      <c r="B2" s="617"/>
      <c r="C2" s="617"/>
      <c r="D2" s="617"/>
      <c r="E2" s="617"/>
      <c r="F2" s="617"/>
      <c r="G2" s="617"/>
      <c r="H2" s="617"/>
      <c r="I2" s="617"/>
      <c r="J2" s="21"/>
    </row>
    <row r="3" spans="1:10" ht="18" x14ac:dyDescent="0.25">
      <c r="A3" s="618" t="s">
        <v>165</v>
      </c>
      <c r="B3" s="618"/>
      <c r="C3" s="618"/>
      <c r="D3" s="618"/>
      <c r="E3" s="618"/>
      <c r="F3" s="618"/>
      <c r="G3" s="618"/>
      <c r="H3" s="618"/>
      <c r="I3" s="618"/>
      <c r="J3" s="21"/>
    </row>
    <row r="4" spans="1:10" x14ac:dyDescent="0.25">
      <c r="A4" s="473"/>
      <c r="B4" s="210"/>
      <c r="C4" s="210"/>
      <c r="D4" s="210"/>
      <c r="E4" s="21"/>
      <c r="F4" s="21"/>
      <c r="G4" s="21"/>
      <c r="H4" s="21"/>
      <c r="I4" s="21"/>
      <c r="J4" s="21"/>
    </row>
    <row r="5" spans="1:10" x14ac:dyDescent="0.25">
      <c r="A5" s="432" t="s">
        <v>57</v>
      </c>
      <c r="B5" s="619" t="str">
        <f>IF(Personnel!B5="","Enter Organization Name on Personnel Tab",Personnel!B5)</f>
        <v>Enter Organization Name on Personnel Tab</v>
      </c>
      <c r="C5" s="620"/>
      <c r="D5" s="302"/>
      <c r="E5" s="21"/>
      <c r="F5" s="21"/>
      <c r="G5" s="21"/>
      <c r="H5" s="21"/>
      <c r="I5" s="21"/>
      <c r="J5" s="21"/>
    </row>
    <row r="6" spans="1:10" x14ac:dyDescent="0.25">
      <c r="A6" s="470"/>
      <c r="B6" s="474"/>
      <c r="C6" s="474"/>
      <c r="D6" s="302"/>
      <c r="E6" s="471"/>
      <c r="F6" s="21"/>
      <c r="G6" s="21"/>
      <c r="H6" s="21"/>
      <c r="I6" s="21"/>
      <c r="J6" s="21"/>
    </row>
    <row r="7" spans="1:10" x14ac:dyDescent="0.25">
      <c r="A7" s="432" t="s">
        <v>195</v>
      </c>
      <c r="B7" s="630"/>
      <c r="C7" s="631"/>
      <c r="D7" s="302"/>
      <c r="E7" s="21"/>
      <c r="F7" s="21"/>
      <c r="G7" s="21"/>
      <c r="H7" s="21"/>
      <c r="I7" s="21"/>
      <c r="J7" s="21"/>
    </row>
    <row r="8" spans="1:10" x14ac:dyDescent="0.25">
      <c r="A8" s="472"/>
      <c r="B8" s="143"/>
      <c r="C8" s="143"/>
      <c r="D8" s="143"/>
      <c r="E8" s="21"/>
      <c r="F8" s="21"/>
      <c r="G8" s="21"/>
      <c r="H8" s="21"/>
      <c r="I8" s="21"/>
      <c r="J8" s="21"/>
    </row>
    <row r="9" spans="1:10" x14ac:dyDescent="0.25">
      <c r="A9" s="621" t="s">
        <v>153</v>
      </c>
      <c r="B9" s="622"/>
      <c r="C9" s="622"/>
      <c r="D9" s="622"/>
      <c r="E9" s="622"/>
      <c r="F9" s="622"/>
      <c r="G9" s="622"/>
      <c r="H9" s="622"/>
      <c r="I9" s="623"/>
      <c r="J9" s="21"/>
    </row>
    <row r="10" spans="1:10" x14ac:dyDescent="0.25">
      <c r="A10" s="624"/>
      <c r="B10" s="625"/>
      <c r="C10" s="625"/>
      <c r="D10" s="625"/>
      <c r="E10" s="625"/>
      <c r="F10" s="625"/>
      <c r="G10" s="625"/>
      <c r="H10" s="625"/>
      <c r="I10" s="626"/>
      <c r="J10" s="21"/>
    </row>
    <row r="11" spans="1:10" ht="29.45" customHeight="1" x14ac:dyDescent="0.25">
      <c r="A11" s="627"/>
      <c r="B11" s="628"/>
      <c r="C11" s="628"/>
      <c r="D11" s="628"/>
      <c r="E11" s="628"/>
      <c r="F11" s="628"/>
      <c r="G11" s="628"/>
      <c r="H11" s="628"/>
      <c r="I11" s="629"/>
      <c r="J11" s="21"/>
    </row>
    <row r="12" spans="1:10" ht="30" x14ac:dyDescent="0.25">
      <c r="A12" s="475"/>
      <c r="B12" s="68"/>
      <c r="C12" s="20" t="s">
        <v>326</v>
      </c>
      <c r="D12" s="20"/>
      <c r="E12" s="21"/>
      <c r="F12" s="21"/>
      <c r="G12" s="21"/>
      <c r="H12" s="21"/>
      <c r="I12" s="21"/>
      <c r="J12" s="21"/>
    </row>
    <row r="13" spans="1:10" hidden="1" x14ac:dyDescent="0.25">
      <c r="A13" s="476" t="s">
        <v>105</v>
      </c>
      <c r="B13" s="21"/>
      <c r="C13" s="67"/>
      <c r="D13" s="67"/>
      <c r="E13" s="21"/>
      <c r="F13" s="21"/>
      <c r="G13" s="21"/>
      <c r="H13" s="21"/>
      <c r="I13" s="21"/>
      <c r="J13" s="21"/>
    </row>
    <row r="14" spans="1:10" hidden="1" x14ac:dyDescent="0.25">
      <c r="A14" s="433" t="s">
        <v>75</v>
      </c>
      <c r="B14" s="21"/>
      <c r="C14" s="477"/>
      <c r="D14" s="22"/>
      <c r="E14" s="21"/>
      <c r="F14" s="21"/>
      <c r="G14" s="21"/>
      <c r="H14" s="21"/>
      <c r="I14" s="21"/>
      <c r="J14" s="21"/>
    </row>
    <row r="15" spans="1:10" hidden="1" x14ac:dyDescent="0.25">
      <c r="A15" s="433"/>
      <c r="B15" s="21"/>
      <c r="C15" s="22"/>
      <c r="D15" s="22"/>
      <c r="E15" s="21"/>
      <c r="F15" s="21"/>
      <c r="G15" s="21"/>
      <c r="H15" s="21"/>
      <c r="I15" s="21"/>
      <c r="J15" s="21"/>
    </row>
    <row r="16" spans="1:10" x14ac:dyDescent="0.25">
      <c r="A16" s="478" t="s">
        <v>95</v>
      </c>
      <c r="B16" s="21"/>
      <c r="C16" s="22"/>
      <c r="D16" s="22"/>
      <c r="E16" s="21"/>
      <c r="F16" s="21"/>
      <c r="G16" s="21"/>
      <c r="H16" s="21"/>
      <c r="I16" s="21"/>
      <c r="J16" s="21"/>
    </row>
    <row r="17" spans="1:10" x14ac:dyDescent="0.25">
      <c r="A17" s="478"/>
      <c r="B17" s="21"/>
      <c r="C17" s="22"/>
      <c r="D17" s="22"/>
      <c r="E17" s="21"/>
      <c r="F17" s="21"/>
      <c r="G17" s="21"/>
      <c r="H17" s="21"/>
      <c r="I17" s="21"/>
      <c r="J17" s="21"/>
    </row>
    <row r="18" spans="1:10" x14ac:dyDescent="0.25">
      <c r="A18" s="434" t="s">
        <v>114</v>
      </c>
      <c r="B18" s="21"/>
      <c r="C18" s="22"/>
      <c r="D18" s="22"/>
      <c r="E18" s="21"/>
      <c r="F18" s="21"/>
      <c r="G18" s="21"/>
      <c r="H18" s="21"/>
      <c r="I18" s="21"/>
      <c r="J18" s="21"/>
    </row>
    <row r="19" spans="1:10" ht="81.599999999999994" customHeight="1" x14ac:dyDescent="0.25">
      <c r="A19" s="479" t="s">
        <v>158</v>
      </c>
      <c r="B19" s="480"/>
      <c r="C19" s="304"/>
      <c r="D19" s="304"/>
      <c r="E19" s="608" t="s">
        <v>325</v>
      </c>
      <c r="F19" s="609"/>
      <c r="G19" s="609"/>
      <c r="H19" s="609"/>
      <c r="I19" s="609"/>
      <c r="J19" s="610"/>
    </row>
    <row r="20" spans="1:10" ht="29.45" customHeight="1" x14ac:dyDescent="0.25">
      <c r="A20" s="422" t="s">
        <v>186</v>
      </c>
      <c r="B20" s="481"/>
      <c r="C20" s="206">
        <v>0</v>
      </c>
      <c r="D20" s="97">
        <f>ROUND(C20,0)</f>
        <v>0</v>
      </c>
      <c r="E20" s="635" t="s">
        <v>228</v>
      </c>
      <c r="F20" s="636"/>
      <c r="G20" s="636"/>
      <c r="H20" s="636"/>
      <c r="I20" s="636"/>
      <c r="J20" s="637"/>
    </row>
    <row r="21" spans="1:10" x14ac:dyDescent="0.25">
      <c r="A21" s="423" t="s">
        <v>187</v>
      </c>
      <c r="B21" s="481"/>
      <c r="C21" s="99">
        <v>0</v>
      </c>
      <c r="D21" s="97">
        <f t="shared" ref="D21:D23" si="0">ROUND(C21,0)</f>
        <v>0</v>
      </c>
      <c r="E21" s="638"/>
      <c r="F21" s="639"/>
      <c r="G21" s="639"/>
      <c r="H21" s="639"/>
      <c r="I21" s="639"/>
      <c r="J21" s="640"/>
    </row>
    <row r="22" spans="1:10" x14ac:dyDescent="0.25">
      <c r="A22" s="423" t="s">
        <v>188</v>
      </c>
      <c r="B22" s="481"/>
      <c r="C22" s="99">
        <v>0</v>
      </c>
      <c r="D22" s="97">
        <f t="shared" si="0"/>
        <v>0</v>
      </c>
      <c r="E22" s="638"/>
      <c r="F22" s="639"/>
      <c r="G22" s="639"/>
      <c r="H22" s="639"/>
      <c r="I22" s="639"/>
      <c r="J22" s="640"/>
    </row>
    <row r="23" spans="1:10" x14ac:dyDescent="0.25">
      <c r="A23" s="423" t="s">
        <v>189</v>
      </c>
      <c r="B23" s="481"/>
      <c r="C23" s="99">
        <v>0</v>
      </c>
      <c r="D23" s="97">
        <f t="shared" si="0"/>
        <v>0</v>
      </c>
      <c r="E23" s="638"/>
      <c r="F23" s="639"/>
      <c r="G23" s="639"/>
      <c r="H23" s="639"/>
      <c r="I23" s="639"/>
      <c r="J23" s="640"/>
    </row>
    <row r="24" spans="1:10" ht="32.1" customHeight="1" x14ac:dyDescent="0.25">
      <c r="A24" s="435" t="s">
        <v>159</v>
      </c>
      <c r="B24" s="482"/>
      <c r="C24" s="193" t="s">
        <v>4</v>
      </c>
      <c r="D24" s="303"/>
      <c r="E24" s="553"/>
      <c r="F24" s="553"/>
      <c r="G24" s="553"/>
      <c r="H24" s="553"/>
      <c r="I24" s="553"/>
      <c r="J24" s="553"/>
    </row>
    <row r="25" spans="1:10" ht="66.95" customHeight="1" x14ac:dyDescent="0.25">
      <c r="A25" s="424" t="s">
        <v>186</v>
      </c>
      <c r="B25" s="483" t="s">
        <v>4</v>
      </c>
      <c r="C25" s="192">
        <v>0</v>
      </c>
      <c r="D25" s="97">
        <f>ROUND(C25,0)</f>
        <v>0</v>
      </c>
      <c r="E25" s="611" t="s">
        <v>194</v>
      </c>
      <c r="F25" s="612"/>
      <c r="G25" s="612"/>
      <c r="H25" s="612"/>
      <c r="I25" s="612"/>
      <c r="J25" s="613"/>
    </row>
    <row r="26" spans="1:10" x14ac:dyDescent="0.25">
      <c r="A26" s="425" t="s">
        <v>187</v>
      </c>
      <c r="B26" s="483" t="s">
        <v>154</v>
      </c>
      <c r="C26" s="192">
        <v>0</v>
      </c>
      <c r="D26" s="97">
        <f t="shared" ref="D26:D28" si="1">ROUND(C26,0)</f>
        <v>0</v>
      </c>
      <c r="E26" s="560"/>
      <c r="F26" s="561"/>
      <c r="G26" s="561"/>
      <c r="H26" s="561"/>
      <c r="I26" s="561"/>
      <c r="J26" s="562"/>
    </row>
    <row r="27" spans="1:10" x14ac:dyDescent="0.25">
      <c r="A27" s="425" t="s">
        <v>188</v>
      </c>
      <c r="B27" s="483" t="s">
        <v>4</v>
      </c>
      <c r="C27" s="192">
        <v>0</v>
      </c>
      <c r="D27" s="97">
        <f t="shared" si="1"/>
        <v>0</v>
      </c>
      <c r="E27" s="560"/>
      <c r="F27" s="561"/>
      <c r="G27" s="561"/>
      <c r="H27" s="561"/>
      <c r="I27" s="561"/>
      <c r="J27" s="562"/>
    </row>
    <row r="28" spans="1:10" x14ac:dyDescent="0.25">
      <c r="A28" s="425" t="s">
        <v>189</v>
      </c>
      <c r="B28" s="483" t="s">
        <v>4</v>
      </c>
      <c r="C28" s="192">
        <v>0</v>
      </c>
      <c r="D28" s="97">
        <f t="shared" si="1"/>
        <v>0</v>
      </c>
      <c r="E28" s="563"/>
      <c r="F28" s="564"/>
      <c r="G28" s="564"/>
      <c r="H28" s="564"/>
      <c r="I28" s="564"/>
      <c r="J28" s="565"/>
    </row>
    <row r="29" spans="1:10" x14ac:dyDescent="0.25">
      <c r="A29" s="423"/>
      <c r="B29" s="22"/>
      <c r="C29" s="98"/>
      <c r="D29" s="304"/>
      <c r="E29" s="553"/>
      <c r="F29" s="553"/>
      <c r="G29" s="553"/>
      <c r="H29" s="553"/>
      <c r="I29" s="553"/>
      <c r="J29" s="553"/>
    </row>
    <row r="30" spans="1:10" ht="12.6" customHeight="1" x14ac:dyDescent="0.25">
      <c r="A30" s="434"/>
      <c r="B30" s="24"/>
      <c r="C30" s="100"/>
      <c r="D30" s="305"/>
      <c r="E30" s="553"/>
      <c r="F30" s="553"/>
      <c r="G30" s="553"/>
      <c r="H30" s="553"/>
      <c r="I30" s="553"/>
      <c r="J30" s="553"/>
    </row>
    <row r="31" spans="1:10" ht="0.95" hidden="1" customHeight="1" x14ac:dyDescent="0.25">
      <c r="A31" s="433"/>
      <c r="B31" s="21"/>
      <c r="C31" s="206"/>
      <c r="D31" s="306"/>
      <c r="E31" s="614"/>
      <c r="F31" s="615"/>
      <c r="G31" s="615"/>
      <c r="H31" s="615"/>
      <c r="I31" s="615"/>
      <c r="J31" s="616"/>
    </row>
    <row r="32" spans="1:10" ht="14.45" hidden="1" customHeight="1" x14ac:dyDescent="0.25">
      <c r="A32" s="433"/>
      <c r="B32" s="21"/>
      <c r="C32" s="206"/>
      <c r="D32" s="306"/>
      <c r="E32" s="614"/>
      <c r="F32" s="615"/>
      <c r="G32" s="615"/>
      <c r="H32" s="615"/>
      <c r="I32" s="615"/>
      <c r="J32" s="616"/>
    </row>
    <row r="33" spans="1:10" ht="21.95" hidden="1" customHeight="1" x14ac:dyDescent="0.25">
      <c r="A33" s="433"/>
      <c r="B33" s="21"/>
      <c r="C33" s="206"/>
      <c r="D33" s="306"/>
      <c r="E33" s="614"/>
      <c r="F33" s="615"/>
      <c r="G33" s="615"/>
      <c r="H33" s="615"/>
      <c r="I33" s="615"/>
      <c r="J33" s="616"/>
    </row>
    <row r="34" spans="1:10" ht="9" hidden="1" customHeight="1" x14ac:dyDescent="0.25">
      <c r="A34" s="433"/>
      <c r="B34" s="21"/>
      <c r="C34" s="206"/>
      <c r="D34" s="306"/>
      <c r="E34" s="614"/>
      <c r="F34" s="633"/>
      <c r="G34" s="633"/>
      <c r="H34" s="633"/>
      <c r="I34" s="633"/>
      <c r="J34" s="634"/>
    </row>
    <row r="35" spans="1:10" ht="42" hidden="1" customHeight="1" x14ac:dyDescent="0.25">
      <c r="A35" s="433"/>
      <c r="B35" s="21"/>
      <c r="C35" s="206"/>
      <c r="D35" s="306"/>
      <c r="E35" s="614"/>
      <c r="F35" s="615"/>
      <c r="G35" s="615"/>
      <c r="H35" s="615"/>
      <c r="I35" s="615"/>
      <c r="J35" s="616"/>
    </row>
    <row r="36" spans="1:10" ht="49.5" hidden="1" customHeight="1" x14ac:dyDescent="0.25">
      <c r="A36" s="433"/>
      <c r="B36" s="21"/>
      <c r="C36" s="206"/>
      <c r="D36" s="306"/>
      <c r="E36" s="614"/>
      <c r="F36" s="633"/>
      <c r="G36" s="633"/>
      <c r="H36" s="633"/>
      <c r="I36" s="633"/>
      <c r="J36" s="634"/>
    </row>
    <row r="37" spans="1:10" ht="35.1" hidden="1" customHeight="1" x14ac:dyDescent="0.25">
      <c r="A37" s="425"/>
      <c r="B37" s="21"/>
      <c r="C37" s="206"/>
      <c r="D37" s="306"/>
      <c r="E37" s="614"/>
      <c r="F37" s="633"/>
      <c r="G37" s="633"/>
      <c r="H37" s="633"/>
      <c r="I37" s="633"/>
      <c r="J37" s="634"/>
    </row>
    <row r="38" spans="1:10" hidden="1" x14ac:dyDescent="0.25">
      <c r="A38" s="425"/>
      <c r="B38" s="21"/>
      <c r="C38" s="206"/>
      <c r="D38" s="306"/>
      <c r="E38" s="566"/>
      <c r="F38" s="567"/>
      <c r="G38" s="567"/>
      <c r="H38" s="567"/>
      <c r="I38" s="567"/>
      <c r="J38" s="568"/>
    </row>
    <row r="39" spans="1:10" hidden="1" x14ac:dyDescent="0.25">
      <c r="A39" s="425"/>
      <c r="B39" s="21"/>
      <c r="C39" s="206"/>
      <c r="D39" s="306"/>
      <c r="E39" s="566"/>
      <c r="F39" s="567"/>
      <c r="G39" s="567"/>
      <c r="H39" s="567"/>
      <c r="I39" s="567"/>
      <c r="J39" s="568"/>
    </row>
    <row r="40" spans="1:10" hidden="1" x14ac:dyDescent="0.25">
      <c r="A40" s="425"/>
      <c r="B40" s="21"/>
      <c r="C40" s="206"/>
      <c r="D40" s="306"/>
      <c r="E40" s="566"/>
      <c r="F40" s="567"/>
      <c r="G40" s="567"/>
      <c r="H40" s="567"/>
      <c r="I40" s="567"/>
      <c r="J40" s="568"/>
    </row>
    <row r="41" spans="1:10" x14ac:dyDescent="0.25">
      <c r="A41" s="425"/>
      <c r="B41" s="21"/>
      <c r="C41" s="98"/>
      <c r="D41" s="304"/>
      <c r="E41" s="553"/>
      <c r="F41" s="553"/>
      <c r="G41" s="553"/>
      <c r="H41" s="553"/>
      <c r="I41" s="553"/>
      <c r="J41" s="553"/>
    </row>
    <row r="42" spans="1:10" ht="26.25" x14ac:dyDescent="0.25">
      <c r="A42" s="485" t="s">
        <v>137</v>
      </c>
      <c r="B42" s="21"/>
      <c r="C42" s="98"/>
      <c r="D42" s="304"/>
      <c r="E42" s="553"/>
      <c r="F42" s="553"/>
      <c r="G42" s="553"/>
      <c r="H42" s="553"/>
      <c r="I42" s="553"/>
      <c r="J42" s="553"/>
    </row>
    <row r="43" spans="1:10" ht="54" customHeight="1" x14ac:dyDescent="0.25">
      <c r="A43" s="486" t="s">
        <v>66</v>
      </c>
      <c r="B43" s="21"/>
      <c r="C43" s="206">
        <v>0</v>
      </c>
      <c r="D43" s="306">
        <f>ROUND(C43,0)</f>
        <v>0</v>
      </c>
      <c r="E43" s="614" t="s">
        <v>212</v>
      </c>
      <c r="F43" s="633"/>
      <c r="G43" s="633"/>
      <c r="H43" s="633"/>
      <c r="I43" s="633"/>
      <c r="J43" s="634"/>
    </row>
    <row r="44" spans="1:10" ht="48.6" customHeight="1" x14ac:dyDescent="0.25">
      <c r="A44" s="433" t="s">
        <v>145</v>
      </c>
      <c r="B44" s="21"/>
      <c r="C44" s="206">
        <v>0</v>
      </c>
      <c r="D44" s="306">
        <f t="shared" ref="D44:D50" si="2">ROUND(C44,0)</f>
        <v>0</v>
      </c>
      <c r="E44" s="614" t="s">
        <v>213</v>
      </c>
      <c r="F44" s="615"/>
      <c r="G44" s="615"/>
      <c r="H44" s="615"/>
      <c r="I44" s="615"/>
      <c r="J44" s="616"/>
    </row>
    <row r="45" spans="1:10" ht="48.95" customHeight="1" x14ac:dyDescent="0.25">
      <c r="A45" s="433" t="s">
        <v>136</v>
      </c>
      <c r="B45" s="21"/>
      <c r="C45" s="206">
        <v>0</v>
      </c>
      <c r="D45" s="306">
        <f t="shared" si="2"/>
        <v>0</v>
      </c>
      <c r="E45" s="614" t="s">
        <v>214</v>
      </c>
      <c r="F45" s="615"/>
      <c r="G45" s="615"/>
      <c r="H45" s="615"/>
      <c r="I45" s="615"/>
      <c r="J45" s="616"/>
    </row>
    <row r="46" spans="1:10" ht="36.6" customHeight="1" x14ac:dyDescent="0.25">
      <c r="A46" s="433" t="s">
        <v>65</v>
      </c>
      <c r="B46" s="21"/>
      <c r="C46" s="206">
        <v>0</v>
      </c>
      <c r="D46" s="306">
        <f t="shared" si="2"/>
        <v>0</v>
      </c>
      <c r="E46" s="614" t="s">
        <v>215</v>
      </c>
      <c r="F46" s="615"/>
      <c r="G46" s="615"/>
      <c r="H46" s="615"/>
      <c r="I46" s="615"/>
      <c r="J46" s="616"/>
    </row>
    <row r="47" spans="1:10" ht="33.950000000000003" customHeight="1" x14ac:dyDescent="0.25">
      <c r="A47" s="425" t="s">
        <v>63</v>
      </c>
      <c r="B47" s="21"/>
      <c r="C47" s="206">
        <v>0</v>
      </c>
      <c r="D47" s="306">
        <f t="shared" si="2"/>
        <v>0</v>
      </c>
      <c r="E47" s="614" t="s">
        <v>224</v>
      </c>
      <c r="F47" s="615"/>
      <c r="G47" s="615"/>
      <c r="H47" s="615"/>
      <c r="I47" s="615"/>
      <c r="J47" s="616"/>
    </row>
    <row r="48" spans="1:10" x14ac:dyDescent="0.25">
      <c r="A48" s="425" t="s">
        <v>63</v>
      </c>
      <c r="B48" s="21"/>
      <c r="C48" s="206">
        <v>0</v>
      </c>
      <c r="D48" s="306">
        <f t="shared" si="2"/>
        <v>0</v>
      </c>
      <c r="E48" s="566"/>
      <c r="F48" s="567"/>
      <c r="G48" s="567"/>
      <c r="H48" s="567"/>
      <c r="I48" s="567"/>
      <c r="J48" s="568"/>
    </row>
    <row r="49" spans="1:10" x14ac:dyDescent="0.25">
      <c r="A49" s="425" t="s">
        <v>63</v>
      </c>
      <c r="B49" s="21"/>
      <c r="C49" s="206">
        <v>0</v>
      </c>
      <c r="D49" s="306">
        <f t="shared" si="2"/>
        <v>0</v>
      </c>
      <c r="E49" s="566"/>
      <c r="F49" s="567"/>
      <c r="G49" s="567"/>
      <c r="H49" s="567"/>
      <c r="I49" s="567"/>
      <c r="J49" s="568"/>
    </row>
    <row r="50" spans="1:10" x14ac:dyDescent="0.25">
      <c r="A50" s="425" t="s">
        <v>63</v>
      </c>
      <c r="B50" s="21"/>
      <c r="C50" s="206">
        <v>0</v>
      </c>
      <c r="D50" s="306">
        <f t="shared" si="2"/>
        <v>0</v>
      </c>
      <c r="E50" s="566"/>
      <c r="F50" s="567"/>
      <c r="G50" s="567"/>
      <c r="H50" s="567"/>
      <c r="I50" s="567"/>
      <c r="J50" s="568"/>
    </row>
    <row r="51" spans="1:10" x14ac:dyDescent="0.25">
      <c r="A51" s="433"/>
      <c r="B51" s="21"/>
      <c r="C51" s="98"/>
      <c r="D51" s="304"/>
      <c r="E51" s="553"/>
      <c r="F51" s="553"/>
      <c r="G51" s="553"/>
      <c r="H51" s="553"/>
      <c r="I51" s="553"/>
      <c r="J51" s="553"/>
    </row>
    <row r="52" spans="1:10" x14ac:dyDescent="0.25">
      <c r="A52" s="434" t="s">
        <v>327</v>
      </c>
      <c r="B52" s="24"/>
      <c r="C52" s="100"/>
      <c r="D52" s="305"/>
      <c r="E52" s="553"/>
      <c r="F52" s="553"/>
      <c r="G52" s="553"/>
      <c r="H52" s="553"/>
      <c r="I52" s="553"/>
      <c r="J52" s="553"/>
    </row>
    <row r="53" spans="1:10" ht="76.5" customHeight="1" x14ac:dyDescent="0.25">
      <c r="A53" s="487" t="s">
        <v>7</v>
      </c>
      <c r="B53" s="21"/>
      <c r="C53" s="206">
        <v>0</v>
      </c>
      <c r="D53" s="306">
        <f>ROUND(C53,0)</f>
        <v>0</v>
      </c>
      <c r="E53" s="614" t="s">
        <v>216</v>
      </c>
      <c r="F53" s="615"/>
      <c r="G53" s="615"/>
      <c r="H53" s="615"/>
      <c r="I53" s="615"/>
      <c r="J53" s="616"/>
    </row>
    <row r="54" spans="1:10" ht="66" customHeight="1" x14ac:dyDescent="0.25">
      <c r="A54" s="487" t="s">
        <v>5</v>
      </c>
      <c r="B54" s="21"/>
      <c r="C54" s="206">
        <v>0</v>
      </c>
      <c r="D54" s="306">
        <f t="shared" ref="D54:D60" si="3">ROUND(C54,0)</f>
        <v>0</v>
      </c>
      <c r="E54" s="614" t="s">
        <v>217</v>
      </c>
      <c r="F54" s="615"/>
      <c r="G54" s="615"/>
      <c r="H54" s="615"/>
      <c r="I54" s="615"/>
      <c r="J54" s="616"/>
    </row>
    <row r="55" spans="1:10" ht="38.450000000000003" customHeight="1" x14ac:dyDescent="0.25">
      <c r="A55" s="487" t="s">
        <v>64</v>
      </c>
      <c r="B55" s="21"/>
      <c r="C55" s="206">
        <v>0</v>
      </c>
      <c r="D55" s="306">
        <f t="shared" si="3"/>
        <v>0</v>
      </c>
      <c r="E55" s="632" t="s">
        <v>116</v>
      </c>
      <c r="F55" s="615"/>
      <c r="G55" s="615"/>
      <c r="H55" s="615"/>
      <c r="I55" s="615"/>
      <c r="J55" s="616"/>
    </row>
    <row r="56" spans="1:10" ht="51.95" customHeight="1" x14ac:dyDescent="0.25">
      <c r="A56" s="486" t="s">
        <v>172</v>
      </c>
      <c r="B56" s="21"/>
      <c r="C56" s="206">
        <v>0</v>
      </c>
      <c r="D56" s="306">
        <f t="shared" si="3"/>
        <v>0</v>
      </c>
      <c r="E56" s="614" t="s">
        <v>218</v>
      </c>
      <c r="F56" s="633"/>
      <c r="G56" s="633"/>
      <c r="H56" s="633"/>
      <c r="I56" s="633"/>
      <c r="J56" s="634"/>
    </row>
    <row r="57" spans="1:10" ht="65.45" customHeight="1" x14ac:dyDescent="0.25">
      <c r="A57" s="425" t="s">
        <v>63</v>
      </c>
      <c r="B57" s="21"/>
      <c r="C57" s="206">
        <v>0</v>
      </c>
      <c r="D57" s="306">
        <f t="shared" si="3"/>
        <v>0</v>
      </c>
      <c r="E57" s="614" t="s">
        <v>219</v>
      </c>
      <c r="F57" s="633"/>
      <c r="G57" s="633"/>
      <c r="H57" s="633"/>
      <c r="I57" s="633"/>
      <c r="J57" s="634"/>
    </row>
    <row r="58" spans="1:10" ht="39" customHeight="1" x14ac:dyDescent="0.25">
      <c r="A58" s="425" t="s">
        <v>63</v>
      </c>
      <c r="B58" s="21"/>
      <c r="C58" s="206">
        <v>0</v>
      </c>
      <c r="D58" s="306">
        <f t="shared" si="3"/>
        <v>0</v>
      </c>
      <c r="E58" s="614" t="s">
        <v>225</v>
      </c>
      <c r="F58" s="633"/>
      <c r="G58" s="633"/>
      <c r="H58" s="633"/>
      <c r="I58" s="633"/>
      <c r="J58" s="634"/>
    </row>
    <row r="59" spans="1:10" x14ac:dyDescent="0.25">
      <c r="A59" s="425" t="s">
        <v>63</v>
      </c>
      <c r="B59" s="21"/>
      <c r="C59" s="206">
        <v>0</v>
      </c>
      <c r="D59" s="306">
        <f t="shared" si="3"/>
        <v>0</v>
      </c>
      <c r="E59" s="557"/>
      <c r="F59" s="558"/>
      <c r="G59" s="558"/>
      <c r="H59" s="558"/>
      <c r="I59" s="558"/>
      <c r="J59" s="559"/>
    </row>
    <row r="60" spans="1:10" x14ac:dyDescent="0.25">
      <c r="A60" s="425" t="s">
        <v>63</v>
      </c>
      <c r="B60" s="21"/>
      <c r="C60" s="206">
        <v>0</v>
      </c>
      <c r="D60" s="306">
        <f t="shared" si="3"/>
        <v>0</v>
      </c>
      <c r="E60" s="632"/>
      <c r="F60" s="615"/>
      <c r="G60" s="615"/>
      <c r="H60" s="615"/>
      <c r="I60" s="615"/>
      <c r="J60" s="616"/>
    </row>
    <row r="61" spans="1:10" x14ac:dyDescent="0.25">
      <c r="A61" s="436"/>
      <c r="B61" s="21"/>
      <c r="C61" s="21"/>
      <c r="D61" s="21"/>
      <c r="E61" s="553"/>
      <c r="F61" s="553"/>
      <c r="G61" s="553"/>
      <c r="H61" s="553"/>
      <c r="I61" s="553"/>
      <c r="J61" s="553"/>
    </row>
    <row r="62" spans="1:10" x14ac:dyDescent="0.25">
      <c r="A62" s="434" t="s">
        <v>167</v>
      </c>
      <c r="B62" s="24"/>
      <c r="C62" s="100"/>
      <c r="D62" s="305"/>
      <c r="E62" s="569"/>
      <c r="F62" s="569"/>
      <c r="G62" s="569"/>
      <c r="H62" s="569"/>
      <c r="I62" s="569"/>
      <c r="J62" s="569"/>
    </row>
    <row r="63" spans="1:10" ht="41.1" customHeight="1" x14ac:dyDescent="0.25">
      <c r="A63" s="422" t="s">
        <v>117</v>
      </c>
      <c r="B63" s="21"/>
      <c r="C63" s="99">
        <v>0</v>
      </c>
      <c r="D63" s="97">
        <f>ROUND(C63,0)</f>
        <v>0</v>
      </c>
      <c r="E63" s="614" t="s">
        <v>211</v>
      </c>
      <c r="F63" s="633"/>
      <c r="G63" s="633"/>
      <c r="H63" s="633"/>
      <c r="I63" s="633"/>
      <c r="J63" s="634"/>
    </row>
    <row r="64" spans="1:10" ht="35.450000000000003" customHeight="1" x14ac:dyDescent="0.25">
      <c r="A64" s="422" t="s">
        <v>168</v>
      </c>
      <c r="B64" s="21"/>
      <c r="C64" s="99">
        <v>0</v>
      </c>
      <c r="D64" s="97">
        <f t="shared" ref="D64:D68" si="4">ROUND(C64,0)</f>
        <v>0</v>
      </c>
      <c r="E64" s="614" t="s">
        <v>328</v>
      </c>
      <c r="F64" s="633"/>
      <c r="G64" s="633"/>
      <c r="H64" s="633"/>
      <c r="I64" s="633"/>
      <c r="J64" s="634"/>
    </row>
    <row r="65" spans="1:10" ht="24.6" customHeight="1" x14ac:dyDescent="0.25">
      <c r="A65" s="422" t="s">
        <v>168</v>
      </c>
      <c r="B65" s="21"/>
      <c r="C65" s="99">
        <v>0</v>
      </c>
      <c r="D65" s="97">
        <f t="shared" si="4"/>
        <v>0</v>
      </c>
      <c r="E65" s="614" t="s">
        <v>329</v>
      </c>
      <c r="F65" s="633"/>
      <c r="G65" s="633"/>
      <c r="H65" s="633"/>
      <c r="I65" s="633"/>
      <c r="J65" s="634"/>
    </row>
    <row r="66" spans="1:10" ht="63.95" customHeight="1" x14ac:dyDescent="0.25">
      <c r="A66" s="422" t="s">
        <v>170</v>
      </c>
      <c r="B66" s="21"/>
      <c r="C66" s="99">
        <v>0</v>
      </c>
      <c r="D66" s="97">
        <f t="shared" si="4"/>
        <v>0</v>
      </c>
      <c r="E66" s="614" t="s">
        <v>330</v>
      </c>
      <c r="F66" s="633"/>
      <c r="G66" s="633"/>
      <c r="H66" s="633"/>
      <c r="I66" s="633"/>
      <c r="J66" s="634"/>
    </row>
    <row r="67" spans="1:10" ht="27.6" customHeight="1" x14ac:dyDescent="0.25">
      <c r="A67" s="422" t="s">
        <v>170</v>
      </c>
      <c r="B67" s="21"/>
      <c r="C67" s="99">
        <v>0</v>
      </c>
      <c r="D67" s="97">
        <f t="shared" si="4"/>
        <v>0</v>
      </c>
      <c r="E67" s="614" t="s">
        <v>223</v>
      </c>
      <c r="F67" s="633"/>
      <c r="G67" s="633"/>
      <c r="H67" s="633"/>
      <c r="I67" s="633"/>
      <c r="J67" s="634"/>
    </row>
    <row r="68" spans="1:10" ht="38.450000000000003" customHeight="1" x14ac:dyDescent="0.25">
      <c r="A68" s="422" t="s">
        <v>62</v>
      </c>
      <c r="B68" s="21"/>
      <c r="C68" s="99">
        <v>0</v>
      </c>
      <c r="D68" s="97">
        <f t="shared" si="4"/>
        <v>0</v>
      </c>
      <c r="E68" s="614" t="s">
        <v>226</v>
      </c>
      <c r="F68" s="633"/>
      <c r="G68" s="633"/>
      <c r="H68" s="633"/>
      <c r="I68" s="633"/>
      <c r="J68" s="634"/>
    </row>
    <row r="69" spans="1:10" x14ac:dyDescent="0.25">
      <c r="A69" s="433"/>
      <c r="B69" s="21"/>
      <c r="C69" s="304"/>
      <c r="D69" s="98"/>
      <c r="E69" s="21"/>
      <c r="F69" s="21"/>
      <c r="G69" s="21"/>
      <c r="H69" s="21"/>
      <c r="I69" s="21"/>
      <c r="J69" s="21"/>
    </row>
    <row r="70" spans="1:10" x14ac:dyDescent="0.25">
      <c r="A70" s="484" t="s">
        <v>143</v>
      </c>
      <c r="B70" s="21"/>
      <c r="C70" s="101">
        <f>ROUND(SUM(D20:D23)+SUM(D31:D40)+SUM(D43:D50)+SUM(D53:D60)+SUM(D63:D68)+SUM(D25:D28),2)</f>
        <v>0</v>
      </c>
      <c r="D70" s="301"/>
      <c r="E70" s="21"/>
      <c r="F70" s="21"/>
      <c r="G70" s="21"/>
      <c r="H70" s="21"/>
      <c r="I70" s="21"/>
      <c r="J70" s="21"/>
    </row>
  </sheetData>
  <sheetProtection selectLockedCells="1"/>
  <protectedRanges>
    <protectedRange sqref="A47:A50 A37:A41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8" name="Other Budget Items"/>
  </protectedRanges>
  <mergeCells count="34">
    <mergeCell ref="E67:J67"/>
    <mergeCell ref="E68:J68"/>
    <mergeCell ref="E20:J23"/>
    <mergeCell ref="E47:J47"/>
    <mergeCell ref="E58:J58"/>
    <mergeCell ref="E64:J64"/>
    <mergeCell ref="E65:J65"/>
    <mergeCell ref="E66:J66"/>
    <mergeCell ref="E63:J63"/>
    <mergeCell ref="E33:J33"/>
    <mergeCell ref="E34:J34"/>
    <mergeCell ref="E35:J35"/>
    <mergeCell ref="E36:J36"/>
    <mergeCell ref="E45:J45"/>
    <mergeCell ref="E53:J53"/>
    <mergeCell ref="E54:J54"/>
    <mergeCell ref="E55:J55"/>
    <mergeCell ref="E56:J56"/>
    <mergeCell ref="E57:J57"/>
    <mergeCell ref="E60:J60"/>
    <mergeCell ref="E37:J37"/>
    <mergeCell ref="E43:J43"/>
    <mergeCell ref="E44:J44"/>
    <mergeCell ref="E46:J46"/>
    <mergeCell ref="E19:J19"/>
    <mergeCell ref="E25:J25"/>
    <mergeCell ref="E31:J31"/>
    <mergeCell ref="E32:J32"/>
    <mergeCell ref="A1:I1"/>
    <mergeCell ref="A2:I2"/>
    <mergeCell ref="A3:I3"/>
    <mergeCell ref="B5:C5"/>
    <mergeCell ref="A9:I11"/>
    <mergeCell ref="B7:C7"/>
  </mergeCells>
  <conditionalFormatting sqref="C14 C20:D23 C24 B25:D28 C63:D68 C70">
    <cfRule type="cellIs" dxfId="218" priority="5" stopIfTrue="1" operator="lessThanOrEqual">
      <formula>0</formula>
    </cfRule>
  </conditionalFormatting>
  <conditionalFormatting sqref="C26:D28">
    <cfRule type="cellIs" dxfId="217" priority="4" stopIfTrue="1" operator="lessThanOrEqual">
      <formula>0</formula>
    </cfRule>
  </conditionalFormatting>
  <conditionalFormatting sqref="C31:D40">
    <cfRule type="cellIs" dxfId="216" priority="3" stopIfTrue="1" operator="lessThanOrEqual">
      <formula>0</formula>
    </cfRule>
  </conditionalFormatting>
  <conditionalFormatting sqref="C43:D50">
    <cfRule type="cellIs" dxfId="215" priority="2" stopIfTrue="1" operator="lessThanOrEqual">
      <formula>0</formula>
    </cfRule>
  </conditionalFormatting>
  <conditionalFormatting sqref="C53:D60">
    <cfRule type="cellIs" dxfId="214" priority="1" stopIfTrue="1" operator="lessThanOrEqual">
      <formula>0</formula>
    </cfRule>
  </conditionalFormatting>
  <dataValidations count="3">
    <dataValidation allowBlank="1" showInputMessage="1" showErrorMessage="1" promptTitle="Grant Request" prompt="Enter the annual funding amount requested (up to $150,000)." sqref="C14" xr:uid="{75BA4132-2243-470E-875E-F1333530678F}"/>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828CACE8-DC29-49DC-8CE1-B3AA8C18AE77}"/>
    <dataValidation allowBlank="1" showInputMessage="1" showErrorMessage="1" prompt="Enter Name of Subcontractor" sqref="B7:C7" xr:uid="{9EBCE212-D38C-4088-959B-3ED9F62E8B5F}"/>
  </dataValidations>
  <pageMargins left="1" right="1" top="1" bottom="1" header="0.5" footer="0.73"/>
  <pageSetup scale="60" fitToHeight="0"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AA12-3D59-42F3-8489-033201A6C9BA}">
  <sheetPr>
    <tabColor theme="7" tint="0.59999389629810485"/>
  </sheetPr>
  <dimension ref="A1:J70"/>
  <sheetViews>
    <sheetView workbookViewId="0">
      <selection activeCell="A20" sqref="A20"/>
    </sheetView>
  </sheetViews>
  <sheetFormatPr defaultRowHeight="15" x14ac:dyDescent="0.25"/>
  <cols>
    <col min="1" max="1" width="39.7109375" style="431" customWidth="1"/>
    <col min="2" max="2" width="11.7109375" customWidth="1"/>
    <col min="3" max="3" width="20.42578125" customWidth="1"/>
    <col min="4" max="4" width="0" hidden="1" customWidth="1"/>
    <col min="5" max="5" width="17.42578125" customWidth="1"/>
    <col min="10" max="10" width="11.85546875" customWidth="1"/>
  </cols>
  <sheetData>
    <row r="1" spans="1:10" x14ac:dyDescent="0.25">
      <c r="A1" s="617" t="str">
        <f>Personnel!A1</f>
        <v>N.C. Office of Rural Health</v>
      </c>
      <c r="B1" s="617"/>
      <c r="C1" s="617"/>
      <c r="D1" s="617"/>
      <c r="E1" s="617"/>
      <c r="F1" s="617"/>
      <c r="G1" s="617"/>
      <c r="H1" s="617"/>
      <c r="I1" s="617"/>
      <c r="J1" s="21"/>
    </row>
    <row r="2" spans="1:10" x14ac:dyDescent="0.25">
      <c r="A2" s="617" t="str">
        <f>Personnel!A2</f>
        <v>SFY 2025 Telehealth Infrastructure Grant  01/01/2025-12/31/2025</v>
      </c>
      <c r="B2" s="617"/>
      <c r="C2" s="617"/>
      <c r="D2" s="617"/>
      <c r="E2" s="617"/>
      <c r="F2" s="617"/>
      <c r="G2" s="617"/>
      <c r="H2" s="617"/>
      <c r="I2" s="617"/>
      <c r="J2" s="21"/>
    </row>
    <row r="3" spans="1:10" ht="18" x14ac:dyDescent="0.25">
      <c r="A3" s="644" t="s">
        <v>166</v>
      </c>
      <c r="B3" s="644"/>
      <c r="C3" s="644"/>
      <c r="D3" s="644"/>
      <c r="E3" s="644"/>
      <c r="F3" s="644"/>
      <c r="G3" s="644"/>
      <c r="H3" s="644"/>
      <c r="I3" s="644"/>
      <c r="J3" s="21"/>
    </row>
    <row r="4" spans="1:10" x14ac:dyDescent="0.25">
      <c r="A4" s="473"/>
      <c r="B4" s="210"/>
      <c r="C4" s="210"/>
      <c r="D4" s="210"/>
      <c r="E4" s="21"/>
      <c r="F4" s="21"/>
      <c r="G4" s="21"/>
      <c r="H4" s="21"/>
      <c r="I4" s="21"/>
      <c r="J4" s="21"/>
    </row>
    <row r="5" spans="1:10" x14ac:dyDescent="0.25">
      <c r="A5" s="429" t="s">
        <v>57</v>
      </c>
      <c r="B5" s="619" t="str">
        <f>IF(Personnel!B5="","Enter Organization Name on Personnel Tab",Personnel!B5)</f>
        <v>Enter Organization Name on Personnel Tab</v>
      </c>
      <c r="C5" s="620"/>
      <c r="D5" s="302"/>
      <c r="E5" s="21"/>
      <c r="F5" s="21"/>
      <c r="G5" s="21"/>
      <c r="H5" s="21"/>
      <c r="I5" s="21"/>
      <c r="J5" s="21"/>
    </row>
    <row r="6" spans="1:10" x14ac:dyDescent="0.25">
      <c r="A6" s="470"/>
      <c r="B6" s="302"/>
      <c r="C6" s="302"/>
      <c r="D6" s="302"/>
      <c r="E6" s="471"/>
      <c r="F6" s="21"/>
      <c r="G6" s="21"/>
      <c r="H6" s="21"/>
      <c r="I6" s="21"/>
      <c r="J6" s="21"/>
    </row>
    <row r="7" spans="1:10" x14ac:dyDescent="0.25">
      <c r="A7" s="429" t="s">
        <v>204</v>
      </c>
      <c r="B7" s="650"/>
      <c r="C7" s="651"/>
      <c r="D7" s="302"/>
      <c r="E7" s="21"/>
      <c r="F7" s="21"/>
      <c r="G7" s="21"/>
      <c r="H7" s="21"/>
      <c r="I7" s="21"/>
      <c r="J7" s="21"/>
    </row>
    <row r="8" spans="1:10" x14ac:dyDescent="0.25">
      <c r="A8" s="472"/>
      <c r="B8" s="143"/>
      <c r="C8" s="143"/>
      <c r="D8" s="143"/>
      <c r="E8" s="21"/>
      <c r="F8" s="21"/>
      <c r="G8" s="21"/>
      <c r="H8" s="21"/>
      <c r="I8" s="21"/>
      <c r="J8" s="21"/>
    </row>
    <row r="9" spans="1:10" x14ac:dyDescent="0.25">
      <c r="A9" s="621" t="s">
        <v>153</v>
      </c>
      <c r="B9" s="622"/>
      <c r="C9" s="622"/>
      <c r="D9" s="622"/>
      <c r="E9" s="622"/>
      <c r="F9" s="622"/>
      <c r="G9" s="622"/>
      <c r="H9" s="622"/>
      <c r="I9" s="623"/>
      <c r="J9" s="21"/>
    </row>
    <row r="10" spans="1:10" x14ac:dyDescent="0.25">
      <c r="A10" s="624"/>
      <c r="B10" s="625"/>
      <c r="C10" s="625"/>
      <c r="D10" s="625"/>
      <c r="E10" s="625"/>
      <c r="F10" s="625"/>
      <c r="G10" s="625"/>
      <c r="H10" s="625"/>
      <c r="I10" s="626"/>
      <c r="J10" s="21"/>
    </row>
    <row r="11" spans="1:10" ht="29.45" customHeight="1" x14ac:dyDescent="0.25">
      <c r="A11" s="627"/>
      <c r="B11" s="628"/>
      <c r="C11" s="628"/>
      <c r="D11" s="628"/>
      <c r="E11" s="628"/>
      <c r="F11" s="628"/>
      <c r="G11" s="628"/>
      <c r="H11" s="628"/>
      <c r="I11" s="629"/>
      <c r="J11" s="21"/>
    </row>
    <row r="12" spans="1:10" ht="30" x14ac:dyDescent="0.25">
      <c r="A12" s="506"/>
      <c r="B12" s="68"/>
      <c r="C12" s="20" t="s">
        <v>76</v>
      </c>
      <c r="D12" s="20"/>
      <c r="E12" s="21"/>
      <c r="F12" s="21"/>
      <c r="G12" s="21"/>
      <c r="H12" s="21"/>
      <c r="I12" s="21"/>
      <c r="J12" s="21"/>
    </row>
    <row r="13" spans="1:10" hidden="1" x14ac:dyDescent="0.25">
      <c r="A13" s="507" t="s">
        <v>105</v>
      </c>
      <c r="B13" s="21"/>
      <c r="C13" s="67"/>
      <c r="D13" s="67"/>
      <c r="E13" s="21"/>
      <c r="F13" s="21"/>
      <c r="G13" s="21"/>
      <c r="H13" s="21"/>
      <c r="I13" s="21"/>
      <c r="J13" s="21"/>
    </row>
    <row r="14" spans="1:10" hidden="1" x14ac:dyDescent="0.25">
      <c r="A14" s="508" t="s">
        <v>75</v>
      </c>
      <c r="B14" s="21"/>
      <c r="C14" s="477"/>
      <c r="D14" s="22"/>
      <c r="E14" s="21"/>
      <c r="F14" s="21"/>
      <c r="G14" s="21"/>
      <c r="H14" s="21"/>
      <c r="I14" s="21"/>
      <c r="J14" s="21"/>
    </row>
    <row r="15" spans="1:10" hidden="1" x14ac:dyDescent="0.25">
      <c r="A15" s="508"/>
      <c r="B15" s="21"/>
      <c r="C15" s="22"/>
      <c r="D15" s="22"/>
      <c r="E15" s="21"/>
      <c r="F15" s="21"/>
      <c r="G15" s="21"/>
      <c r="H15" s="21"/>
      <c r="I15" s="21"/>
      <c r="J15" s="21"/>
    </row>
    <row r="16" spans="1:10" x14ac:dyDescent="0.25">
      <c r="A16" s="509" t="s">
        <v>95</v>
      </c>
      <c r="B16" s="21"/>
      <c r="C16" s="22"/>
      <c r="D16" s="22"/>
      <c r="E16" s="21"/>
      <c r="F16" s="21"/>
      <c r="G16" s="21"/>
      <c r="H16" s="21"/>
      <c r="I16" s="21"/>
      <c r="J16" s="21"/>
    </row>
    <row r="17" spans="1:10" x14ac:dyDescent="0.25">
      <c r="A17" s="509"/>
      <c r="B17" s="21"/>
      <c r="C17" s="22"/>
      <c r="D17" s="22"/>
      <c r="E17" s="21"/>
      <c r="F17" s="21"/>
      <c r="G17" s="21"/>
      <c r="H17" s="21"/>
      <c r="I17" s="21"/>
      <c r="J17" s="21"/>
    </row>
    <row r="18" spans="1:10" x14ac:dyDescent="0.25">
      <c r="A18" s="510" t="s">
        <v>114</v>
      </c>
      <c r="B18" s="21"/>
      <c r="C18" s="22"/>
      <c r="D18" s="22"/>
      <c r="E18" s="21"/>
      <c r="F18" s="21"/>
      <c r="G18" s="21"/>
      <c r="H18" s="21"/>
      <c r="I18" s="21"/>
      <c r="J18" s="21"/>
    </row>
    <row r="19" spans="1:10" ht="81.599999999999994" customHeight="1" x14ac:dyDescent="0.25">
      <c r="A19" s="511" t="s">
        <v>158</v>
      </c>
      <c r="B19" s="61"/>
      <c r="C19" s="304"/>
      <c r="D19" s="304"/>
      <c r="E19" s="608" t="s">
        <v>144</v>
      </c>
      <c r="F19" s="609"/>
      <c r="G19" s="609"/>
      <c r="H19" s="609"/>
      <c r="I19" s="609"/>
      <c r="J19" s="610"/>
    </row>
    <row r="20" spans="1:10" ht="29.45" customHeight="1" x14ac:dyDescent="0.25">
      <c r="A20" s="426" t="s">
        <v>190</v>
      </c>
      <c r="B20" s="500"/>
      <c r="C20" s="99">
        <v>0</v>
      </c>
      <c r="D20" s="97">
        <f>ROUND(C20,0)</f>
        <v>0</v>
      </c>
      <c r="E20" s="652" t="s">
        <v>229</v>
      </c>
      <c r="F20" s="653"/>
      <c r="G20" s="653"/>
      <c r="H20" s="653"/>
      <c r="I20" s="653"/>
      <c r="J20" s="654"/>
    </row>
    <row r="21" spans="1:10" x14ac:dyDescent="0.25">
      <c r="A21" s="427" t="s">
        <v>191</v>
      </c>
      <c r="B21" s="500"/>
      <c r="C21" s="99">
        <v>0</v>
      </c>
      <c r="D21" s="97">
        <f t="shared" ref="D21:D23" si="0">ROUND(C21,0)</f>
        <v>0</v>
      </c>
      <c r="E21" s="655"/>
      <c r="F21" s="656"/>
      <c r="G21" s="656"/>
      <c r="H21" s="656"/>
      <c r="I21" s="656"/>
      <c r="J21" s="657"/>
    </row>
    <row r="22" spans="1:10" x14ac:dyDescent="0.25">
      <c r="A22" s="427" t="s">
        <v>192</v>
      </c>
      <c r="B22" s="500"/>
      <c r="C22" s="99">
        <v>0</v>
      </c>
      <c r="D22" s="97">
        <f t="shared" si="0"/>
        <v>0</v>
      </c>
      <c r="E22" s="655"/>
      <c r="F22" s="656"/>
      <c r="G22" s="656"/>
      <c r="H22" s="656"/>
      <c r="I22" s="656"/>
      <c r="J22" s="657"/>
    </row>
    <row r="23" spans="1:10" x14ac:dyDescent="0.25">
      <c r="A23" s="427" t="s">
        <v>193</v>
      </c>
      <c r="B23" s="500"/>
      <c r="C23" s="99">
        <v>0</v>
      </c>
      <c r="D23" s="97">
        <f t="shared" si="0"/>
        <v>0</v>
      </c>
      <c r="E23" s="655"/>
      <c r="F23" s="656"/>
      <c r="G23" s="656"/>
      <c r="H23" s="656"/>
      <c r="I23" s="656"/>
      <c r="J23" s="657"/>
    </row>
    <row r="24" spans="1:10" ht="32.1" customHeight="1" x14ac:dyDescent="0.25">
      <c r="A24" s="430" t="s">
        <v>159</v>
      </c>
      <c r="B24" s="469"/>
      <c r="C24" s="193" t="s">
        <v>4</v>
      </c>
      <c r="D24" s="303"/>
      <c r="E24" s="21"/>
      <c r="F24" s="21"/>
      <c r="G24" s="21"/>
      <c r="H24" s="21"/>
      <c r="I24" s="21"/>
      <c r="J24" s="21"/>
    </row>
    <row r="25" spans="1:10" ht="66.599999999999994" customHeight="1" x14ac:dyDescent="0.25">
      <c r="A25" s="419" t="s">
        <v>190</v>
      </c>
      <c r="B25" s="483" t="s">
        <v>4</v>
      </c>
      <c r="C25" s="192">
        <v>0</v>
      </c>
      <c r="D25" s="97">
        <f>ROUND(C25,0)</f>
        <v>0</v>
      </c>
      <c r="E25" s="645" t="s">
        <v>194</v>
      </c>
      <c r="F25" s="646"/>
      <c r="G25" s="646"/>
      <c r="H25" s="646"/>
      <c r="I25" s="646"/>
      <c r="J25" s="647"/>
    </row>
    <row r="26" spans="1:10" x14ac:dyDescent="0.25">
      <c r="A26" s="428" t="s">
        <v>191</v>
      </c>
      <c r="B26" s="483" t="s">
        <v>154</v>
      </c>
      <c r="C26" s="192">
        <v>0</v>
      </c>
      <c r="D26" s="97">
        <f t="shared" ref="D26:D28" si="1">ROUND(C26,0)</f>
        <v>0</v>
      </c>
      <c r="E26" s="215"/>
      <c r="F26" s="216"/>
      <c r="G26" s="216"/>
      <c r="H26" s="216"/>
      <c r="I26" s="216"/>
      <c r="J26" s="217"/>
    </row>
    <row r="27" spans="1:10" x14ac:dyDescent="0.25">
      <c r="A27" s="428" t="s">
        <v>192</v>
      </c>
      <c r="B27" s="483" t="s">
        <v>4</v>
      </c>
      <c r="C27" s="192">
        <v>0</v>
      </c>
      <c r="D27" s="97">
        <f t="shared" si="1"/>
        <v>0</v>
      </c>
      <c r="E27" s="215"/>
      <c r="F27" s="216"/>
      <c r="G27" s="216"/>
      <c r="H27" s="216"/>
      <c r="I27" s="216"/>
      <c r="J27" s="217"/>
    </row>
    <row r="28" spans="1:10" x14ac:dyDescent="0.25">
      <c r="A28" s="428" t="s">
        <v>193</v>
      </c>
      <c r="B28" s="483" t="s">
        <v>4</v>
      </c>
      <c r="C28" s="192">
        <v>0</v>
      </c>
      <c r="D28" s="97">
        <f t="shared" si="1"/>
        <v>0</v>
      </c>
      <c r="E28" s="218"/>
      <c r="F28" s="219"/>
      <c r="G28" s="219"/>
      <c r="H28" s="219"/>
      <c r="I28" s="219"/>
      <c r="J28" s="220"/>
    </row>
    <row r="29" spans="1:10" x14ac:dyDescent="0.25">
      <c r="A29" s="512"/>
      <c r="B29" s="22"/>
      <c r="C29" s="98"/>
      <c r="D29" s="304"/>
      <c r="E29" s="21"/>
      <c r="F29" s="21"/>
      <c r="G29" s="21"/>
      <c r="H29" s="21"/>
      <c r="I29" s="21"/>
      <c r="J29" s="21"/>
    </row>
    <row r="30" spans="1:10" x14ac:dyDescent="0.25">
      <c r="A30" s="510" t="s">
        <v>96</v>
      </c>
      <c r="B30" s="24"/>
      <c r="C30" s="100"/>
      <c r="D30" s="305"/>
      <c r="E30" s="21"/>
      <c r="F30" s="21"/>
      <c r="G30" s="21"/>
      <c r="H30" s="21"/>
      <c r="I30" s="21"/>
      <c r="J30" s="21"/>
    </row>
    <row r="31" spans="1:10" ht="40.5" customHeight="1" x14ac:dyDescent="0.25">
      <c r="A31" s="508" t="s">
        <v>13</v>
      </c>
      <c r="B31" s="21"/>
      <c r="C31" s="206">
        <v>0</v>
      </c>
      <c r="D31" s="306">
        <f>ROUND(C31,0)</f>
        <v>0</v>
      </c>
      <c r="E31" s="641" t="s">
        <v>208</v>
      </c>
      <c r="F31" s="648"/>
      <c r="G31" s="648"/>
      <c r="H31" s="648"/>
      <c r="I31" s="648"/>
      <c r="J31" s="649"/>
    </row>
    <row r="32" spans="1:10" ht="29.1" hidden="1" customHeight="1" x14ac:dyDescent="0.25">
      <c r="A32" s="508" t="s">
        <v>117</v>
      </c>
      <c r="B32" s="21"/>
      <c r="C32" s="206">
        <v>0</v>
      </c>
      <c r="D32" s="306">
        <f t="shared" ref="D32:D40" si="2">ROUND(C32,0)</f>
        <v>0</v>
      </c>
      <c r="E32" s="641" t="s">
        <v>211</v>
      </c>
      <c r="F32" s="648"/>
      <c r="G32" s="648"/>
      <c r="H32" s="648"/>
      <c r="I32" s="648"/>
      <c r="J32" s="649"/>
    </row>
    <row r="33" spans="1:10" ht="23.1" customHeight="1" x14ac:dyDescent="0.25">
      <c r="A33" s="508" t="s">
        <v>12</v>
      </c>
      <c r="B33" s="21"/>
      <c r="C33" s="206">
        <v>0</v>
      </c>
      <c r="D33" s="306">
        <f t="shared" si="2"/>
        <v>0</v>
      </c>
      <c r="E33" s="641" t="s">
        <v>210</v>
      </c>
      <c r="F33" s="648"/>
      <c r="G33" s="648"/>
      <c r="H33" s="648"/>
      <c r="I33" s="648"/>
      <c r="J33" s="649"/>
    </row>
    <row r="34" spans="1:10" ht="36.6" customHeight="1" x14ac:dyDescent="0.25">
      <c r="A34" s="508" t="s">
        <v>67</v>
      </c>
      <c r="B34" s="21"/>
      <c r="C34" s="206">
        <v>0</v>
      </c>
      <c r="D34" s="306">
        <f t="shared" si="2"/>
        <v>0</v>
      </c>
      <c r="E34" s="641" t="s">
        <v>209</v>
      </c>
      <c r="F34" s="642"/>
      <c r="G34" s="642"/>
      <c r="H34" s="642"/>
      <c r="I34" s="642"/>
      <c r="J34" s="643"/>
    </row>
    <row r="35" spans="1:10" ht="37.5" hidden="1" customHeight="1" x14ac:dyDescent="0.25">
      <c r="A35" s="508" t="s">
        <v>11</v>
      </c>
      <c r="B35" s="21"/>
      <c r="C35" s="206">
        <v>0</v>
      </c>
      <c r="D35" s="306">
        <f t="shared" si="2"/>
        <v>0</v>
      </c>
      <c r="E35" s="641" t="s">
        <v>148</v>
      </c>
      <c r="F35" s="648"/>
      <c r="G35" s="648"/>
      <c r="H35" s="648"/>
      <c r="I35" s="648"/>
      <c r="J35" s="649"/>
    </row>
    <row r="36" spans="1:10" ht="50.45" customHeight="1" x14ac:dyDescent="0.25">
      <c r="A36" s="508" t="s">
        <v>10</v>
      </c>
      <c r="B36" s="21"/>
      <c r="C36" s="206">
        <v>0</v>
      </c>
      <c r="D36" s="306">
        <f t="shared" si="2"/>
        <v>0</v>
      </c>
      <c r="E36" s="641" t="s">
        <v>185</v>
      </c>
      <c r="F36" s="642"/>
      <c r="G36" s="642"/>
      <c r="H36" s="642"/>
      <c r="I36" s="642"/>
      <c r="J36" s="643"/>
    </row>
    <row r="37" spans="1:10" ht="33.950000000000003" customHeight="1" x14ac:dyDescent="0.25">
      <c r="A37" s="428" t="s">
        <v>63</v>
      </c>
      <c r="B37" s="21"/>
      <c r="C37" s="206">
        <v>0</v>
      </c>
      <c r="D37" s="306">
        <f t="shared" si="2"/>
        <v>0</v>
      </c>
      <c r="E37" s="641" t="s">
        <v>227</v>
      </c>
      <c r="F37" s="642"/>
      <c r="G37" s="642"/>
      <c r="H37" s="642"/>
      <c r="I37" s="642"/>
      <c r="J37" s="643"/>
    </row>
    <row r="38" spans="1:10" x14ac:dyDescent="0.25">
      <c r="A38" s="428" t="s">
        <v>63</v>
      </c>
      <c r="B38" s="21"/>
      <c r="C38" s="206">
        <v>0</v>
      </c>
      <c r="D38" s="306">
        <f t="shared" si="2"/>
        <v>0</v>
      </c>
      <c r="E38" s="318"/>
      <c r="F38" s="316"/>
      <c r="G38" s="316"/>
      <c r="H38" s="316"/>
      <c r="I38" s="316"/>
      <c r="J38" s="317"/>
    </row>
    <row r="39" spans="1:10" x14ac:dyDescent="0.25">
      <c r="A39" s="428" t="s">
        <v>63</v>
      </c>
      <c r="B39" s="21"/>
      <c r="C39" s="206">
        <v>0</v>
      </c>
      <c r="D39" s="306">
        <f t="shared" si="2"/>
        <v>0</v>
      </c>
      <c r="E39" s="318"/>
      <c r="F39" s="316"/>
      <c r="G39" s="316"/>
      <c r="H39" s="316"/>
      <c r="I39" s="316"/>
      <c r="J39" s="317"/>
    </row>
    <row r="40" spans="1:10" x14ac:dyDescent="0.25">
      <c r="A40" s="428" t="s">
        <v>63</v>
      </c>
      <c r="B40" s="21"/>
      <c r="C40" s="206">
        <v>0</v>
      </c>
      <c r="D40" s="306">
        <f t="shared" si="2"/>
        <v>0</v>
      </c>
      <c r="E40" s="318"/>
      <c r="F40" s="316"/>
      <c r="G40" s="316"/>
      <c r="H40" s="316"/>
      <c r="I40" s="316"/>
      <c r="J40" s="317"/>
    </row>
    <row r="41" spans="1:10" x14ac:dyDescent="0.25">
      <c r="A41" s="508"/>
      <c r="B41" s="21"/>
      <c r="C41" s="98"/>
      <c r="D41" s="304"/>
      <c r="E41" s="21"/>
      <c r="F41" s="21"/>
      <c r="G41" s="21"/>
      <c r="H41" s="21"/>
      <c r="I41" s="21"/>
      <c r="J41" s="21"/>
    </row>
    <row r="42" spans="1:10" ht="26.25" x14ac:dyDescent="0.25">
      <c r="A42" s="513" t="s">
        <v>137</v>
      </c>
      <c r="B42" s="21"/>
      <c r="C42" s="98"/>
      <c r="D42" s="304"/>
      <c r="E42" s="21"/>
      <c r="F42" s="21"/>
      <c r="G42" s="21"/>
      <c r="H42" s="21"/>
      <c r="I42" s="21"/>
      <c r="J42" s="21"/>
    </row>
    <row r="43" spans="1:10" ht="51.95" customHeight="1" x14ac:dyDescent="0.25">
      <c r="A43" s="514" t="s">
        <v>66</v>
      </c>
      <c r="B43" s="21"/>
      <c r="C43" s="206"/>
      <c r="D43" s="306">
        <f>ROUND(C43,0)</f>
        <v>0</v>
      </c>
      <c r="E43" s="661" t="s">
        <v>212</v>
      </c>
      <c r="F43" s="663"/>
      <c r="G43" s="663"/>
      <c r="H43" s="663"/>
      <c r="I43" s="663"/>
      <c r="J43" s="664"/>
    </row>
    <row r="44" spans="1:10" ht="55.5" customHeight="1" x14ac:dyDescent="0.25">
      <c r="A44" s="508" t="s">
        <v>145</v>
      </c>
      <c r="B44" s="21"/>
      <c r="C44" s="206">
        <v>0</v>
      </c>
      <c r="D44" s="306">
        <f t="shared" ref="D44:D50" si="3">ROUND(C44,0)</f>
        <v>0</v>
      </c>
      <c r="E44" s="661" t="s">
        <v>213</v>
      </c>
      <c r="F44" s="659"/>
      <c r="G44" s="659"/>
      <c r="H44" s="659"/>
      <c r="I44" s="659"/>
      <c r="J44" s="660"/>
    </row>
    <row r="45" spans="1:10" ht="56.1" customHeight="1" x14ac:dyDescent="0.25">
      <c r="A45" s="508" t="s">
        <v>136</v>
      </c>
      <c r="B45" s="21"/>
      <c r="C45" s="206">
        <v>0</v>
      </c>
      <c r="D45" s="306">
        <f t="shared" si="3"/>
        <v>0</v>
      </c>
      <c r="E45" s="661" t="s">
        <v>214</v>
      </c>
      <c r="F45" s="659"/>
      <c r="G45" s="659"/>
      <c r="H45" s="659"/>
      <c r="I45" s="659"/>
      <c r="J45" s="660"/>
    </row>
    <row r="46" spans="1:10" ht="39" customHeight="1" x14ac:dyDescent="0.25">
      <c r="A46" s="508" t="s">
        <v>65</v>
      </c>
      <c r="B46" s="21"/>
      <c r="C46" s="206">
        <v>0</v>
      </c>
      <c r="D46" s="306">
        <f t="shared" si="3"/>
        <v>0</v>
      </c>
      <c r="E46" s="661" t="s">
        <v>215</v>
      </c>
      <c r="F46" s="659"/>
      <c r="G46" s="659"/>
      <c r="H46" s="659"/>
      <c r="I46" s="659"/>
      <c r="J46" s="660"/>
    </row>
    <row r="47" spans="1:10" ht="35.450000000000003" customHeight="1" x14ac:dyDescent="0.25">
      <c r="A47" s="428" t="s">
        <v>63</v>
      </c>
      <c r="B47" s="21"/>
      <c r="C47" s="206">
        <v>0</v>
      </c>
      <c r="D47" s="306">
        <f t="shared" si="3"/>
        <v>0</v>
      </c>
      <c r="E47" s="661" t="s">
        <v>224</v>
      </c>
      <c r="F47" s="659"/>
      <c r="G47" s="659"/>
      <c r="H47" s="659"/>
      <c r="I47" s="659"/>
      <c r="J47" s="660"/>
    </row>
    <row r="48" spans="1:10" x14ac:dyDescent="0.25">
      <c r="A48" s="428" t="s">
        <v>63</v>
      </c>
      <c r="B48" s="21"/>
      <c r="C48" s="206">
        <v>0</v>
      </c>
      <c r="D48" s="306">
        <f t="shared" si="3"/>
        <v>0</v>
      </c>
      <c r="E48" s="318"/>
      <c r="F48" s="316"/>
      <c r="G48" s="316"/>
      <c r="H48" s="316"/>
      <c r="I48" s="316"/>
      <c r="J48" s="317"/>
    </row>
    <row r="49" spans="1:10" x14ac:dyDescent="0.25">
      <c r="A49" s="428" t="s">
        <v>63</v>
      </c>
      <c r="B49" s="21"/>
      <c r="C49" s="206">
        <v>0</v>
      </c>
      <c r="D49" s="306">
        <f t="shared" si="3"/>
        <v>0</v>
      </c>
      <c r="E49" s="318"/>
      <c r="F49" s="316"/>
      <c r="G49" s="316"/>
      <c r="H49" s="316"/>
      <c r="I49" s="316"/>
      <c r="J49" s="317"/>
    </row>
    <row r="50" spans="1:10" x14ac:dyDescent="0.25">
      <c r="A50" s="428" t="s">
        <v>63</v>
      </c>
      <c r="B50" s="21"/>
      <c r="C50" s="206">
        <v>0</v>
      </c>
      <c r="D50" s="306">
        <f t="shared" si="3"/>
        <v>0</v>
      </c>
      <c r="E50" s="318"/>
      <c r="F50" s="316"/>
      <c r="G50" s="316"/>
      <c r="H50" s="316"/>
      <c r="I50" s="316"/>
      <c r="J50" s="317"/>
    </row>
    <row r="51" spans="1:10" x14ac:dyDescent="0.25">
      <c r="A51" s="508"/>
      <c r="B51" s="21"/>
      <c r="C51" s="98"/>
      <c r="D51" s="304"/>
      <c r="E51" s="21"/>
      <c r="F51" s="21"/>
      <c r="G51" s="21"/>
      <c r="H51" s="21"/>
      <c r="I51" s="21"/>
      <c r="J51" s="21"/>
    </row>
    <row r="52" spans="1:10" x14ac:dyDescent="0.25">
      <c r="A52" s="510" t="s">
        <v>106</v>
      </c>
      <c r="B52" s="24"/>
      <c r="C52" s="100"/>
      <c r="D52" s="305"/>
      <c r="E52" s="21"/>
      <c r="F52" s="21"/>
      <c r="G52" s="21"/>
      <c r="H52" s="21"/>
      <c r="I52" s="21"/>
      <c r="J52" s="21"/>
    </row>
    <row r="53" spans="1:10" ht="82.5" customHeight="1" x14ac:dyDescent="0.25">
      <c r="A53" s="512" t="s">
        <v>7</v>
      </c>
      <c r="B53" s="21"/>
      <c r="C53" s="206">
        <v>0</v>
      </c>
      <c r="D53" s="306">
        <f>ROUND(C53,0)</f>
        <v>0</v>
      </c>
      <c r="E53" s="641" t="s">
        <v>216</v>
      </c>
      <c r="F53" s="648"/>
      <c r="G53" s="648"/>
      <c r="H53" s="648"/>
      <c r="I53" s="648"/>
      <c r="J53" s="649"/>
    </row>
    <row r="54" spans="1:10" ht="69.95" customHeight="1" x14ac:dyDescent="0.25">
      <c r="A54" s="512" t="s">
        <v>5</v>
      </c>
      <c r="B54" s="21"/>
      <c r="C54" s="206">
        <v>0</v>
      </c>
      <c r="D54" s="306">
        <f t="shared" ref="D54:D60" si="4">ROUND(C54,0)</f>
        <v>0</v>
      </c>
      <c r="E54" s="641" t="s">
        <v>217</v>
      </c>
      <c r="F54" s="648"/>
      <c r="G54" s="648"/>
      <c r="H54" s="648"/>
      <c r="I54" s="648"/>
      <c r="J54" s="649"/>
    </row>
    <row r="55" spans="1:10" ht="46.5" customHeight="1" x14ac:dyDescent="0.25">
      <c r="A55" s="512" t="s">
        <v>64</v>
      </c>
      <c r="B55" s="21"/>
      <c r="C55" s="206">
        <v>0</v>
      </c>
      <c r="D55" s="306">
        <f t="shared" si="4"/>
        <v>0</v>
      </c>
      <c r="E55" s="662" t="s">
        <v>116</v>
      </c>
      <c r="F55" s="648"/>
      <c r="G55" s="648"/>
      <c r="H55" s="648"/>
      <c r="I55" s="648"/>
      <c r="J55" s="649"/>
    </row>
    <row r="56" spans="1:10" ht="55.5" customHeight="1" x14ac:dyDescent="0.25">
      <c r="A56" s="514" t="s">
        <v>6</v>
      </c>
      <c r="B56" s="21"/>
      <c r="C56" s="206">
        <v>0</v>
      </c>
      <c r="D56" s="306">
        <f t="shared" si="4"/>
        <v>0</v>
      </c>
      <c r="E56" s="641" t="s">
        <v>218</v>
      </c>
      <c r="F56" s="642"/>
      <c r="G56" s="642"/>
      <c r="H56" s="642"/>
      <c r="I56" s="642"/>
      <c r="J56" s="643"/>
    </row>
    <row r="57" spans="1:10" ht="64.5" customHeight="1" x14ac:dyDescent="0.25">
      <c r="A57" s="428" t="s">
        <v>63</v>
      </c>
      <c r="B57" s="21"/>
      <c r="C57" s="206">
        <v>0</v>
      </c>
      <c r="D57" s="306">
        <f t="shared" si="4"/>
        <v>0</v>
      </c>
      <c r="E57" s="641" t="s">
        <v>219</v>
      </c>
      <c r="F57" s="642"/>
      <c r="G57" s="642"/>
      <c r="H57" s="642"/>
      <c r="I57" s="642"/>
      <c r="J57" s="643"/>
    </row>
    <row r="58" spans="1:10" ht="36.6" customHeight="1" x14ac:dyDescent="0.25">
      <c r="A58" s="428" t="s">
        <v>63</v>
      </c>
      <c r="B58" s="21"/>
      <c r="C58" s="206">
        <v>0</v>
      </c>
      <c r="D58" s="306">
        <f t="shared" si="4"/>
        <v>0</v>
      </c>
      <c r="E58" s="641" t="s">
        <v>225</v>
      </c>
      <c r="F58" s="642"/>
      <c r="G58" s="642"/>
      <c r="H58" s="642"/>
      <c r="I58" s="642"/>
      <c r="J58" s="643"/>
    </row>
    <row r="59" spans="1:10" x14ac:dyDescent="0.25">
      <c r="A59" s="428" t="s">
        <v>63</v>
      </c>
      <c r="B59" s="21"/>
      <c r="C59" s="206">
        <v>0</v>
      </c>
      <c r="D59" s="306">
        <f t="shared" si="4"/>
        <v>0</v>
      </c>
      <c r="E59" s="319"/>
      <c r="F59" s="320"/>
      <c r="G59" s="320"/>
      <c r="H59" s="320"/>
      <c r="I59" s="320"/>
      <c r="J59" s="321"/>
    </row>
    <row r="60" spans="1:10" x14ac:dyDescent="0.25">
      <c r="A60" s="428" t="s">
        <v>63</v>
      </c>
      <c r="B60" s="21"/>
      <c r="C60" s="206">
        <v>0</v>
      </c>
      <c r="D60" s="306">
        <f t="shared" si="4"/>
        <v>0</v>
      </c>
      <c r="E60" s="658"/>
      <c r="F60" s="659"/>
      <c r="G60" s="659"/>
      <c r="H60" s="659"/>
      <c r="I60" s="659"/>
      <c r="J60" s="660"/>
    </row>
    <row r="61" spans="1:10" x14ac:dyDescent="0.25">
      <c r="A61" s="515"/>
      <c r="B61" s="21"/>
      <c r="C61" s="21"/>
      <c r="D61" s="21"/>
      <c r="E61" s="21"/>
      <c r="F61" s="21"/>
      <c r="G61" s="21"/>
      <c r="H61" s="21"/>
      <c r="I61" s="21"/>
      <c r="J61" s="21"/>
    </row>
    <row r="62" spans="1:10" x14ac:dyDescent="0.25">
      <c r="A62" s="510" t="s">
        <v>167</v>
      </c>
      <c r="B62" s="24"/>
      <c r="C62" s="100"/>
      <c r="D62" s="305"/>
      <c r="E62" s="322"/>
      <c r="F62" s="322"/>
      <c r="G62" s="322"/>
      <c r="H62" s="322"/>
      <c r="I62" s="322"/>
      <c r="J62" s="322"/>
    </row>
    <row r="63" spans="1:10" ht="39.6" customHeight="1" x14ac:dyDescent="0.25">
      <c r="A63" s="516" t="s">
        <v>117</v>
      </c>
      <c r="B63" s="21"/>
      <c r="C63" s="99">
        <v>0</v>
      </c>
      <c r="D63" s="97">
        <f>ROUND(C63,0)</f>
        <v>0</v>
      </c>
      <c r="E63" s="641" t="s">
        <v>211</v>
      </c>
      <c r="F63" s="642"/>
      <c r="G63" s="642"/>
      <c r="H63" s="642"/>
      <c r="I63" s="642"/>
      <c r="J63" s="643"/>
    </row>
    <row r="64" spans="1:10" ht="33.950000000000003" customHeight="1" x14ac:dyDescent="0.25">
      <c r="A64" s="516" t="s">
        <v>168</v>
      </c>
      <c r="B64" s="21"/>
      <c r="C64" s="99">
        <v>0</v>
      </c>
      <c r="D64" s="97">
        <f t="shared" ref="D64:D68" si="5">ROUND(C64,0)</f>
        <v>0</v>
      </c>
      <c r="E64" s="641" t="s">
        <v>220</v>
      </c>
      <c r="F64" s="642"/>
      <c r="G64" s="642"/>
      <c r="H64" s="642"/>
      <c r="I64" s="642"/>
      <c r="J64" s="643"/>
    </row>
    <row r="65" spans="1:10" ht="26.1" customHeight="1" x14ac:dyDescent="0.25">
      <c r="A65" s="516" t="s">
        <v>169</v>
      </c>
      <c r="B65" s="21"/>
      <c r="C65" s="99">
        <v>0</v>
      </c>
      <c r="D65" s="97">
        <f t="shared" si="5"/>
        <v>0</v>
      </c>
      <c r="E65" s="641" t="s">
        <v>221</v>
      </c>
      <c r="F65" s="642"/>
      <c r="G65" s="642"/>
      <c r="H65" s="642"/>
      <c r="I65" s="642"/>
      <c r="J65" s="643"/>
    </row>
    <row r="66" spans="1:10" ht="65.099999999999994" customHeight="1" x14ac:dyDescent="0.25">
      <c r="A66" s="516" t="s">
        <v>170</v>
      </c>
      <c r="B66" s="21"/>
      <c r="C66" s="99">
        <v>0</v>
      </c>
      <c r="D66" s="97">
        <f t="shared" si="5"/>
        <v>0</v>
      </c>
      <c r="E66" s="641" t="s">
        <v>222</v>
      </c>
      <c r="F66" s="642"/>
      <c r="G66" s="642"/>
      <c r="H66" s="642"/>
      <c r="I66" s="642"/>
      <c r="J66" s="643"/>
    </row>
    <row r="67" spans="1:10" ht="24.6" customHeight="1" x14ac:dyDescent="0.25">
      <c r="A67" s="516" t="s">
        <v>171</v>
      </c>
      <c r="B67" s="21"/>
      <c r="C67" s="99">
        <v>0</v>
      </c>
      <c r="D67" s="97">
        <f t="shared" si="5"/>
        <v>0</v>
      </c>
      <c r="E67" s="641" t="s">
        <v>223</v>
      </c>
      <c r="F67" s="642"/>
      <c r="G67" s="642"/>
      <c r="H67" s="642"/>
      <c r="I67" s="642"/>
      <c r="J67" s="643"/>
    </row>
    <row r="68" spans="1:10" ht="38.1" customHeight="1" x14ac:dyDescent="0.25">
      <c r="A68" s="427" t="s">
        <v>62</v>
      </c>
      <c r="B68" s="21"/>
      <c r="C68" s="99">
        <v>0</v>
      </c>
      <c r="D68" s="97">
        <f t="shared" si="5"/>
        <v>0</v>
      </c>
      <c r="E68" s="641" t="s">
        <v>226</v>
      </c>
      <c r="F68" s="642"/>
      <c r="G68" s="642"/>
      <c r="H68" s="642"/>
      <c r="I68" s="642"/>
      <c r="J68" s="643"/>
    </row>
    <row r="69" spans="1:10" x14ac:dyDescent="0.25">
      <c r="A69" s="508"/>
      <c r="B69" s="21"/>
      <c r="C69" s="304"/>
      <c r="D69" s="304"/>
      <c r="E69" s="21"/>
      <c r="F69" s="21"/>
      <c r="G69" s="21"/>
      <c r="H69" s="21"/>
      <c r="I69" s="21"/>
      <c r="J69" s="21"/>
    </row>
    <row r="70" spans="1:10" x14ac:dyDescent="0.25">
      <c r="A70" s="517" t="s">
        <v>143</v>
      </c>
      <c r="B70" s="21"/>
      <c r="C70" s="101">
        <f>ROUND(SUM(D20:D23)+SUM(D31:D40)+SUM(D43:D50)+SUM(D53:D60)+SUM(D63:D68)+SUM(D25:D28),2)</f>
        <v>0</v>
      </c>
      <c r="D70" s="301"/>
      <c r="E70" s="21"/>
      <c r="F70" s="21"/>
      <c r="G70" s="21"/>
      <c r="H70" s="21"/>
      <c r="I70" s="21"/>
      <c r="J70" s="21"/>
    </row>
  </sheetData>
  <sheetProtection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4">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25:J25"/>
    <mergeCell ref="E31:J31"/>
    <mergeCell ref="E32:J32"/>
    <mergeCell ref="E33:J33"/>
    <mergeCell ref="B7:C7"/>
    <mergeCell ref="E20:J23"/>
  </mergeCells>
  <conditionalFormatting sqref="C14 C20:D23 C24 B25:D28 C63:D68 C70">
    <cfRule type="cellIs" dxfId="213" priority="5" stopIfTrue="1" operator="lessThanOrEqual">
      <formula>0</formula>
    </cfRule>
  </conditionalFormatting>
  <conditionalFormatting sqref="C26:D28">
    <cfRule type="cellIs" dxfId="212" priority="4" stopIfTrue="1" operator="lessThanOrEqual">
      <formula>0</formula>
    </cfRule>
  </conditionalFormatting>
  <conditionalFormatting sqref="C31:D40">
    <cfRule type="cellIs" dxfId="211" priority="3" stopIfTrue="1" operator="lessThanOrEqual">
      <formula>0</formula>
    </cfRule>
  </conditionalFormatting>
  <conditionalFormatting sqref="C43:D50">
    <cfRule type="cellIs" dxfId="210" priority="2" stopIfTrue="1" operator="lessThanOrEqual">
      <formula>0</formula>
    </cfRule>
  </conditionalFormatting>
  <conditionalFormatting sqref="C53:D60">
    <cfRule type="cellIs" dxfId="209" priority="1" stopIfTrue="1" operator="lessThanOrEqual">
      <formula>0</formula>
    </cfRule>
  </conditionalFormatting>
  <dataValidations count="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00443A7E-0730-4BC6-A165-D827BBB3E230}"/>
    <dataValidation allowBlank="1" showInputMessage="1" showErrorMessage="1" promptTitle="Grant Request" prompt="Enter the annual funding amount requested (up to $150,000)." sqref="C14" xr:uid="{99486D8E-6758-4586-9AAC-E58AE401EC19}"/>
    <dataValidation allowBlank="1" showInputMessage="1" showErrorMessage="1" prompt="Enter Name of Subcontractor" sqref="E15" xr:uid="{0F0AD1B9-A552-4E69-95B0-F79EC568902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EEE9-8BBC-4726-A0C6-11510B3885AF}">
  <sheetPr>
    <tabColor theme="4" tint="0.59999389629810485"/>
  </sheetPr>
  <dimension ref="A1:J70"/>
  <sheetViews>
    <sheetView workbookViewId="0">
      <selection activeCell="A20" sqref="A20"/>
    </sheetView>
  </sheetViews>
  <sheetFormatPr defaultRowHeight="15" x14ac:dyDescent="0.25"/>
  <cols>
    <col min="1" max="1" width="39.7109375" style="451" customWidth="1"/>
    <col min="2" max="2" width="11.7109375" customWidth="1"/>
    <col min="3" max="3" width="20.42578125" customWidth="1"/>
    <col min="4" max="4" width="0" hidden="1" customWidth="1"/>
    <col min="5" max="5" width="17.42578125" customWidth="1"/>
    <col min="10" max="10" width="11.85546875" customWidth="1"/>
  </cols>
  <sheetData>
    <row r="1" spans="1:10" x14ac:dyDescent="0.25">
      <c r="A1" s="617" t="str">
        <f>Personnel!A1</f>
        <v>N.C. Office of Rural Health</v>
      </c>
      <c r="B1" s="617"/>
      <c r="C1" s="617"/>
      <c r="D1" s="617"/>
      <c r="E1" s="617"/>
      <c r="F1" s="617"/>
      <c r="G1" s="617"/>
      <c r="H1" s="617"/>
      <c r="I1" s="617"/>
      <c r="J1" s="21"/>
    </row>
    <row r="2" spans="1:10" x14ac:dyDescent="0.25">
      <c r="A2" s="617" t="str">
        <f>Personnel!A2</f>
        <v>SFY 2025 Telehealth Infrastructure Grant  01/01/2025-12/31/2025</v>
      </c>
      <c r="B2" s="617"/>
      <c r="C2" s="617"/>
      <c r="D2" s="617"/>
      <c r="E2" s="617"/>
      <c r="F2" s="617"/>
      <c r="G2" s="617"/>
      <c r="H2" s="617"/>
      <c r="I2" s="617"/>
      <c r="J2" s="21"/>
    </row>
    <row r="3" spans="1:10" ht="18" x14ac:dyDescent="0.25">
      <c r="A3" s="665" t="s">
        <v>166</v>
      </c>
      <c r="B3" s="665"/>
      <c r="C3" s="665"/>
      <c r="D3" s="665"/>
      <c r="E3" s="665"/>
      <c r="F3" s="665"/>
      <c r="G3" s="665"/>
      <c r="H3" s="665"/>
      <c r="I3" s="665"/>
      <c r="J3" s="21"/>
    </row>
    <row r="4" spans="1:10" x14ac:dyDescent="0.25">
      <c r="A4" s="473"/>
      <c r="B4" s="473"/>
      <c r="C4" s="473"/>
      <c r="D4" s="210"/>
      <c r="E4" s="21"/>
      <c r="F4" s="21"/>
      <c r="G4" s="21"/>
      <c r="H4" s="21"/>
      <c r="I4" s="21"/>
      <c r="J4" s="21"/>
    </row>
    <row r="5" spans="1:10" x14ac:dyDescent="0.25">
      <c r="A5" s="442" t="s">
        <v>57</v>
      </c>
      <c r="B5" s="619" t="str">
        <f>IF(Personnel!B5="","Enter Organization Name on Personnel Tab",Personnel!B5)</f>
        <v>Enter Organization Name on Personnel Tab</v>
      </c>
      <c r="C5" s="620"/>
      <c r="D5" s="302"/>
      <c r="E5" s="21"/>
      <c r="F5" s="21"/>
      <c r="G5" s="21"/>
      <c r="H5" s="21"/>
      <c r="I5" s="21"/>
      <c r="J5" s="21"/>
    </row>
    <row r="6" spans="1:10" x14ac:dyDescent="0.25">
      <c r="A6" s="470"/>
      <c r="B6" s="302"/>
      <c r="C6" s="302"/>
      <c r="D6" s="302"/>
      <c r="E6" s="21"/>
      <c r="F6" s="21"/>
      <c r="G6" s="21"/>
      <c r="H6" s="21"/>
      <c r="I6" s="21"/>
      <c r="J6" s="21"/>
    </row>
    <row r="7" spans="1:10" x14ac:dyDescent="0.25">
      <c r="A7" s="442" t="s">
        <v>205</v>
      </c>
      <c r="B7" s="666"/>
      <c r="C7" s="667"/>
      <c r="D7" s="302"/>
      <c r="E7" s="21"/>
      <c r="F7" s="21"/>
      <c r="G7" s="21"/>
      <c r="H7" s="21"/>
      <c r="I7" s="21"/>
      <c r="J7" s="21"/>
    </row>
    <row r="8" spans="1:10" x14ac:dyDescent="0.25">
      <c r="A8" s="472"/>
      <c r="B8" s="143"/>
      <c r="C8" s="143"/>
      <c r="D8" s="143"/>
      <c r="E8" s="21"/>
      <c r="F8" s="21"/>
      <c r="G8" s="21"/>
      <c r="H8" s="21"/>
      <c r="I8" s="21"/>
      <c r="J8" s="21"/>
    </row>
    <row r="9" spans="1:10" x14ac:dyDescent="0.25">
      <c r="A9" s="621" t="s">
        <v>153</v>
      </c>
      <c r="B9" s="622"/>
      <c r="C9" s="622"/>
      <c r="D9" s="622"/>
      <c r="E9" s="622"/>
      <c r="F9" s="622"/>
      <c r="G9" s="622"/>
      <c r="H9" s="622"/>
      <c r="I9" s="623"/>
      <c r="J9" s="21"/>
    </row>
    <row r="10" spans="1:10" x14ac:dyDescent="0.25">
      <c r="A10" s="624"/>
      <c r="B10" s="625"/>
      <c r="C10" s="625"/>
      <c r="D10" s="625"/>
      <c r="E10" s="625"/>
      <c r="F10" s="625"/>
      <c r="G10" s="625"/>
      <c r="H10" s="625"/>
      <c r="I10" s="626"/>
      <c r="J10" s="21"/>
    </row>
    <row r="11" spans="1:10" ht="29.45" customHeight="1" x14ac:dyDescent="0.25">
      <c r="A11" s="627"/>
      <c r="B11" s="628"/>
      <c r="C11" s="628"/>
      <c r="D11" s="628"/>
      <c r="E11" s="628"/>
      <c r="F11" s="628"/>
      <c r="G11" s="628"/>
      <c r="H11" s="628"/>
      <c r="I11" s="629"/>
      <c r="J11" s="21"/>
    </row>
    <row r="12" spans="1:10" ht="30" x14ac:dyDescent="0.25">
      <c r="A12" s="518"/>
      <c r="B12" s="68"/>
      <c r="C12" s="20" t="s">
        <v>76</v>
      </c>
      <c r="D12" s="20"/>
      <c r="E12" s="21"/>
      <c r="F12" s="21"/>
      <c r="G12" s="21"/>
      <c r="H12" s="21"/>
      <c r="I12" s="21"/>
      <c r="J12" s="21"/>
    </row>
    <row r="13" spans="1:10" hidden="1" x14ac:dyDescent="0.25">
      <c r="A13" s="519" t="s">
        <v>105</v>
      </c>
      <c r="B13" s="21"/>
      <c r="C13" s="67"/>
      <c r="D13" s="67"/>
      <c r="E13" s="21"/>
      <c r="F13" s="21"/>
      <c r="G13" s="21"/>
      <c r="H13" s="21"/>
      <c r="I13" s="21"/>
      <c r="J13" s="21"/>
    </row>
    <row r="14" spans="1:10" hidden="1" x14ac:dyDescent="0.25">
      <c r="A14" s="443" t="s">
        <v>75</v>
      </c>
      <c r="B14" s="21"/>
      <c r="C14" s="477"/>
      <c r="D14" s="22"/>
      <c r="E14" s="21"/>
      <c r="F14" s="21"/>
      <c r="G14" s="21"/>
      <c r="H14" s="21"/>
      <c r="I14" s="21"/>
      <c r="J14" s="21"/>
    </row>
    <row r="15" spans="1:10" hidden="1" x14ac:dyDescent="0.25">
      <c r="A15" s="443"/>
      <c r="B15" s="21"/>
      <c r="C15" s="22"/>
      <c r="D15" s="22"/>
      <c r="E15" s="21"/>
      <c r="F15" s="21"/>
      <c r="G15" s="21"/>
      <c r="H15" s="21"/>
      <c r="I15" s="21"/>
      <c r="J15" s="21"/>
    </row>
    <row r="16" spans="1:10" x14ac:dyDescent="0.25">
      <c r="A16" s="520" t="s">
        <v>95</v>
      </c>
      <c r="B16" s="21"/>
      <c r="C16" s="22"/>
      <c r="D16" s="22"/>
      <c r="E16" s="21"/>
      <c r="F16" s="21"/>
      <c r="G16" s="21"/>
      <c r="H16" s="21"/>
      <c r="I16" s="21"/>
      <c r="J16" s="21"/>
    </row>
    <row r="17" spans="1:10" x14ac:dyDescent="0.25">
      <c r="A17" s="520"/>
      <c r="B17" s="21"/>
      <c r="C17" s="22"/>
      <c r="D17" s="22"/>
      <c r="E17" s="21"/>
      <c r="F17" s="21"/>
      <c r="G17" s="21"/>
      <c r="H17" s="21"/>
      <c r="I17" s="21"/>
      <c r="J17" s="21"/>
    </row>
    <row r="18" spans="1:10" x14ac:dyDescent="0.25">
      <c r="A18" s="444" t="s">
        <v>114</v>
      </c>
      <c r="B18" s="21"/>
      <c r="C18" s="22"/>
      <c r="D18" s="22"/>
      <c r="E18" s="21"/>
      <c r="F18" s="21"/>
      <c r="G18" s="21"/>
      <c r="H18" s="21"/>
      <c r="I18" s="21"/>
      <c r="J18" s="21"/>
    </row>
    <row r="19" spans="1:10" ht="81.599999999999994" customHeight="1" x14ac:dyDescent="0.25">
      <c r="A19" s="521" t="s">
        <v>158</v>
      </c>
      <c r="B19" s="61"/>
      <c r="C19" s="304"/>
      <c r="D19" s="304"/>
      <c r="E19" s="608" t="s">
        <v>144</v>
      </c>
      <c r="F19" s="609"/>
      <c r="G19" s="609"/>
      <c r="H19" s="609"/>
      <c r="I19" s="609"/>
      <c r="J19" s="610"/>
    </row>
    <row r="20" spans="1:10" ht="29.45" customHeight="1" x14ac:dyDescent="0.25">
      <c r="A20" s="445" t="s">
        <v>196</v>
      </c>
      <c r="B20" s="500"/>
      <c r="C20" s="99">
        <v>0</v>
      </c>
      <c r="D20" s="97">
        <f>ROUND(C20,0)</f>
        <v>0</v>
      </c>
      <c r="E20" s="652" t="s">
        <v>229</v>
      </c>
      <c r="F20" s="653"/>
      <c r="G20" s="653"/>
      <c r="H20" s="653"/>
      <c r="I20" s="653"/>
      <c r="J20" s="654"/>
    </row>
    <row r="21" spans="1:10" x14ac:dyDescent="0.25">
      <c r="A21" s="446" t="s">
        <v>197</v>
      </c>
      <c r="B21" s="500"/>
      <c r="C21" s="99">
        <v>0</v>
      </c>
      <c r="D21" s="97">
        <f t="shared" ref="D21:D23" si="0">ROUND(C21,0)</f>
        <v>0</v>
      </c>
      <c r="E21" s="655"/>
      <c r="F21" s="656"/>
      <c r="G21" s="656"/>
      <c r="H21" s="656"/>
      <c r="I21" s="656"/>
      <c r="J21" s="657"/>
    </row>
    <row r="22" spans="1:10" x14ac:dyDescent="0.25">
      <c r="A22" s="446" t="s">
        <v>198</v>
      </c>
      <c r="B22" s="500"/>
      <c r="C22" s="99">
        <v>0</v>
      </c>
      <c r="D22" s="97">
        <f t="shared" si="0"/>
        <v>0</v>
      </c>
      <c r="E22" s="655"/>
      <c r="F22" s="656"/>
      <c r="G22" s="656"/>
      <c r="H22" s="656"/>
      <c r="I22" s="656"/>
      <c r="J22" s="657"/>
    </row>
    <row r="23" spans="1:10" x14ac:dyDescent="0.25">
      <c r="A23" s="446" t="s">
        <v>199</v>
      </c>
      <c r="B23" s="500"/>
      <c r="C23" s="99">
        <v>0</v>
      </c>
      <c r="D23" s="97">
        <f t="shared" si="0"/>
        <v>0</v>
      </c>
      <c r="E23" s="655"/>
      <c r="F23" s="656"/>
      <c r="G23" s="656"/>
      <c r="H23" s="656"/>
      <c r="I23" s="656"/>
      <c r="J23" s="657"/>
    </row>
    <row r="24" spans="1:10" ht="32.1" customHeight="1" x14ac:dyDescent="0.25">
      <c r="A24" s="522" t="s">
        <v>159</v>
      </c>
      <c r="B24" s="469"/>
      <c r="C24" s="193" t="s">
        <v>4</v>
      </c>
      <c r="D24" s="303"/>
      <c r="E24" s="21"/>
      <c r="F24" s="21"/>
      <c r="G24" s="21"/>
      <c r="H24" s="21"/>
      <c r="I24" s="21"/>
      <c r="J24" s="21"/>
    </row>
    <row r="25" spans="1:10" ht="66.599999999999994" customHeight="1" x14ac:dyDescent="0.25">
      <c r="A25" s="447" t="s">
        <v>196</v>
      </c>
      <c r="B25" s="483" t="s">
        <v>4</v>
      </c>
      <c r="C25" s="192">
        <v>0</v>
      </c>
      <c r="D25" s="97">
        <f>ROUND(C25,0)</f>
        <v>0</v>
      </c>
      <c r="E25" s="652" t="s">
        <v>194</v>
      </c>
      <c r="F25" s="653"/>
      <c r="G25" s="653"/>
      <c r="H25" s="653"/>
      <c r="I25" s="653"/>
      <c r="J25" s="654"/>
    </row>
    <row r="26" spans="1:10" x14ac:dyDescent="0.25">
      <c r="A26" s="420" t="s">
        <v>197</v>
      </c>
      <c r="B26" s="483" t="s">
        <v>154</v>
      </c>
      <c r="C26" s="192">
        <v>0</v>
      </c>
      <c r="D26" s="97">
        <f t="shared" ref="D26:D28" si="1">ROUND(C26,0)</f>
        <v>0</v>
      </c>
      <c r="E26" s="655"/>
      <c r="F26" s="656"/>
      <c r="G26" s="656"/>
      <c r="H26" s="656"/>
      <c r="I26" s="656"/>
      <c r="J26" s="657"/>
    </row>
    <row r="27" spans="1:10" x14ac:dyDescent="0.25">
      <c r="A27" s="420" t="s">
        <v>198</v>
      </c>
      <c r="B27" s="483" t="s">
        <v>4</v>
      </c>
      <c r="C27" s="192">
        <v>0</v>
      </c>
      <c r="D27" s="97">
        <f t="shared" si="1"/>
        <v>0</v>
      </c>
      <c r="E27" s="655"/>
      <c r="F27" s="656"/>
      <c r="G27" s="656"/>
      <c r="H27" s="656"/>
      <c r="I27" s="656"/>
      <c r="J27" s="657"/>
    </row>
    <row r="28" spans="1:10" x14ac:dyDescent="0.25">
      <c r="A28" s="420" t="s">
        <v>199</v>
      </c>
      <c r="B28" s="483" t="s">
        <v>4</v>
      </c>
      <c r="C28" s="192">
        <v>0</v>
      </c>
      <c r="D28" s="97">
        <f t="shared" si="1"/>
        <v>0</v>
      </c>
      <c r="E28" s="668"/>
      <c r="F28" s="669"/>
      <c r="G28" s="669"/>
      <c r="H28" s="669"/>
      <c r="I28" s="669"/>
      <c r="J28" s="670"/>
    </row>
    <row r="29" spans="1:10" x14ac:dyDescent="0.25">
      <c r="A29" s="449"/>
      <c r="B29" s="22"/>
      <c r="C29" s="98"/>
      <c r="D29" s="304"/>
      <c r="E29" s="21"/>
      <c r="F29" s="21"/>
      <c r="G29" s="21"/>
      <c r="H29" s="21"/>
      <c r="I29" s="21"/>
      <c r="J29" s="21"/>
    </row>
    <row r="30" spans="1:10" x14ac:dyDescent="0.25">
      <c r="A30" s="444" t="s">
        <v>96</v>
      </c>
      <c r="B30" s="24"/>
      <c r="C30" s="100"/>
      <c r="D30" s="305"/>
      <c r="E30" s="21"/>
      <c r="F30" s="21"/>
      <c r="G30" s="21"/>
      <c r="H30" s="21"/>
      <c r="I30" s="21"/>
      <c r="J30" s="21"/>
    </row>
    <row r="31" spans="1:10" ht="39.6" customHeight="1" x14ac:dyDescent="0.25">
      <c r="A31" s="443" t="s">
        <v>13</v>
      </c>
      <c r="B31" s="21"/>
      <c r="C31" s="206">
        <v>0</v>
      </c>
      <c r="D31" s="306">
        <f>ROUND(C31,0)</f>
        <v>0</v>
      </c>
      <c r="E31" s="641" t="s">
        <v>208</v>
      </c>
      <c r="F31" s="648"/>
      <c r="G31" s="648"/>
      <c r="H31" s="648"/>
      <c r="I31" s="648"/>
      <c r="J31" s="649"/>
    </row>
    <row r="32" spans="1:10" ht="14.45" hidden="1" customHeight="1" x14ac:dyDescent="0.25">
      <c r="A32" s="443" t="s">
        <v>117</v>
      </c>
      <c r="B32" s="21"/>
      <c r="C32" s="206">
        <v>0</v>
      </c>
      <c r="D32" s="306">
        <f t="shared" ref="D32:D40" si="2">ROUND(C32,0)</f>
        <v>0</v>
      </c>
      <c r="E32" s="641" t="s">
        <v>211</v>
      </c>
      <c r="F32" s="648"/>
      <c r="G32" s="648"/>
      <c r="H32" s="648"/>
      <c r="I32" s="648"/>
      <c r="J32" s="649"/>
    </row>
    <row r="33" spans="1:10" ht="22.5" customHeight="1" x14ac:dyDescent="0.25">
      <c r="A33" s="443" t="s">
        <v>12</v>
      </c>
      <c r="B33" s="21"/>
      <c r="C33" s="206">
        <v>0</v>
      </c>
      <c r="D33" s="306">
        <f t="shared" si="2"/>
        <v>0</v>
      </c>
      <c r="E33" s="641" t="s">
        <v>210</v>
      </c>
      <c r="F33" s="648"/>
      <c r="G33" s="648"/>
      <c r="H33" s="648"/>
      <c r="I33" s="648"/>
      <c r="J33" s="649"/>
    </row>
    <row r="34" spans="1:10" ht="36.6" customHeight="1" x14ac:dyDescent="0.25">
      <c r="A34" s="443" t="s">
        <v>67</v>
      </c>
      <c r="B34" s="21"/>
      <c r="C34" s="206">
        <v>0</v>
      </c>
      <c r="D34" s="306">
        <f t="shared" si="2"/>
        <v>0</v>
      </c>
      <c r="E34" s="641" t="s">
        <v>209</v>
      </c>
      <c r="F34" s="642"/>
      <c r="G34" s="642"/>
      <c r="H34" s="642"/>
      <c r="I34" s="642"/>
      <c r="J34" s="643"/>
    </row>
    <row r="35" spans="1:10" ht="15" hidden="1" customHeight="1" x14ac:dyDescent="0.25">
      <c r="A35" s="443" t="s">
        <v>11</v>
      </c>
      <c r="B35" s="21"/>
      <c r="C35" s="206">
        <v>0</v>
      </c>
      <c r="D35" s="306">
        <f t="shared" si="2"/>
        <v>0</v>
      </c>
      <c r="E35" s="641" t="s">
        <v>148</v>
      </c>
      <c r="F35" s="648"/>
      <c r="G35" s="648"/>
      <c r="H35" s="648"/>
      <c r="I35" s="648"/>
      <c r="J35" s="649"/>
    </row>
    <row r="36" spans="1:10" ht="49.5" customHeight="1" x14ac:dyDescent="0.25">
      <c r="A36" s="443" t="s">
        <v>10</v>
      </c>
      <c r="B36" s="21"/>
      <c r="C36" s="206">
        <v>0</v>
      </c>
      <c r="D36" s="306">
        <f t="shared" si="2"/>
        <v>0</v>
      </c>
      <c r="E36" s="641" t="s">
        <v>185</v>
      </c>
      <c r="F36" s="642"/>
      <c r="G36" s="642"/>
      <c r="H36" s="642"/>
      <c r="I36" s="642"/>
      <c r="J36" s="643"/>
    </row>
    <row r="37" spans="1:10" ht="36" customHeight="1" x14ac:dyDescent="0.25">
      <c r="A37" s="420" t="s">
        <v>63</v>
      </c>
      <c r="B37" s="21"/>
      <c r="C37" s="206">
        <v>0</v>
      </c>
      <c r="D37" s="306">
        <f t="shared" si="2"/>
        <v>0</v>
      </c>
      <c r="E37" s="641" t="s">
        <v>227</v>
      </c>
      <c r="F37" s="642"/>
      <c r="G37" s="642"/>
      <c r="H37" s="642"/>
      <c r="I37" s="642"/>
      <c r="J37" s="643"/>
    </row>
    <row r="38" spans="1:10" x14ac:dyDescent="0.25">
      <c r="A38" s="420" t="s">
        <v>63</v>
      </c>
      <c r="B38" s="21"/>
      <c r="C38" s="206">
        <v>0</v>
      </c>
      <c r="D38" s="306">
        <f t="shared" si="2"/>
        <v>0</v>
      </c>
      <c r="E38" s="318"/>
      <c r="F38" s="316"/>
      <c r="G38" s="316"/>
      <c r="H38" s="316"/>
      <c r="I38" s="316"/>
      <c r="J38" s="317"/>
    </row>
    <row r="39" spans="1:10" x14ac:dyDescent="0.25">
      <c r="A39" s="420" t="s">
        <v>63</v>
      </c>
      <c r="B39" s="21"/>
      <c r="C39" s="206">
        <v>0</v>
      </c>
      <c r="D39" s="306">
        <f t="shared" si="2"/>
        <v>0</v>
      </c>
      <c r="E39" s="318"/>
      <c r="F39" s="316"/>
      <c r="G39" s="316"/>
      <c r="H39" s="316"/>
      <c r="I39" s="316"/>
      <c r="J39" s="317"/>
    </row>
    <row r="40" spans="1:10" x14ac:dyDescent="0.25">
      <c r="A40" s="420" t="s">
        <v>63</v>
      </c>
      <c r="B40" s="21"/>
      <c r="C40" s="206">
        <v>0</v>
      </c>
      <c r="D40" s="306">
        <f t="shared" si="2"/>
        <v>0</v>
      </c>
      <c r="E40" s="318"/>
      <c r="F40" s="316"/>
      <c r="G40" s="316"/>
      <c r="H40" s="316"/>
      <c r="I40" s="316"/>
      <c r="J40" s="317"/>
    </row>
    <row r="41" spans="1:10" x14ac:dyDescent="0.25">
      <c r="A41" s="443"/>
      <c r="B41" s="21"/>
      <c r="C41" s="98"/>
      <c r="D41" s="304"/>
      <c r="E41" s="21"/>
      <c r="F41" s="21"/>
      <c r="G41" s="21"/>
      <c r="H41" s="21"/>
      <c r="I41" s="21"/>
      <c r="J41" s="21"/>
    </row>
    <row r="42" spans="1:10" ht="26.25" x14ac:dyDescent="0.25">
      <c r="A42" s="523" t="s">
        <v>137</v>
      </c>
      <c r="B42" s="21"/>
      <c r="C42" s="98"/>
      <c r="D42" s="304"/>
      <c r="E42" s="21"/>
      <c r="F42" s="21"/>
      <c r="G42" s="21"/>
      <c r="H42" s="21"/>
      <c r="I42" s="21"/>
      <c r="J42" s="21"/>
    </row>
    <row r="43" spans="1:10" ht="51" customHeight="1" x14ac:dyDescent="0.25">
      <c r="A43" s="448" t="s">
        <v>66</v>
      </c>
      <c r="B43" s="21"/>
      <c r="C43" s="206"/>
      <c r="D43" s="306">
        <f>ROUND(C43,0)</f>
        <v>0</v>
      </c>
      <c r="E43" s="661" t="s">
        <v>212</v>
      </c>
      <c r="F43" s="663"/>
      <c r="G43" s="663"/>
      <c r="H43" s="663"/>
      <c r="I43" s="663"/>
      <c r="J43" s="664"/>
    </row>
    <row r="44" spans="1:10" ht="52.5" customHeight="1" x14ac:dyDescent="0.25">
      <c r="A44" s="443" t="s">
        <v>145</v>
      </c>
      <c r="B44" s="21"/>
      <c r="C44" s="206">
        <v>0</v>
      </c>
      <c r="D44" s="306">
        <f t="shared" ref="D44:D50" si="3">ROUND(C44,0)</f>
        <v>0</v>
      </c>
      <c r="E44" s="661" t="s">
        <v>213</v>
      </c>
      <c r="F44" s="659"/>
      <c r="G44" s="659"/>
      <c r="H44" s="659"/>
      <c r="I44" s="659"/>
      <c r="J44" s="660"/>
    </row>
    <row r="45" spans="1:10" ht="49.5" customHeight="1" x14ac:dyDescent="0.25">
      <c r="A45" s="443" t="s">
        <v>136</v>
      </c>
      <c r="B45" s="21"/>
      <c r="C45" s="206">
        <v>0</v>
      </c>
      <c r="D45" s="306">
        <f t="shared" si="3"/>
        <v>0</v>
      </c>
      <c r="E45" s="661" t="s">
        <v>214</v>
      </c>
      <c r="F45" s="659"/>
      <c r="G45" s="659"/>
      <c r="H45" s="659"/>
      <c r="I45" s="659"/>
      <c r="J45" s="660"/>
    </row>
    <row r="46" spans="1:10" ht="36.6" customHeight="1" x14ac:dyDescent="0.25">
      <c r="A46" s="443" t="s">
        <v>65</v>
      </c>
      <c r="B46" s="21"/>
      <c r="C46" s="206">
        <v>0</v>
      </c>
      <c r="D46" s="306">
        <f t="shared" si="3"/>
        <v>0</v>
      </c>
      <c r="E46" s="661" t="s">
        <v>215</v>
      </c>
      <c r="F46" s="659"/>
      <c r="G46" s="659"/>
      <c r="H46" s="659"/>
      <c r="I46" s="659"/>
      <c r="J46" s="660"/>
    </row>
    <row r="47" spans="1:10" ht="35.1" customHeight="1" x14ac:dyDescent="0.25">
      <c r="A47" s="420" t="s">
        <v>63</v>
      </c>
      <c r="B47" s="21"/>
      <c r="C47" s="206">
        <v>0</v>
      </c>
      <c r="D47" s="306">
        <f t="shared" si="3"/>
        <v>0</v>
      </c>
      <c r="E47" s="661" t="s">
        <v>224</v>
      </c>
      <c r="F47" s="659"/>
      <c r="G47" s="659"/>
      <c r="H47" s="659"/>
      <c r="I47" s="659"/>
      <c r="J47" s="660"/>
    </row>
    <row r="48" spans="1:10" x14ac:dyDescent="0.25">
      <c r="A48" s="420" t="s">
        <v>63</v>
      </c>
      <c r="B48" s="21"/>
      <c r="C48" s="206">
        <v>0</v>
      </c>
      <c r="D48" s="306">
        <f t="shared" si="3"/>
        <v>0</v>
      </c>
      <c r="E48" s="318"/>
      <c r="F48" s="316"/>
      <c r="G48" s="316"/>
      <c r="H48" s="316"/>
      <c r="I48" s="316"/>
      <c r="J48" s="317"/>
    </row>
    <row r="49" spans="1:10" x14ac:dyDescent="0.25">
      <c r="A49" s="420" t="s">
        <v>63</v>
      </c>
      <c r="B49" s="21"/>
      <c r="C49" s="206">
        <v>0</v>
      </c>
      <c r="D49" s="306">
        <f t="shared" si="3"/>
        <v>0</v>
      </c>
      <c r="E49" s="318"/>
      <c r="F49" s="316"/>
      <c r="G49" s="316"/>
      <c r="H49" s="316"/>
      <c r="I49" s="316"/>
      <c r="J49" s="317"/>
    </row>
    <row r="50" spans="1:10" x14ac:dyDescent="0.25">
      <c r="A50" s="420" t="s">
        <v>63</v>
      </c>
      <c r="B50" s="21"/>
      <c r="C50" s="206">
        <v>0</v>
      </c>
      <c r="D50" s="306">
        <f t="shared" si="3"/>
        <v>0</v>
      </c>
      <c r="E50" s="318"/>
      <c r="F50" s="316"/>
      <c r="G50" s="316"/>
      <c r="H50" s="316"/>
      <c r="I50" s="316"/>
      <c r="J50" s="317"/>
    </row>
    <row r="51" spans="1:10" x14ac:dyDescent="0.25">
      <c r="A51" s="443"/>
      <c r="B51" s="21"/>
      <c r="C51" s="98"/>
      <c r="D51" s="304"/>
      <c r="E51" s="21"/>
      <c r="F51" s="21"/>
      <c r="G51" s="21"/>
      <c r="H51" s="21"/>
      <c r="I51" s="21"/>
      <c r="J51" s="21"/>
    </row>
    <row r="52" spans="1:10" x14ac:dyDescent="0.25">
      <c r="A52" s="444" t="s">
        <v>106</v>
      </c>
      <c r="B52" s="24"/>
      <c r="C52" s="100"/>
      <c r="D52" s="305"/>
      <c r="E52" s="21"/>
      <c r="F52" s="21"/>
      <c r="G52" s="21"/>
      <c r="H52" s="21"/>
      <c r="I52" s="21"/>
      <c r="J52" s="21"/>
    </row>
    <row r="53" spans="1:10" ht="83.45" customHeight="1" x14ac:dyDescent="0.25">
      <c r="A53" s="449" t="s">
        <v>7</v>
      </c>
      <c r="B53" s="21"/>
      <c r="C53" s="206">
        <v>0</v>
      </c>
      <c r="D53" s="306">
        <f>ROUND(C53,0)</f>
        <v>0</v>
      </c>
      <c r="E53" s="641" t="s">
        <v>216</v>
      </c>
      <c r="F53" s="648"/>
      <c r="G53" s="648"/>
      <c r="H53" s="648"/>
      <c r="I53" s="648"/>
      <c r="J53" s="649"/>
    </row>
    <row r="54" spans="1:10" ht="62.45" customHeight="1" x14ac:dyDescent="0.25">
      <c r="A54" s="449" t="s">
        <v>5</v>
      </c>
      <c r="B54" s="21"/>
      <c r="C54" s="206">
        <v>0</v>
      </c>
      <c r="D54" s="306">
        <f t="shared" ref="D54:D60" si="4">ROUND(C54,0)</f>
        <v>0</v>
      </c>
      <c r="E54" s="641" t="s">
        <v>217</v>
      </c>
      <c r="F54" s="648"/>
      <c r="G54" s="648"/>
      <c r="H54" s="648"/>
      <c r="I54" s="648"/>
      <c r="J54" s="649"/>
    </row>
    <row r="55" spans="1:10" ht="39" customHeight="1" x14ac:dyDescent="0.25">
      <c r="A55" s="449" t="s">
        <v>64</v>
      </c>
      <c r="B55" s="21"/>
      <c r="C55" s="206">
        <v>0</v>
      </c>
      <c r="D55" s="306">
        <f t="shared" si="4"/>
        <v>0</v>
      </c>
      <c r="E55" s="662" t="s">
        <v>116</v>
      </c>
      <c r="F55" s="648"/>
      <c r="G55" s="648"/>
      <c r="H55" s="648"/>
      <c r="I55" s="648"/>
      <c r="J55" s="649"/>
    </row>
    <row r="56" spans="1:10" ht="51" customHeight="1" x14ac:dyDescent="0.25">
      <c r="A56" s="448" t="s">
        <v>6</v>
      </c>
      <c r="B56" s="21"/>
      <c r="C56" s="206">
        <v>0</v>
      </c>
      <c r="D56" s="306">
        <f t="shared" si="4"/>
        <v>0</v>
      </c>
      <c r="E56" s="641" t="s">
        <v>218</v>
      </c>
      <c r="F56" s="642"/>
      <c r="G56" s="642"/>
      <c r="H56" s="642"/>
      <c r="I56" s="642"/>
      <c r="J56" s="643"/>
    </row>
    <row r="57" spans="1:10" ht="68.45" customHeight="1" x14ac:dyDescent="0.25">
      <c r="A57" s="420" t="s">
        <v>63</v>
      </c>
      <c r="B57" s="21"/>
      <c r="C57" s="206">
        <v>0</v>
      </c>
      <c r="D57" s="306">
        <f t="shared" si="4"/>
        <v>0</v>
      </c>
      <c r="E57" s="641" t="s">
        <v>219</v>
      </c>
      <c r="F57" s="642"/>
      <c r="G57" s="642"/>
      <c r="H57" s="642"/>
      <c r="I57" s="642"/>
      <c r="J57" s="643"/>
    </row>
    <row r="58" spans="1:10" ht="36.6" customHeight="1" x14ac:dyDescent="0.25">
      <c r="A58" s="420" t="s">
        <v>63</v>
      </c>
      <c r="B58" s="21"/>
      <c r="C58" s="206">
        <v>0</v>
      </c>
      <c r="D58" s="306">
        <f t="shared" si="4"/>
        <v>0</v>
      </c>
      <c r="E58" s="641" t="s">
        <v>225</v>
      </c>
      <c r="F58" s="642"/>
      <c r="G58" s="642"/>
      <c r="H58" s="642"/>
      <c r="I58" s="642"/>
      <c r="J58" s="643"/>
    </row>
    <row r="59" spans="1:10" x14ac:dyDescent="0.25">
      <c r="A59" s="420" t="s">
        <v>63</v>
      </c>
      <c r="B59" s="21"/>
      <c r="C59" s="206">
        <v>0</v>
      </c>
      <c r="D59" s="306">
        <f t="shared" si="4"/>
        <v>0</v>
      </c>
      <c r="E59" s="319"/>
      <c r="F59" s="320"/>
      <c r="G59" s="320"/>
      <c r="H59" s="320"/>
      <c r="I59" s="320"/>
      <c r="J59" s="321"/>
    </row>
    <row r="60" spans="1:10" x14ac:dyDescent="0.25">
      <c r="A60" s="420" t="s">
        <v>63</v>
      </c>
      <c r="B60" s="21"/>
      <c r="C60" s="206">
        <v>0</v>
      </c>
      <c r="D60" s="306">
        <f t="shared" si="4"/>
        <v>0</v>
      </c>
      <c r="E60" s="658"/>
      <c r="F60" s="659"/>
      <c r="G60" s="659"/>
      <c r="H60" s="659"/>
      <c r="I60" s="659"/>
      <c r="J60" s="660"/>
    </row>
    <row r="61" spans="1:10" x14ac:dyDescent="0.25">
      <c r="A61" s="524"/>
      <c r="B61" s="21"/>
      <c r="C61" s="21"/>
      <c r="D61" s="21"/>
      <c r="E61" s="21"/>
      <c r="F61" s="21"/>
      <c r="G61" s="21"/>
      <c r="H61" s="21"/>
      <c r="I61" s="21"/>
      <c r="J61" s="21"/>
    </row>
    <row r="62" spans="1:10" x14ac:dyDescent="0.25">
      <c r="A62" s="444" t="s">
        <v>167</v>
      </c>
      <c r="B62" s="24"/>
      <c r="C62" s="100"/>
      <c r="D62" s="305"/>
      <c r="E62" s="322"/>
      <c r="F62" s="322"/>
      <c r="G62" s="322"/>
      <c r="H62" s="322"/>
      <c r="I62" s="322"/>
      <c r="J62" s="322"/>
    </row>
    <row r="63" spans="1:10" ht="44.45" customHeight="1" x14ac:dyDescent="0.25">
      <c r="A63" s="525" t="s">
        <v>117</v>
      </c>
      <c r="B63" s="21"/>
      <c r="C63" s="99">
        <v>0</v>
      </c>
      <c r="D63" s="97">
        <f>ROUND(C63,0)</f>
        <v>0</v>
      </c>
      <c r="E63" s="641" t="s">
        <v>211</v>
      </c>
      <c r="F63" s="642"/>
      <c r="G63" s="642"/>
      <c r="H63" s="642"/>
      <c r="I63" s="642"/>
      <c r="J63" s="643"/>
    </row>
    <row r="64" spans="1:10" ht="39.950000000000003" customHeight="1" x14ac:dyDescent="0.25">
      <c r="A64" s="525" t="s">
        <v>168</v>
      </c>
      <c r="B64" s="21"/>
      <c r="C64" s="99">
        <v>0</v>
      </c>
      <c r="D64" s="97">
        <f t="shared" ref="D64:D68" si="5">ROUND(C64,0)</f>
        <v>0</v>
      </c>
      <c r="E64" s="641" t="s">
        <v>220</v>
      </c>
      <c r="F64" s="642"/>
      <c r="G64" s="642"/>
      <c r="H64" s="642"/>
      <c r="I64" s="642"/>
      <c r="J64" s="643"/>
    </row>
    <row r="65" spans="1:10" ht="27.95" customHeight="1" x14ac:dyDescent="0.25">
      <c r="A65" s="525" t="s">
        <v>169</v>
      </c>
      <c r="B65" s="21"/>
      <c r="C65" s="99">
        <v>0</v>
      </c>
      <c r="D65" s="97">
        <f t="shared" si="5"/>
        <v>0</v>
      </c>
      <c r="E65" s="641" t="s">
        <v>221</v>
      </c>
      <c r="F65" s="642"/>
      <c r="G65" s="642"/>
      <c r="H65" s="642"/>
      <c r="I65" s="642"/>
      <c r="J65" s="643"/>
    </row>
    <row r="66" spans="1:10" ht="63.95" customHeight="1" x14ac:dyDescent="0.25">
      <c r="A66" s="525" t="s">
        <v>170</v>
      </c>
      <c r="B66" s="21"/>
      <c r="C66" s="99">
        <v>0</v>
      </c>
      <c r="D66" s="97">
        <f t="shared" si="5"/>
        <v>0</v>
      </c>
      <c r="E66" s="641" t="s">
        <v>222</v>
      </c>
      <c r="F66" s="642"/>
      <c r="G66" s="642"/>
      <c r="H66" s="642"/>
      <c r="I66" s="642"/>
      <c r="J66" s="643"/>
    </row>
    <row r="67" spans="1:10" ht="29.1" customHeight="1" x14ac:dyDescent="0.25">
      <c r="A67" s="525" t="s">
        <v>171</v>
      </c>
      <c r="B67" s="21"/>
      <c r="C67" s="99">
        <v>0</v>
      </c>
      <c r="D67" s="97">
        <f t="shared" si="5"/>
        <v>0</v>
      </c>
      <c r="E67" s="641" t="s">
        <v>223</v>
      </c>
      <c r="F67" s="642"/>
      <c r="G67" s="642"/>
      <c r="H67" s="642"/>
      <c r="I67" s="642"/>
      <c r="J67" s="643"/>
    </row>
    <row r="68" spans="1:10" ht="42" customHeight="1" x14ac:dyDescent="0.25">
      <c r="A68" s="446" t="s">
        <v>62</v>
      </c>
      <c r="B68" s="21"/>
      <c r="C68" s="99">
        <v>0</v>
      </c>
      <c r="D68" s="97">
        <f t="shared" si="5"/>
        <v>0</v>
      </c>
      <c r="E68" s="641" t="s">
        <v>226</v>
      </c>
      <c r="F68" s="642"/>
      <c r="G68" s="642"/>
      <c r="H68" s="642"/>
      <c r="I68" s="642"/>
      <c r="J68" s="643"/>
    </row>
    <row r="69" spans="1:10" x14ac:dyDescent="0.25">
      <c r="A69" s="443"/>
      <c r="B69" s="21"/>
      <c r="C69" s="98"/>
      <c r="D69" s="98"/>
      <c r="E69" s="21"/>
      <c r="F69" s="21"/>
      <c r="G69" s="21"/>
      <c r="H69" s="21"/>
      <c r="I69" s="21"/>
      <c r="J69" s="21"/>
    </row>
    <row r="70" spans="1:10" x14ac:dyDescent="0.25">
      <c r="A70" s="450" t="s">
        <v>143</v>
      </c>
      <c r="B70" s="21"/>
      <c r="C70" s="101">
        <f>ROUND(SUM(D20:D23)+SUM(D31:D40)+SUM(D43:D50)+SUM(D53:D60)+SUM(D63:D68)+SUM(D25:D28),2)</f>
        <v>0</v>
      </c>
      <c r="D70" s="301"/>
      <c r="E70" s="21"/>
      <c r="F70" s="21"/>
      <c r="G70" s="21"/>
      <c r="H70" s="21"/>
      <c r="I70" s="21"/>
      <c r="J70" s="21"/>
    </row>
  </sheetData>
  <sheetProtection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4">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31:J31"/>
    <mergeCell ref="E32:J32"/>
    <mergeCell ref="E33:J33"/>
    <mergeCell ref="B7:C7"/>
    <mergeCell ref="E20:J23"/>
    <mergeCell ref="E25:J28"/>
  </mergeCells>
  <conditionalFormatting sqref="C14 C20:D23 C24 B25:D28 C63:D68 C70">
    <cfRule type="cellIs" dxfId="208" priority="5" stopIfTrue="1" operator="lessThanOrEqual">
      <formula>0</formula>
    </cfRule>
  </conditionalFormatting>
  <conditionalFormatting sqref="C26:D28">
    <cfRule type="cellIs" dxfId="207" priority="4" stopIfTrue="1" operator="lessThanOrEqual">
      <formula>0</formula>
    </cfRule>
  </conditionalFormatting>
  <conditionalFormatting sqref="C31:D40">
    <cfRule type="cellIs" dxfId="206" priority="3" stopIfTrue="1" operator="lessThanOrEqual">
      <formula>0</formula>
    </cfRule>
  </conditionalFormatting>
  <conditionalFormatting sqref="C43:D50">
    <cfRule type="cellIs" dxfId="205" priority="2" stopIfTrue="1" operator="lessThanOrEqual">
      <formula>0</formula>
    </cfRule>
  </conditionalFormatting>
  <conditionalFormatting sqref="C53:D60">
    <cfRule type="cellIs" dxfId="204" priority="1" stopIfTrue="1" operator="lessThanOrEqual">
      <formula>0</formula>
    </cfRule>
  </conditionalFormatting>
  <dataValidations count="3">
    <dataValidation allowBlank="1" showInputMessage="1" showErrorMessage="1" promptTitle="Grant Request" prompt="Enter the annual funding amount requested (up to $150,000)." sqref="C14" xr:uid="{125678D1-C258-4AC4-B933-36F7EE2FF93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53:E58 E20 E25 E31:E37 E43:E47 E38:J40 F31:J36 E48:J50 F45:J45 E59:J60 F53:J57 E63" xr:uid="{1810FB25-E364-428E-B0C3-5F28114294D2}"/>
    <dataValidation allowBlank="1" showInputMessage="1" showErrorMessage="1" prompt="Enter Name of Subcontractor" sqref="G16" xr:uid="{751CB18C-1D7D-4788-BB7F-69969E53A25C}"/>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8AE6-128E-4F22-ADE1-DCD3124058A8}">
  <sheetPr>
    <tabColor theme="2" tint="-0.249977111117893"/>
  </sheetPr>
  <dimension ref="A1:J70"/>
  <sheetViews>
    <sheetView workbookViewId="0">
      <selection activeCell="A20" sqref="A20"/>
    </sheetView>
  </sheetViews>
  <sheetFormatPr defaultRowHeight="15" x14ac:dyDescent="0.25"/>
  <cols>
    <col min="1" max="1" width="39.7109375" style="459" customWidth="1"/>
    <col min="2" max="2" width="11.7109375" customWidth="1"/>
    <col min="3" max="3" width="20.42578125" customWidth="1"/>
    <col min="4" max="4" width="0" hidden="1" customWidth="1"/>
    <col min="5" max="5" width="17.42578125" customWidth="1"/>
    <col min="10" max="10" width="11.85546875" customWidth="1"/>
  </cols>
  <sheetData>
    <row r="1" spans="1:10" x14ac:dyDescent="0.25">
      <c r="A1" s="617" t="str">
        <f>Personnel!A1</f>
        <v>N.C. Office of Rural Health</v>
      </c>
      <c r="B1" s="617"/>
      <c r="C1" s="617"/>
      <c r="D1" s="617"/>
      <c r="E1" s="617"/>
      <c r="F1" s="617"/>
      <c r="G1" s="617"/>
      <c r="H1" s="617"/>
      <c r="I1" s="617"/>
      <c r="J1" s="21"/>
    </row>
    <row r="2" spans="1:10" x14ac:dyDescent="0.25">
      <c r="A2" s="617" t="str">
        <f>Personnel!A2</f>
        <v>SFY 2025 Telehealth Infrastructure Grant  01/01/2025-12/31/2025</v>
      </c>
      <c r="B2" s="617"/>
      <c r="C2" s="617"/>
      <c r="D2" s="617"/>
      <c r="E2" s="617"/>
      <c r="F2" s="617"/>
      <c r="G2" s="617"/>
      <c r="H2" s="617"/>
      <c r="I2" s="617"/>
      <c r="J2" s="21"/>
    </row>
    <row r="3" spans="1:10" ht="18" x14ac:dyDescent="0.25">
      <c r="A3" s="671" t="s">
        <v>166</v>
      </c>
      <c r="B3" s="671"/>
      <c r="C3" s="671"/>
      <c r="D3" s="671"/>
      <c r="E3" s="671"/>
      <c r="F3" s="671"/>
      <c r="G3" s="671"/>
      <c r="H3" s="671"/>
      <c r="I3" s="671"/>
      <c r="J3" s="21"/>
    </row>
    <row r="4" spans="1:10" x14ac:dyDescent="0.25">
      <c r="A4" s="473"/>
      <c r="B4" s="210"/>
      <c r="C4" s="210"/>
      <c r="D4" s="210"/>
      <c r="E4" s="21"/>
      <c r="F4" s="21"/>
      <c r="G4" s="21"/>
      <c r="H4" s="21"/>
      <c r="I4" s="21"/>
      <c r="J4" s="21"/>
    </row>
    <row r="5" spans="1:10" x14ac:dyDescent="0.25">
      <c r="A5" s="452" t="s">
        <v>57</v>
      </c>
      <c r="B5" s="619" t="str">
        <f>IF(Personnel!B5="","Enter Organization Name on Personnel Tab",Personnel!B5)</f>
        <v>Enter Organization Name on Personnel Tab</v>
      </c>
      <c r="C5" s="620"/>
      <c r="D5" s="302"/>
      <c r="E5" s="21"/>
      <c r="F5" s="21"/>
      <c r="G5" s="21"/>
      <c r="H5" s="21"/>
      <c r="I5" s="21"/>
      <c r="J5" s="21"/>
    </row>
    <row r="6" spans="1:10" x14ac:dyDescent="0.25">
      <c r="A6" s="470"/>
      <c r="B6" s="302"/>
      <c r="C6" s="302"/>
      <c r="D6" s="302"/>
      <c r="E6" s="21"/>
      <c r="F6" s="21"/>
      <c r="G6" s="21"/>
      <c r="H6" s="21"/>
      <c r="I6" s="21"/>
      <c r="J6" s="21"/>
    </row>
    <row r="7" spans="1:10" x14ac:dyDescent="0.25">
      <c r="A7" s="452" t="s">
        <v>206</v>
      </c>
      <c r="B7" s="672"/>
      <c r="C7" s="673"/>
      <c r="D7" s="302"/>
      <c r="E7" s="21"/>
      <c r="F7" s="21"/>
      <c r="G7" s="21"/>
      <c r="H7" s="21"/>
      <c r="I7" s="21"/>
      <c r="J7" s="21"/>
    </row>
    <row r="8" spans="1:10" x14ac:dyDescent="0.25">
      <c r="A8" s="472"/>
      <c r="B8" s="143"/>
      <c r="C8" s="143"/>
      <c r="D8" s="143"/>
      <c r="E8" s="21"/>
      <c r="F8" s="21"/>
      <c r="G8" s="21"/>
      <c r="H8" s="21"/>
      <c r="I8" s="21"/>
      <c r="J8" s="21"/>
    </row>
    <row r="9" spans="1:10" x14ac:dyDescent="0.25">
      <c r="A9" s="621" t="s">
        <v>153</v>
      </c>
      <c r="B9" s="622"/>
      <c r="C9" s="622"/>
      <c r="D9" s="622"/>
      <c r="E9" s="622"/>
      <c r="F9" s="622"/>
      <c r="G9" s="622"/>
      <c r="H9" s="622"/>
      <c r="I9" s="623"/>
      <c r="J9" s="21"/>
    </row>
    <row r="10" spans="1:10" x14ac:dyDescent="0.25">
      <c r="A10" s="624"/>
      <c r="B10" s="625"/>
      <c r="C10" s="625"/>
      <c r="D10" s="625"/>
      <c r="E10" s="625"/>
      <c r="F10" s="625"/>
      <c r="G10" s="625"/>
      <c r="H10" s="625"/>
      <c r="I10" s="626"/>
      <c r="J10" s="21"/>
    </row>
    <row r="11" spans="1:10" ht="29.45" customHeight="1" x14ac:dyDescent="0.25">
      <c r="A11" s="627"/>
      <c r="B11" s="628"/>
      <c r="C11" s="628"/>
      <c r="D11" s="628"/>
      <c r="E11" s="628"/>
      <c r="F11" s="628"/>
      <c r="G11" s="628"/>
      <c r="H11" s="628"/>
      <c r="I11" s="629"/>
      <c r="J11" s="21"/>
    </row>
    <row r="12" spans="1:10" ht="30" x14ac:dyDescent="0.25">
      <c r="A12" s="526"/>
      <c r="B12" s="68"/>
      <c r="C12" s="20" t="s">
        <v>76</v>
      </c>
      <c r="D12" s="20"/>
      <c r="E12" s="21"/>
      <c r="F12" s="21"/>
      <c r="G12" s="21"/>
      <c r="H12" s="21"/>
      <c r="I12" s="21"/>
      <c r="J12" s="21"/>
    </row>
    <row r="13" spans="1:10" hidden="1" x14ac:dyDescent="0.25">
      <c r="A13" s="527" t="s">
        <v>105</v>
      </c>
      <c r="B13" s="21"/>
      <c r="C13" s="67"/>
      <c r="D13" s="67"/>
      <c r="E13" s="21"/>
      <c r="F13" s="21"/>
      <c r="G13" s="21"/>
      <c r="H13" s="21"/>
      <c r="I13" s="21"/>
      <c r="J13" s="21"/>
    </row>
    <row r="14" spans="1:10" hidden="1" x14ac:dyDescent="0.25">
      <c r="A14" s="453" t="s">
        <v>75</v>
      </c>
      <c r="B14" s="21"/>
      <c r="C14" s="477"/>
      <c r="D14" s="22"/>
      <c r="E14" s="21"/>
      <c r="F14" s="21"/>
      <c r="G14" s="21"/>
      <c r="H14" s="21"/>
      <c r="I14" s="21"/>
      <c r="J14" s="21"/>
    </row>
    <row r="15" spans="1:10" hidden="1" x14ac:dyDescent="0.25">
      <c r="A15" s="453"/>
      <c r="B15" s="21"/>
      <c r="C15" s="22"/>
      <c r="D15" s="22"/>
      <c r="E15" s="21"/>
      <c r="F15" s="21"/>
      <c r="G15" s="21"/>
      <c r="H15" s="21"/>
      <c r="I15" s="21"/>
      <c r="J15" s="21"/>
    </row>
    <row r="16" spans="1:10" x14ac:dyDescent="0.25">
      <c r="A16" s="528" t="s">
        <v>95</v>
      </c>
      <c r="B16" s="21"/>
      <c r="C16" s="22"/>
      <c r="D16" s="22"/>
      <c r="E16" s="21"/>
      <c r="F16" s="21"/>
      <c r="G16" s="21"/>
      <c r="H16" s="21"/>
      <c r="I16" s="21"/>
      <c r="J16" s="21"/>
    </row>
    <row r="17" spans="1:10" x14ac:dyDescent="0.25">
      <c r="A17" s="528"/>
      <c r="B17" s="21"/>
      <c r="C17" s="22"/>
      <c r="D17" s="22"/>
      <c r="E17" s="21"/>
      <c r="F17" s="21"/>
      <c r="G17" s="21"/>
      <c r="H17" s="21"/>
      <c r="I17" s="21"/>
      <c r="J17" s="21"/>
    </row>
    <row r="18" spans="1:10" x14ac:dyDescent="0.25">
      <c r="A18" s="454" t="s">
        <v>114</v>
      </c>
      <c r="B18" s="21"/>
      <c r="C18" s="22"/>
      <c r="D18" s="22"/>
      <c r="E18" s="21"/>
      <c r="F18" s="21"/>
      <c r="G18" s="21"/>
      <c r="H18" s="21"/>
      <c r="I18" s="21"/>
      <c r="J18" s="21"/>
    </row>
    <row r="19" spans="1:10" ht="81.599999999999994" customHeight="1" x14ac:dyDescent="0.25">
      <c r="A19" s="529" t="s">
        <v>158</v>
      </c>
      <c r="B19" s="61"/>
      <c r="C19" s="304"/>
      <c r="D19" s="304"/>
      <c r="E19" s="608" t="s">
        <v>144</v>
      </c>
      <c r="F19" s="609"/>
      <c r="G19" s="609"/>
      <c r="H19" s="609"/>
      <c r="I19" s="609"/>
      <c r="J19" s="610"/>
    </row>
    <row r="20" spans="1:10" ht="29.45" customHeight="1" x14ac:dyDescent="0.25">
      <c r="A20" s="455" t="s">
        <v>200</v>
      </c>
      <c r="B20" s="468"/>
      <c r="C20" s="99">
        <v>0</v>
      </c>
      <c r="D20" s="97">
        <f>ROUND(C20,0)</f>
        <v>0</v>
      </c>
      <c r="E20" s="652" t="s">
        <v>229</v>
      </c>
      <c r="F20" s="653"/>
      <c r="G20" s="653"/>
      <c r="H20" s="653"/>
      <c r="I20" s="653"/>
      <c r="J20" s="654"/>
    </row>
    <row r="21" spans="1:10" x14ac:dyDescent="0.25">
      <c r="A21" s="456" t="s">
        <v>201</v>
      </c>
      <c r="B21" s="468"/>
      <c r="C21" s="99">
        <v>0</v>
      </c>
      <c r="D21" s="97">
        <f t="shared" ref="D21:D23" si="0">ROUND(C21,0)</f>
        <v>0</v>
      </c>
      <c r="E21" s="655"/>
      <c r="F21" s="656"/>
      <c r="G21" s="656"/>
      <c r="H21" s="656"/>
      <c r="I21" s="656"/>
      <c r="J21" s="657"/>
    </row>
    <row r="22" spans="1:10" x14ac:dyDescent="0.25">
      <c r="A22" s="456" t="s">
        <v>202</v>
      </c>
      <c r="B22" s="468"/>
      <c r="C22" s="99">
        <v>0</v>
      </c>
      <c r="D22" s="97">
        <f t="shared" si="0"/>
        <v>0</v>
      </c>
      <c r="E22" s="655"/>
      <c r="F22" s="656"/>
      <c r="G22" s="656"/>
      <c r="H22" s="656"/>
      <c r="I22" s="656"/>
      <c r="J22" s="657"/>
    </row>
    <row r="23" spans="1:10" x14ac:dyDescent="0.25">
      <c r="A23" s="456" t="s">
        <v>203</v>
      </c>
      <c r="B23" s="468"/>
      <c r="C23" s="99">
        <v>0</v>
      </c>
      <c r="D23" s="97">
        <f t="shared" si="0"/>
        <v>0</v>
      </c>
      <c r="E23" s="655"/>
      <c r="F23" s="656"/>
      <c r="G23" s="656"/>
      <c r="H23" s="656"/>
      <c r="I23" s="656"/>
      <c r="J23" s="657"/>
    </row>
    <row r="24" spans="1:10" ht="32.1" customHeight="1" x14ac:dyDescent="0.25">
      <c r="A24" s="530" t="s">
        <v>159</v>
      </c>
      <c r="B24" s="469"/>
      <c r="C24" s="533" t="s">
        <v>4</v>
      </c>
      <c r="D24" s="303"/>
      <c r="E24" s="535"/>
      <c r="F24" s="535"/>
      <c r="G24" s="535"/>
      <c r="H24" s="535"/>
      <c r="I24" s="535"/>
      <c r="J24" s="535"/>
    </row>
    <row r="25" spans="1:10" ht="66.599999999999994" customHeight="1" x14ac:dyDescent="0.25">
      <c r="A25" s="457" t="s">
        <v>200</v>
      </c>
      <c r="B25" s="337" t="s">
        <v>4</v>
      </c>
      <c r="C25" s="192">
        <v>0</v>
      </c>
      <c r="D25" s="97">
        <f>ROUND(C25,0)</f>
        <v>0</v>
      </c>
      <c r="E25" s="652" t="s">
        <v>194</v>
      </c>
      <c r="F25" s="653"/>
      <c r="G25" s="653"/>
      <c r="H25" s="653"/>
      <c r="I25" s="653"/>
      <c r="J25" s="654"/>
    </row>
    <row r="26" spans="1:10" x14ac:dyDescent="0.25">
      <c r="A26" s="421" t="s">
        <v>201</v>
      </c>
      <c r="B26" s="337" t="s">
        <v>154</v>
      </c>
      <c r="C26" s="192">
        <v>0</v>
      </c>
      <c r="D26" s="97">
        <f t="shared" ref="D26:D28" si="1">ROUND(C26,0)</f>
        <v>0</v>
      </c>
      <c r="E26" s="655"/>
      <c r="F26" s="656"/>
      <c r="G26" s="656"/>
      <c r="H26" s="656"/>
      <c r="I26" s="656"/>
      <c r="J26" s="657"/>
    </row>
    <row r="27" spans="1:10" x14ac:dyDescent="0.25">
      <c r="A27" s="421" t="s">
        <v>202</v>
      </c>
      <c r="B27" s="337" t="s">
        <v>4</v>
      </c>
      <c r="C27" s="192">
        <v>0</v>
      </c>
      <c r="D27" s="97">
        <f t="shared" si="1"/>
        <v>0</v>
      </c>
      <c r="E27" s="655"/>
      <c r="F27" s="656"/>
      <c r="G27" s="656"/>
      <c r="H27" s="656"/>
      <c r="I27" s="656"/>
      <c r="J27" s="657"/>
    </row>
    <row r="28" spans="1:10" x14ac:dyDescent="0.25">
      <c r="A28" s="421" t="s">
        <v>203</v>
      </c>
      <c r="B28" s="337" t="s">
        <v>4</v>
      </c>
      <c r="C28" s="192">
        <v>0</v>
      </c>
      <c r="D28" s="97">
        <f t="shared" si="1"/>
        <v>0</v>
      </c>
      <c r="E28" s="668"/>
      <c r="F28" s="669"/>
      <c r="G28" s="669"/>
      <c r="H28" s="669"/>
      <c r="I28" s="669"/>
      <c r="J28" s="670"/>
    </row>
    <row r="29" spans="1:10" x14ac:dyDescent="0.25">
      <c r="A29" s="458"/>
      <c r="B29" s="22"/>
      <c r="C29" s="98"/>
      <c r="D29" s="304"/>
      <c r="E29" s="21"/>
      <c r="F29" s="21"/>
      <c r="G29" s="21"/>
      <c r="H29" s="21"/>
      <c r="I29" s="21"/>
      <c r="J29" s="21"/>
    </row>
    <row r="30" spans="1:10" x14ac:dyDescent="0.25">
      <c r="A30" s="454" t="s">
        <v>96</v>
      </c>
      <c r="B30" s="24"/>
      <c r="C30" s="100"/>
      <c r="D30" s="305"/>
      <c r="E30" s="21"/>
      <c r="F30" s="21"/>
      <c r="G30" s="21"/>
      <c r="H30" s="21"/>
      <c r="I30" s="21"/>
      <c r="J30" s="21"/>
    </row>
    <row r="31" spans="1:10" ht="39.950000000000003" customHeight="1" x14ac:dyDescent="0.25">
      <c r="A31" s="587" t="s">
        <v>13</v>
      </c>
      <c r="B31" s="21"/>
      <c r="C31" s="206">
        <v>0</v>
      </c>
      <c r="D31" s="306">
        <f>ROUND(C31,0)</f>
        <v>0</v>
      </c>
      <c r="E31" s="641" t="s">
        <v>208</v>
      </c>
      <c r="F31" s="648"/>
      <c r="G31" s="648"/>
      <c r="H31" s="648"/>
      <c r="I31" s="648"/>
      <c r="J31" s="649"/>
    </row>
    <row r="32" spans="1:10" hidden="1" x14ac:dyDescent="0.25">
      <c r="A32" s="587" t="s">
        <v>117</v>
      </c>
      <c r="B32" s="21"/>
      <c r="C32" s="206">
        <v>0</v>
      </c>
      <c r="D32" s="306">
        <f t="shared" ref="D32:D40" si="2">ROUND(C32,0)</f>
        <v>0</v>
      </c>
      <c r="E32" s="641" t="s">
        <v>211</v>
      </c>
      <c r="F32" s="648"/>
      <c r="G32" s="648"/>
      <c r="H32" s="648"/>
      <c r="I32" s="648"/>
      <c r="J32" s="649"/>
    </row>
    <row r="33" spans="1:10" ht="23.45" customHeight="1" x14ac:dyDescent="0.25">
      <c r="A33" s="587" t="s">
        <v>12</v>
      </c>
      <c r="B33" s="21"/>
      <c r="C33" s="206">
        <v>0</v>
      </c>
      <c r="D33" s="306">
        <f t="shared" si="2"/>
        <v>0</v>
      </c>
      <c r="E33" s="641" t="s">
        <v>210</v>
      </c>
      <c r="F33" s="648"/>
      <c r="G33" s="648"/>
      <c r="H33" s="648"/>
      <c r="I33" s="648"/>
      <c r="J33" s="649"/>
    </row>
    <row r="34" spans="1:10" ht="36" customHeight="1" x14ac:dyDescent="0.25">
      <c r="A34" s="587" t="s">
        <v>67</v>
      </c>
      <c r="B34" s="21"/>
      <c r="C34" s="206">
        <v>0</v>
      </c>
      <c r="D34" s="306">
        <f t="shared" si="2"/>
        <v>0</v>
      </c>
      <c r="E34" s="641" t="s">
        <v>209</v>
      </c>
      <c r="F34" s="642"/>
      <c r="G34" s="642"/>
      <c r="H34" s="642"/>
      <c r="I34" s="642"/>
      <c r="J34" s="643"/>
    </row>
    <row r="35" spans="1:10" ht="17.45" hidden="1" customHeight="1" x14ac:dyDescent="0.25">
      <c r="A35" s="587" t="s">
        <v>11</v>
      </c>
      <c r="B35" s="21"/>
      <c r="C35" s="206">
        <v>0</v>
      </c>
      <c r="D35" s="306">
        <f t="shared" si="2"/>
        <v>0</v>
      </c>
      <c r="E35" s="641" t="s">
        <v>148</v>
      </c>
      <c r="F35" s="648"/>
      <c r="G35" s="648"/>
      <c r="H35" s="648"/>
      <c r="I35" s="648"/>
      <c r="J35" s="649"/>
    </row>
    <row r="36" spans="1:10" ht="48.95" customHeight="1" x14ac:dyDescent="0.25">
      <c r="A36" s="587" t="s">
        <v>10</v>
      </c>
      <c r="B36" s="21"/>
      <c r="C36" s="206">
        <v>0</v>
      </c>
      <c r="D36" s="306">
        <f t="shared" si="2"/>
        <v>0</v>
      </c>
      <c r="E36" s="641" t="s">
        <v>185</v>
      </c>
      <c r="F36" s="642"/>
      <c r="G36" s="642"/>
      <c r="H36" s="642"/>
      <c r="I36" s="642"/>
      <c r="J36" s="643"/>
    </row>
    <row r="37" spans="1:10" ht="36.950000000000003" customHeight="1" x14ac:dyDescent="0.25">
      <c r="A37" s="457" t="s">
        <v>63</v>
      </c>
      <c r="B37" s="21"/>
      <c r="C37" s="206">
        <v>0</v>
      </c>
      <c r="D37" s="306">
        <f t="shared" si="2"/>
        <v>0</v>
      </c>
      <c r="E37" s="641" t="s">
        <v>227</v>
      </c>
      <c r="F37" s="642"/>
      <c r="G37" s="642"/>
      <c r="H37" s="642"/>
      <c r="I37" s="642"/>
      <c r="J37" s="643"/>
    </row>
    <row r="38" spans="1:10" x14ac:dyDescent="0.25">
      <c r="A38" s="457" t="s">
        <v>63</v>
      </c>
      <c r="B38" s="21"/>
      <c r="C38" s="206">
        <v>0</v>
      </c>
      <c r="D38" s="306">
        <f t="shared" si="2"/>
        <v>0</v>
      </c>
      <c r="E38" s="318"/>
      <c r="F38" s="316"/>
      <c r="G38" s="316"/>
      <c r="H38" s="316"/>
      <c r="I38" s="316"/>
      <c r="J38" s="317"/>
    </row>
    <row r="39" spans="1:10" x14ac:dyDescent="0.25">
      <c r="A39" s="457" t="s">
        <v>63</v>
      </c>
      <c r="B39" s="21"/>
      <c r="C39" s="206">
        <v>0</v>
      </c>
      <c r="D39" s="306">
        <f t="shared" si="2"/>
        <v>0</v>
      </c>
      <c r="E39" s="318"/>
      <c r="F39" s="316"/>
      <c r="G39" s="316"/>
      <c r="H39" s="316"/>
      <c r="I39" s="316"/>
      <c r="J39" s="317"/>
    </row>
    <row r="40" spans="1:10" x14ac:dyDescent="0.25">
      <c r="A40" s="457" t="s">
        <v>63</v>
      </c>
      <c r="B40" s="21"/>
      <c r="C40" s="206">
        <v>0</v>
      </c>
      <c r="D40" s="306">
        <f t="shared" si="2"/>
        <v>0</v>
      </c>
      <c r="E40" s="318"/>
      <c r="F40" s="316"/>
      <c r="G40" s="316"/>
      <c r="H40" s="316"/>
      <c r="I40" s="316"/>
      <c r="J40" s="317"/>
    </row>
    <row r="41" spans="1:10" x14ac:dyDescent="0.25">
      <c r="A41" s="453"/>
      <c r="B41" s="21"/>
      <c r="C41" s="98"/>
      <c r="D41" s="304"/>
      <c r="E41" s="21"/>
      <c r="F41" s="21"/>
      <c r="G41" s="21"/>
      <c r="H41" s="21"/>
      <c r="I41" s="21"/>
      <c r="J41" s="21"/>
    </row>
    <row r="42" spans="1:10" ht="26.25" x14ac:dyDescent="0.25">
      <c r="A42" s="531" t="s">
        <v>137</v>
      </c>
      <c r="B42" s="21"/>
      <c r="C42" s="98"/>
      <c r="D42" s="304"/>
      <c r="E42" s="21"/>
      <c r="F42" s="21"/>
      <c r="G42" s="21"/>
      <c r="H42" s="21"/>
      <c r="I42" s="21"/>
      <c r="J42" s="21"/>
    </row>
    <row r="43" spans="1:10" ht="53.45" customHeight="1" x14ac:dyDescent="0.25">
      <c r="A43" s="586" t="s">
        <v>66</v>
      </c>
      <c r="B43" s="21"/>
      <c r="C43" s="206"/>
      <c r="D43" s="306">
        <f>ROUND(C43,0)</f>
        <v>0</v>
      </c>
      <c r="E43" s="661" t="s">
        <v>212</v>
      </c>
      <c r="F43" s="663"/>
      <c r="G43" s="663"/>
      <c r="H43" s="663"/>
      <c r="I43" s="663"/>
      <c r="J43" s="664"/>
    </row>
    <row r="44" spans="1:10" ht="55.5" customHeight="1" x14ac:dyDescent="0.25">
      <c r="A44" s="587" t="s">
        <v>145</v>
      </c>
      <c r="B44" s="21"/>
      <c r="C44" s="206">
        <v>0</v>
      </c>
      <c r="D44" s="306">
        <f t="shared" ref="D44:D50" si="3">ROUND(C44,0)</f>
        <v>0</v>
      </c>
      <c r="E44" s="661" t="s">
        <v>213</v>
      </c>
      <c r="F44" s="659"/>
      <c r="G44" s="659"/>
      <c r="H44" s="659"/>
      <c r="I44" s="659"/>
      <c r="J44" s="660"/>
    </row>
    <row r="45" spans="1:10" ht="54.95" customHeight="1" x14ac:dyDescent="0.25">
      <c r="A45" s="587" t="s">
        <v>136</v>
      </c>
      <c r="B45" s="21"/>
      <c r="C45" s="206">
        <v>0</v>
      </c>
      <c r="D45" s="306">
        <f t="shared" si="3"/>
        <v>0</v>
      </c>
      <c r="E45" s="661" t="s">
        <v>214</v>
      </c>
      <c r="F45" s="659"/>
      <c r="G45" s="659"/>
      <c r="H45" s="659"/>
      <c r="I45" s="659"/>
      <c r="J45" s="660"/>
    </row>
    <row r="46" spans="1:10" ht="42.6" customHeight="1" x14ac:dyDescent="0.25">
      <c r="A46" s="587" t="s">
        <v>65</v>
      </c>
      <c r="B46" s="21"/>
      <c r="C46" s="206">
        <v>0</v>
      </c>
      <c r="D46" s="306">
        <f t="shared" si="3"/>
        <v>0</v>
      </c>
      <c r="E46" s="661" t="s">
        <v>215</v>
      </c>
      <c r="F46" s="659"/>
      <c r="G46" s="659"/>
      <c r="H46" s="659"/>
      <c r="I46" s="659"/>
      <c r="J46" s="660"/>
    </row>
    <row r="47" spans="1:10" ht="39" customHeight="1" x14ac:dyDescent="0.25">
      <c r="A47" s="457" t="s">
        <v>63</v>
      </c>
      <c r="B47" s="21"/>
      <c r="C47" s="206">
        <v>0</v>
      </c>
      <c r="D47" s="306">
        <f t="shared" si="3"/>
        <v>0</v>
      </c>
      <c r="E47" s="661" t="s">
        <v>224</v>
      </c>
      <c r="F47" s="659"/>
      <c r="G47" s="659"/>
      <c r="H47" s="659"/>
      <c r="I47" s="659"/>
      <c r="J47" s="660"/>
    </row>
    <row r="48" spans="1:10" x14ac:dyDescent="0.25">
      <c r="A48" s="457" t="s">
        <v>63</v>
      </c>
      <c r="B48" s="21"/>
      <c r="C48" s="206">
        <v>0</v>
      </c>
      <c r="D48" s="306">
        <f t="shared" si="3"/>
        <v>0</v>
      </c>
      <c r="E48" s="318"/>
      <c r="F48" s="316"/>
      <c r="G48" s="316"/>
      <c r="H48" s="316"/>
      <c r="I48" s="316"/>
      <c r="J48" s="317"/>
    </row>
    <row r="49" spans="1:10" x14ac:dyDescent="0.25">
      <c r="A49" s="457" t="s">
        <v>63</v>
      </c>
      <c r="B49" s="21"/>
      <c r="C49" s="206">
        <v>0</v>
      </c>
      <c r="D49" s="306">
        <f t="shared" si="3"/>
        <v>0</v>
      </c>
      <c r="E49" s="318"/>
      <c r="F49" s="316"/>
      <c r="G49" s="316"/>
      <c r="H49" s="316"/>
      <c r="I49" s="316"/>
      <c r="J49" s="317"/>
    </row>
    <row r="50" spans="1:10" x14ac:dyDescent="0.25">
      <c r="A50" s="457" t="s">
        <v>63</v>
      </c>
      <c r="B50" s="21"/>
      <c r="C50" s="206">
        <v>0</v>
      </c>
      <c r="D50" s="306">
        <f t="shared" si="3"/>
        <v>0</v>
      </c>
      <c r="E50" s="318"/>
      <c r="F50" s="316"/>
      <c r="G50" s="316"/>
      <c r="H50" s="316"/>
      <c r="I50" s="316"/>
      <c r="J50" s="317"/>
    </row>
    <row r="51" spans="1:10" x14ac:dyDescent="0.25">
      <c r="A51" s="453"/>
      <c r="B51" s="21"/>
      <c r="C51" s="98"/>
      <c r="D51" s="304"/>
      <c r="E51" s="21"/>
      <c r="F51" s="21"/>
      <c r="G51" s="21"/>
      <c r="H51" s="21"/>
      <c r="I51" s="21"/>
      <c r="J51" s="21"/>
    </row>
    <row r="52" spans="1:10" x14ac:dyDescent="0.25">
      <c r="A52" s="454" t="s">
        <v>106</v>
      </c>
      <c r="B52" s="24"/>
      <c r="C52" s="100"/>
      <c r="D52" s="305"/>
      <c r="E52" s="21"/>
      <c r="F52" s="21"/>
      <c r="G52" s="21"/>
      <c r="H52" s="21"/>
      <c r="I52" s="21"/>
      <c r="J52" s="21"/>
    </row>
    <row r="53" spans="1:10" ht="80.099999999999994" customHeight="1" x14ac:dyDescent="0.25">
      <c r="A53" s="534" t="s">
        <v>7</v>
      </c>
      <c r="B53" s="21"/>
      <c r="C53" s="206">
        <v>0</v>
      </c>
      <c r="D53" s="306">
        <f>ROUND(C53,0)</f>
        <v>0</v>
      </c>
      <c r="E53" s="641" t="s">
        <v>216</v>
      </c>
      <c r="F53" s="648"/>
      <c r="G53" s="648"/>
      <c r="H53" s="648"/>
      <c r="I53" s="648"/>
      <c r="J53" s="649"/>
    </row>
    <row r="54" spans="1:10" ht="65.45" customHeight="1" x14ac:dyDescent="0.25">
      <c r="A54" s="534" t="s">
        <v>5</v>
      </c>
      <c r="B54" s="21"/>
      <c r="C54" s="206">
        <v>0</v>
      </c>
      <c r="D54" s="306">
        <f t="shared" ref="D54:D60" si="4">ROUND(C54,0)</f>
        <v>0</v>
      </c>
      <c r="E54" s="641" t="s">
        <v>217</v>
      </c>
      <c r="F54" s="648"/>
      <c r="G54" s="648"/>
      <c r="H54" s="648"/>
      <c r="I54" s="648"/>
      <c r="J54" s="649"/>
    </row>
    <row r="55" spans="1:10" ht="40.5" customHeight="1" x14ac:dyDescent="0.25">
      <c r="A55" s="534" t="s">
        <v>64</v>
      </c>
      <c r="B55" s="21"/>
      <c r="C55" s="206">
        <v>0</v>
      </c>
      <c r="D55" s="306">
        <f t="shared" si="4"/>
        <v>0</v>
      </c>
      <c r="E55" s="662" t="s">
        <v>116</v>
      </c>
      <c r="F55" s="648"/>
      <c r="G55" s="648"/>
      <c r="H55" s="648"/>
      <c r="I55" s="648"/>
      <c r="J55" s="649"/>
    </row>
    <row r="56" spans="1:10" ht="53.1" customHeight="1" x14ac:dyDescent="0.25">
      <c r="A56" s="586" t="s">
        <v>6</v>
      </c>
      <c r="B56" s="21"/>
      <c r="C56" s="206">
        <v>0</v>
      </c>
      <c r="D56" s="306">
        <f t="shared" si="4"/>
        <v>0</v>
      </c>
      <c r="E56" s="641" t="s">
        <v>218</v>
      </c>
      <c r="F56" s="642"/>
      <c r="G56" s="642"/>
      <c r="H56" s="642"/>
      <c r="I56" s="642"/>
      <c r="J56" s="643"/>
    </row>
    <row r="57" spans="1:10" ht="65.45" customHeight="1" x14ac:dyDescent="0.25">
      <c r="A57" s="457" t="s">
        <v>63</v>
      </c>
      <c r="B57" s="21"/>
      <c r="C57" s="206">
        <v>0</v>
      </c>
      <c r="D57" s="306">
        <f t="shared" si="4"/>
        <v>0</v>
      </c>
      <c r="E57" s="641" t="s">
        <v>219</v>
      </c>
      <c r="F57" s="642"/>
      <c r="G57" s="642"/>
      <c r="H57" s="642"/>
      <c r="I57" s="642"/>
      <c r="J57" s="643"/>
    </row>
    <row r="58" spans="1:10" ht="39.6" customHeight="1" x14ac:dyDescent="0.25">
      <c r="A58" s="457" t="s">
        <v>63</v>
      </c>
      <c r="B58" s="21"/>
      <c r="C58" s="206">
        <v>0</v>
      </c>
      <c r="D58" s="306">
        <f t="shared" si="4"/>
        <v>0</v>
      </c>
      <c r="E58" s="641" t="s">
        <v>225</v>
      </c>
      <c r="F58" s="642"/>
      <c r="G58" s="642"/>
      <c r="H58" s="642"/>
      <c r="I58" s="642"/>
      <c r="J58" s="643"/>
    </row>
    <row r="59" spans="1:10" x14ac:dyDescent="0.25">
      <c r="A59" s="457" t="s">
        <v>63</v>
      </c>
      <c r="B59" s="21"/>
      <c r="C59" s="206">
        <v>0</v>
      </c>
      <c r="D59" s="306">
        <f t="shared" si="4"/>
        <v>0</v>
      </c>
      <c r="E59" s="319"/>
      <c r="F59" s="320"/>
      <c r="G59" s="320"/>
      <c r="H59" s="320"/>
      <c r="I59" s="320"/>
      <c r="J59" s="321"/>
    </row>
    <row r="60" spans="1:10" x14ac:dyDescent="0.25">
      <c r="A60" s="457" t="s">
        <v>63</v>
      </c>
      <c r="B60" s="21"/>
      <c r="C60" s="206">
        <v>0</v>
      </c>
      <c r="D60" s="306">
        <f t="shared" si="4"/>
        <v>0</v>
      </c>
      <c r="E60" s="658"/>
      <c r="F60" s="659"/>
      <c r="G60" s="659"/>
      <c r="H60" s="659"/>
      <c r="I60" s="659"/>
      <c r="J60" s="660"/>
    </row>
    <row r="61" spans="1:10" x14ac:dyDescent="0.25">
      <c r="A61" s="532"/>
      <c r="B61" s="21"/>
      <c r="C61" s="21"/>
      <c r="D61" s="21"/>
      <c r="E61" s="21"/>
      <c r="F61" s="21"/>
      <c r="G61" s="21"/>
      <c r="H61" s="21"/>
      <c r="I61" s="21"/>
      <c r="J61" s="21"/>
    </row>
    <row r="62" spans="1:10" x14ac:dyDescent="0.25">
      <c r="A62" s="454" t="s">
        <v>97</v>
      </c>
      <c r="B62" s="24"/>
      <c r="C62" s="100"/>
      <c r="D62" s="305"/>
      <c r="E62" s="322"/>
      <c r="F62" s="322"/>
      <c r="G62" s="322"/>
      <c r="H62" s="322"/>
      <c r="I62" s="322"/>
      <c r="J62" s="322"/>
    </row>
    <row r="63" spans="1:10" ht="39.950000000000003" customHeight="1" x14ac:dyDescent="0.25">
      <c r="A63" s="534" t="s">
        <v>117</v>
      </c>
      <c r="B63" s="21"/>
      <c r="C63" s="99">
        <v>0</v>
      </c>
      <c r="D63" s="97">
        <f>ROUND(C63,0)</f>
        <v>0</v>
      </c>
      <c r="E63" s="641" t="s">
        <v>211</v>
      </c>
      <c r="F63" s="642"/>
      <c r="G63" s="642"/>
      <c r="H63" s="642"/>
      <c r="I63" s="642"/>
      <c r="J63" s="643"/>
    </row>
    <row r="64" spans="1:10" ht="36.6" customHeight="1" x14ac:dyDescent="0.25">
      <c r="A64" s="534" t="s">
        <v>168</v>
      </c>
      <c r="B64" s="21"/>
      <c r="C64" s="99">
        <v>0</v>
      </c>
      <c r="D64" s="97">
        <f t="shared" ref="D64:D68" si="5">ROUND(C64,0)</f>
        <v>0</v>
      </c>
      <c r="E64" s="641" t="s">
        <v>220</v>
      </c>
      <c r="F64" s="642"/>
      <c r="G64" s="642"/>
      <c r="H64" s="642"/>
      <c r="I64" s="642"/>
      <c r="J64" s="643"/>
    </row>
    <row r="65" spans="1:10" ht="24.95" customHeight="1" x14ac:dyDescent="0.25">
      <c r="A65" s="534" t="s">
        <v>169</v>
      </c>
      <c r="B65" s="21"/>
      <c r="C65" s="99">
        <v>0</v>
      </c>
      <c r="D65" s="97">
        <f t="shared" si="5"/>
        <v>0</v>
      </c>
      <c r="E65" s="641" t="s">
        <v>221</v>
      </c>
      <c r="F65" s="642"/>
      <c r="G65" s="642"/>
      <c r="H65" s="642"/>
      <c r="I65" s="642"/>
      <c r="J65" s="643"/>
    </row>
    <row r="66" spans="1:10" ht="66" customHeight="1" x14ac:dyDescent="0.25">
      <c r="A66" s="534" t="s">
        <v>170</v>
      </c>
      <c r="B66" s="21"/>
      <c r="C66" s="99">
        <v>0</v>
      </c>
      <c r="D66" s="97">
        <f t="shared" si="5"/>
        <v>0</v>
      </c>
      <c r="E66" s="641" t="s">
        <v>222</v>
      </c>
      <c r="F66" s="642"/>
      <c r="G66" s="642"/>
      <c r="H66" s="642"/>
      <c r="I66" s="642"/>
      <c r="J66" s="643"/>
    </row>
    <row r="67" spans="1:10" ht="26.45" customHeight="1" x14ac:dyDescent="0.25">
      <c r="A67" s="534" t="s">
        <v>171</v>
      </c>
      <c r="B67" s="21"/>
      <c r="C67" s="99">
        <v>0</v>
      </c>
      <c r="D67" s="97">
        <f t="shared" si="5"/>
        <v>0</v>
      </c>
      <c r="E67" s="641" t="s">
        <v>223</v>
      </c>
      <c r="F67" s="642"/>
      <c r="G67" s="642"/>
      <c r="H67" s="642"/>
      <c r="I67" s="642"/>
      <c r="J67" s="643"/>
    </row>
    <row r="68" spans="1:10" ht="36.950000000000003" customHeight="1" x14ac:dyDescent="0.25">
      <c r="A68" s="455" t="s">
        <v>62</v>
      </c>
      <c r="B68" s="21"/>
      <c r="C68" s="99">
        <v>0</v>
      </c>
      <c r="D68" s="97">
        <f t="shared" si="5"/>
        <v>0</v>
      </c>
      <c r="E68" s="641" t="s">
        <v>226</v>
      </c>
      <c r="F68" s="642"/>
      <c r="G68" s="642"/>
      <c r="H68" s="642"/>
      <c r="I68" s="642"/>
      <c r="J68" s="643"/>
    </row>
    <row r="69" spans="1:10" x14ac:dyDescent="0.25">
      <c r="A69" s="453"/>
      <c r="B69" s="21"/>
      <c r="C69" s="304"/>
      <c r="D69" s="304"/>
      <c r="E69" s="21"/>
      <c r="F69" s="21"/>
      <c r="G69" s="21"/>
      <c r="H69" s="21"/>
      <c r="I69" s="21"/>
      <c r="J69" s="21"/>
    </row>
    <row r="70" spans="1:10" x14ac:dyDescent="0.25">
      <c r="A70" s="536" t="s">
        <v>143</v>
      </c>
      <c r="B70" s="21"/>
      <c r="C70" s="101">
        <f>ROUND(SUM(D20:D23)+SUM(D31:D40)+SUM(D43:D50)+SUM(D53:D60)+SUM(D63:D68)+SUM(D25:D28),2)</f>
        <v>0</v>
      </c>
      <c r="D70" s="301"/>
      <c r="E70" s="21"/>
      <c r="F70" s="21"/>
      <c r="G70" s="21"/>
      <c r="H70" s="21"/>
      <c r="I70" s="21"/>
      <c r="J70" s="21"/>
    </row>
  </sheetData>
  <sheetProtection formatRows="0" insertHyperlinks="0"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4">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31:J31"/>
    <mergeCell ref="E32:J32"/>
    <mergeCell ref="E33:J33"/>
    <mergeCell ref="B7:C7"/>
    <mergeCell ref="E20:J23"/>
    <mergeCell ref="E25:J28"/>
  </mergeCells>
  <conditionalFormatting sqref="C14 C20:D23 C24 B25:D28 C63:D68 C70">
    <cfRule type="cellIs" dxfId="203" priority="5" stopIfTrue="1" operator="lessThanOrEqual">
      <formula>0</formula>
    </cfRule>
  </conditionalFormatting>
  <conditionalFormatting sqref="C26:D28">
    <cfRule type="cellIs" dxfId="202" priority="4" stopIfTrue="1" operator="lessThanOrEqual">
      <formula>0</formula>
    </cfRule>
  </conditionalFormatting>
  <conditionalFormatting sqref="C31:D40">
    <cfRule type="cellIs" dxfId="201" priority="3" stopIfTrue="1" operator="lessThanOrEqual">
      <formula>0</formula>
    </cfRule>
  </conditionalFormatting>
  <conditionalFormatting sqref="C43:D50">
    <cfRule type="cellIs" dxfId="200" priority="2" stopIfTrue="1" operator="lessThanOrEqual">
      <formula>0</formula>
    </cfRule>
  </conditionalFormatting>
  <conditionalFormatting sqref="C53:D60">
    <cfRule type="cellIs" dxfId="199" priority="1" stopIfTrue="1" operator="lessThanOrEqual">
      <formula>0</formula>
    </cfRule>
  </conditionalFormatting>
  <dataValidations count="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0 E25 F31:J36 F45:J45 E38:J40 E31:E37 E48:J50 E43:E47 E59:J60 E53:E58 E63" xr:uid="{71104BE1-7303-4BD2-B7FC-BF27C9F4F9F6}"/>
    <dataValidation allowBlank="1" showInputMessage="1" showErrorMessage="1" promptTitle="Grant Request" prompt="Enter the annual funding amount requested (up to $150,000)." sqref="C14" xr:uid="{D04716C4-E94F-41E3-BAFC-D6E6F05E24B2}"/>
    <dataValidation allowBlank="1" showInputMessage="1" showErrorMessage="1" prompt="Enter Name of Subcontractor" sqref="E17" xr:uid="{A34DE463-3896-471A-9952-B2A1321C788F}"/>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Q79"/>
  <sheetViews>
    <sheetView topLeftCell="A57" zoomScaleNormal="100" workbookViewId="0">
      <selection activeCell="E61" sqref="E61:J61"/>
    </sheetView>
  </sheetViews>
  <sheetFormatPr defaultColWidth="8.7109375" defaultRowHeight="12.75" x14ac:dyDescent="0.2"/>
  <cols>
    <col min="1" max="1" width="37.5703125" style="21" customWidth="1"/>
    <col min="2" max="2" width="11.7109375" style="21" customWidth="1"/>
    <col min="3" max="3" width="23.42578125" style="21" customWidth="1"/>
    <col min="4" max="4" width="20.42578125" style="21" hidden="1" customWidth="1"/>
    <col min="5" max="5" width="17.42578125" style="21" customWidth="1"/>
    <col min="6" max="9" width="8.7109375" style="21"/>
    <col min="10" max="10" width="11.85546875" style="21" customWidth="1"/>
    <col min="11" max="12" width="0" style="21" hidden="1" customWidth="1"/>
    <col min="13" max="16384" width="8.7109375" style="21"/>
  </cols>
  <sheetData>
    <row r="1" spans="1:9" ht="15" x14ac:dyDescent="0.25">
      <c r="A1" s="617" t="str">
        <f>Personnel!A1</f>
        <v>N.C. Office of Rural Health</v>
      </c>
      <c r="B1" s="617"/>
      <c r="C1" s="617"/>
      <c r="D1" s="617"/>
      <c r="E1" s="617"/>
      <c r="F1" s="617"/>
      <c r="G1" s="617"/>
      <c r="H1" s="617"/>
      <c r="I1" s="617"/>
    </row>
    <row r="2" spans="1:9" ht="15" x14ac:dyDescent="0.25">
      <c r="A2" s="617" t="str">
        <f>Personnel!A2</f>
        <v>SFY 2025 Telehealth Infrastructure Grant  01/01/2025-12/31/2025</v>
      </c>
      <c r="B2" s="617"/>
      <c r="C2" s="617"/>
      <c r="D2" s="617"/>
      <c r="E2" s="617"/>
      <c r="F2" s="617"/>
      <c r="G2" s="617"/>
      <c r="H2" s="617"/>
      <c r="I2" s="617"/>
    </row>
    <row r="3" spans="1:9" ht="18" x14ac:dyDescent="0.25">
      <c r="A3" s="677" t="s">
        <v>112</v>
      </c>
      <c r="B3" s="677"/>
      <c r="C3" s="677"/>
      <c r="D3" s="677"/>
      <c r="E3" s="677"/>
      <c r="F3" s="677"/>
      <c r="G3" s="677"/>
      <c r="H3" s="677"/>
      <c r="I3" s="677"/>
    </row>
    <row r="4" spans="1:9" ht="15" x14ac:dyDescent="0.25">
      <c r="A4" s="210"/>
      <c r="B4" s="210"/>
      <c r="C4" s="210"/>
      <c r="D4" s="210"/>
    </row>
    <row r="5" spans="1:9" ht="15" x14ac:dyDescent="0.25">
      <c r="A5" s="212" t="s">
        <v>57</v>
      </c>
      <c r="B5" s="619" t="str">
        <f>IF(Personnel!B5="","Enter Organization Name on Personnel Tab",Personnel!B5)</f>
        <v>Enter Organization Name on Personnel Tab</v>
      </c>
      <c r="C5" s="620"/>
      <c r="D5" s="302"/>
    </row>
    <row r="6" spans="1:9" x14ac:dyDescent="0.2">
      <c r="A6" s="143"/>
      <c r="B6" s="143"/>
      <c r="C6" s="143"/>
      <c r="D6" s="143"/>
    </row>
    <row r="7" spans="1:9" ht="12.75" customHeight="1" x14ac:dyDescent="0.2">
      <c r="A7" s="621" t="s">
        <v>177</v>
      </c>
      <c r="B7" s="622"/>
      <c r="C7" s="622"/>
      <c r="D7" s="622"/>
      <c r="E7" s="622"/>
      <c r="F7" s="622"/>
      <c r="G7" s="622"/>
      <c r="H7" s="622"/>
      <c r="I7" s="623"/>
    </row>
    <row r="8" spans="1:9" ht="12.75" customHeight="1" x14ac:dyDescent="0.2">
      <c r="A8" s="624"/>
      <c r="B8" s="625"/>
      <c r="C8" s="625"/>
      <c r="D8" s="625"/>
      <c r="E8" s="625"/>
      <c r="F8" s="625"/>
      <c r="G8" s="625"/>
      <c r="H8" s="625"/>
      <c r="I8" s="626"/>
    </row>
    <row r="9" spans="1:9" ht="38.25" customHeight="1" x14ac:dyDescent="0.2">
      <c r="A9" s="627"/>
      <c r="B9" s="628"/>
      <c r="C9" s="628"/>
      <c r="D9" s="628"/>
      <c r="E9" s="628"/>
      <c r="F9" s="628"/>
      <c r="G9" s="628"/>
      <c r="H9" s="628"/>
      <c r="I9" s="629"/>
    </row>
    <row r="10" spans="1:9" ht="33.75" customHeight="1" x14ac:dyDescent="0.25">
      <c r="A10" s="68"/>
      <c r="B10" s="68"/>
      <c r="C10" s="20" t="s">
        <v>313</v>
      </c>
      <c r="D10" s="20"/>
    </row>
    <row r="11" spans="1:9" ht="16.5" customHeight="1" x14ac:dyDescent="0.25">
      <c r="A11" s="489" t="s">
        <v>105</v>
      </c>
      <c r="C11" s="67"/>
      <c r="D11" s="67"/>
    </row>
    <row r="12" spans="1:9" ht="28.5" customHeight="1" x14ac:dyDescent="0.2">
      <c r="A12" s="497" t="s">
        <v>75</v>
      </c>
      <c r="C12" s="548"/>
      <c r="D12" s="299"/>
    </row>
    <row r="13" spans="1:9" ht="14.25" customHeight="1" x14ac:dyDescent="0.2">
      <c r="A13" s="23"/>
      <c r="C13" s="22"/>
      <c r="D13" s="22"/>
    </row>
    <row r="14" spans="1:9" ht="14.25" customHeight="1" x14ac:dyDescent="0.25">
      <c r="A14" s="490" t="s">
        <v>95</v>
      </c>
      <c r="C14" s="22"/>
      <c r="D14" s="22"/>
    </row>
    <row r="15" spans="1:9" ht="31.5" customHeight="1" x14ac:dyDescent="0.25">
      <c r="A15" s="490"/>
      <c r="C15" s="22"/>
      <c r="D15" s="22"/>
    </row>
    <row r="16" spans="1:9" ht="30.75" customHeight="1" x14ac:dyDescent="0.2">
      <c r="A16" s="491" t="s">
        <v>114</v>
      </c>
      <c r="C16" s="22"/>
      <c r="D16" s="22"/>
    </row>
    <row r="17" spans="1:13" ht="30" customHeight="1" x14ac:dyDescent="0.25">
      <c r="A17" s="491" t="s">
        <v>74</v>
      </c>
      <c r="B17" s="499"/>
      <c r="C17" s="22"/>
      <c r="D17" s="22"/>
      <c r="E17" s="687"/>
      <c r="F17" s="687"/>
      <c r="G17" s="687"/>
      <c r="H17" s="687"/>
      <c r="I17" s="687"/>
      <c r="J17" s="687"/>
    </row>
    <row r="18" spans="1:13" ht="26.25" x14ac:dyDescent="0.25">
      <c r="A18" s="492" t="s">
        <v>180</v>
      </c>
      <c r="B18" s="253"/>
      <c r="C18" s="97">
        <f>Personnel!$V$25</f>
        <v>0</v>
      </c>
      <c r="D18" s="300"/>
      <c r="E18" s="687"/>
      <c r="F18" s="687"/>
      <c r="G18" s="687"/>
      <c r="H18" s="687"/>
      <c r="I18" s="687"/>
      <c r="J18" s="687"/>
    </row>
    <row r="19" spans="1:13" ht="26.25" x14ac:dyDescent="0.25">
      <c r="A19" s="492" t="s">
        <v>181</v>
      </c>
      <c r="B19" s="500"/>
      <c r="C19" s="97">
        <f>Personnel!$V$28</f>
        <v>0</v>
      </c>
      <c r="D19" s="300"/>
      <c r="E19" s="25"/>
      <c r="F19" s="460" t="s">
        <v>176</v>
      </c>
    </row>
    <row r="20" spans="1:13" ht="112.5" customHeight="1" x14ac:dyDescent="0.25">
      <c r="A20" s="493" t="s">
        <v>73</v>
      </c>
      <c r="B20" s="61" t="s">
        <v>72</v>
      </c>
      <c r="C20" s="98"/>
      <c r="D20" s="98"/>
      <c r="E20" s="608" t="s">
        <v>314</v>
      </c>
      <c r="F20" s="609"/>
      <c r="G20" s="609"/>
      <c r="H20" s="609"/>
      <c r="I20" s="609"/>
      <c r="J20" s="610"/>
    </row>
    <row r="21" spans="1:13" ht="14.25" x14ac:dyDescent="0.2">
      <c r="A21" s="62" t="s">
        <v>123</v>
      </c>
      <c r="B21" s="310">
        <v>0</v>
      </c>
      <c r="C21" s="99">
        <v>0</v>
      </c>
      <c r="D21" s="97">
        <f>ROUND(C21,0)</f>
        <v>0</v>
      </c>
      <c r="E21" s="635" t="s">
        <v>311</v>
      </c>
      <c r="F21" s="636"/>
      <c r="G21" s="636"/>
      <c r="H21" s="636"/>
      <c r="I21" s="636"/>
      <c r="J21" s="637"/>
      <c r="K21" s="253">
        <f>ROUND((B21*12)/2080,2)</f>
        <v>0</v>
      </c>
    </row>
    <row r="22" spans="1:13" ht="14.25" customHeight="1" x14ac:dyDescent="0.2">
      <c r="A22" s="62" t="s">
        <v>124</v>
      </c>
      <c r="B22" s="310">
        <v>0</v>
      </c>
      <c r="C22" s="99">
        <v>0</v>
      </c>
      <c r="D22" s="97">
        <f t="shared" ref="D22:D26" si="0">ROUND(C22,0)</f>
        <v>0</v>
      </c>
      <c r="E22" s="638"/>
      <c r="F22" s="639"/>
      <c r="G22" s="639"/>
      <c r="H22" s="639"/>
      <c r="I22" s="639"/>
      <c r="J22" s="640"/>
      <c r="K22" s="253">
        <f t="shared" ref="K22:K26" si="1">ROUND((B22*12)/2080,2)</f>
        <v>0</v>
      </c>
    </row>
    <row r="23" spans="1:13" ht="14.25" customHeight="1" x14ac:dyDescent="0.2">
      <c r="A23" s="62" t="s">
        <v>71</v>
      </c>
      <c r="B23" s="310">
        <v>0</v>
      </c>
      <c r="C23" s="99">
        <v>0</v>
      </c>
      <c r="D23" s="97">
        <f t="shared" si="0"/>
        <v>0</v>
      </c>
      <c r="E23" s="638"/>
      <c r="F23" s="639"/>
      <c r="G23" s="639"/>
      <c r="H23" s="639"/>
      <c r="I23" s="639"/>
      <c r="J23" s="640"/>
      <c r="K23" s="253">
        <f t="shared" si="1"/>
        <v>0</v>
      </c>
    </row>
    <row r="24" spans="1:13" ht="14.25" customHeight="1" x14ac:dyDescent="0.2">
      <c r="A24" s="62" t="s">
        <v>70</v>
      </c>
      <c r="B24" s="310">
        <v>0</v>
      </c>
      <c r="C24" s="99">
        <v>0</v>
      </c>
      <c r="D24" s="97">
        <f t="shared" si="0"/>
        <v>0</v>
      </c>
      <c r="E24" s="638"/>
      <c r="F24" s="639"/>
      <c r="G24" s="639"/>
      <c r="H24" s="639"/>
      <c r="I24" s="639"/>
      <c r="J24" s="640"/>
      <c r="K24" s="253">
        <f t="shared" si="1"/>
        <v>0</v>
      </c>
    </row>
    <row r="25" spans="1:13" ht="14.25" customHeight="1" x14ac:dyDescent="0.2">
      <c r="A25" s="62" t="s">
        <v>69</v>
      </c>
      <c r="B25" s="310">
        <v>0</v>
      </c>
      <c r="C25" s="99">
        <v>0</v>
      </c>
      <c r="D25" s="97">
        <f t="shared" si="0"/>
        <v>0</v>
      </c>
      <c r="E25" s="638"/>
      <c r="F25" s="639"/>
      <c r="G25" s="639"/>
      <c r="H25" s="639"/>
      <c r="I25" s="639"/>
      <c r="J25" s="640"/>
      <c r="K25" s="253">
        <f t="shared" si="1"/>
        <v>0</v>
      </c>
    </row>
    <row r="26" spans="1:13" ht="14.25" customHeight="1" x14ac:dyDescent="0.2">
      <c r="A26" s="62" t="s">
        <v>68</v>
      </c>
      <c r="B26" s="310">
        <v>0</v>
      </c>
      <c r="C26" s="99">
        <v>0</v>
      </c>
      <c r="D26" s="97">
        <f t="shared" si="0"/>
        <v>0</v>
      </c>
      <c r="E26" s="684"/>
      <c r="F26" s="685"/>
      <c r="G26" s="685"/>
      <c r="H26" s="685"/>
      <c r="I26" s="685"/>
      <c r="J26" s="686"/>
      <c r="K26" s="253">
        <f t="shared" si="1"/>
        <v>0</v>
      </c>
      <c r="L26" s="313">
        <f>ROUND(SUM(K21:K26),2)</f>
        <v>0</v>
      </c>
      <c r="M26" s="311"/>
    </row>
    <row r="27" spans="1:13" ht="38.25" customHeight="1" x14ac:dyDescent="0.25">
      <c r="A27" s="494" t="s">
        <v>178</v>
      </c>
      <c r="B27" s="501"/>
      <c r="C27" s="193" t="s">
        <v>4</v>
      </c>
      <c r="D27" s="303"/>
      <c r="E27" s="553"/>
      <c r="F27" s="553"/>
      <c r="G27" s="553"/>
      <c r="H27" s="553"/>
      <c r="I27" s="553"/>
      <c r="J27" s="553"/>
    </row>
    <row r="28" spans="1:13" ht="55.5" customHeight="1" x14ac:dyDescent="0.2">
      <c r="A28" s="495" t="str">
        <f>IF(Subcontractor1!B7="","Subcontractor1",Subcontractor1!B7)</f>
        <v>Subcontractor1</v>
      </c>
      <c r="B28" s="502"/>
      <c r="C28" s="417">
        <f>Subcontractor1!C70</f>
        <v>0</v>
      </c>
      <c r="D28" s="347">
        <f>ROUND(C28,0)</f>
        <v>0</v>
      </c>
      <c r="E28" s="611" t="s">
        <v>207</v>
      </c>
      <c r="F28" s="612"/>
      <c r="G28" s="612"/>
      <c r="H28" s="612"/>
      <c r="I28" s="612"/>
      <c r="J28" s="613"/>
      <c r="K28" s="253">
        <f>ROUND((B28*12)/2080,2)</f>
        <v>0</v>
      </c>
      <c r="M28" s="343"/>
    </row>
    <row r="29" spans="1:13" ht="14.1" hidden="1" customHeight="1" x14ac:dyDescent="0.2">
      <c r="A29" s="496" t="str">
        <f>IF(Subcontractor2!B7="","Subcontractor2",Subcontractor2!B7)</f>
        <v>Subcontractor2</v>
      </c>
      <c r="B29" s="502"/>
      <c r="C29" s="418">
        <f>Subcontractor2!C70</f>
        <v>0</v>
      </c>
      <c r="D29" s="97">
        <f t="shared" ref="D29:D31" si="2">ROUND(C29,0)</f>
        <v>0</v>
      </c>
      <c r="E29" s="678"/>
      <c r="F29" s="679"/>
      <c r="G29" s="679"/>
      <c r="H29" s="679"/>
      <c r="I29" s="679"/>
      <c r="J29" s="680"/>
      <c r="K29" s="253">
        <f t="shared" ref="K29:K31" si="3">ROUND((B29*12)/2080,2)</f>
        <v>0</v>
      </c>
      <c r="M29" s="343"/>
    </row>
    <row r="30" spans="1:13" ht="14.1" hidden="1" customHeight="1" x14ac:dyDescent="0.2">
      <c r="A30" s="443" t="str">
        <f>IF(Subcontractor3!B7="","Subcontractor3",Subcontractor3!B7)</f>
        <v>Subcontractor3</v>
      </c>
      <c r="B30" s="502"/>
      <c r="C30" s="418">
        <f>Subcontractor3!C70</f>
        <v>0</v>
      </c>
      <c r="D30" s="97">
        <f t="shared" si="2"/>
        <v>0</v>
      </c>
      <c r="E30" s="678"/>
      <c r="F30" s="679"/>
      <c r="G30" s="679"/>
      <c r="H30" s="679"/>
      <c r="I30" s="679"/>
      <c r="J30" s="680"/>
      <c r="K30" s="253">
        <f t="shared" si="3"/>
        <v>0</v>
      </c>
      <c r="M30" s="343"/>
    </row>
    <row r="31" spans="1:13" ht="14.1" hidden="1" customHeight="1" x14ac:dyDescent="0.2">
      <c r="A31" s="453" t="str">
        <f>IF(Subcontractor4!B7="","Subcontractor4",Subcontractor4!B7)</f>
        <v>Subcontractor4</v>
      </c>
      <c r="B31" s="502"/>
      <c r="C31" s="418">
        <f>Subcontractor4!C70</f>
        <v>0</v>
      </c>
      <c r="D31" s="97">
        <f t="shared" si="2"/>
        <v>0</v>
      </c>
      <c r="E31" s="681"/>
      <c r="F31" s="682"/>
      <c r="G31" s="682"/>
      <c r="H31" s="682"/>
      <c r="I31" s="682"/>
      <c r="J31" s="683"/>
      <c r="K31" s="253">
        <f t="shared" si="3"/>
        <v>0</v>
      </c>
      <c r="L31" s="313">
        <f>ROUND(SUM(K28:K31),2)</f>
        <v>0</v>
      </c>
      <c r="M31" s="343"/>
    </row>
    <row r="32" spans="1:13" ht="14.25" customHeight="1" x14ac:dyDescent="0.2">
      <c r="A32" s="492"/>
      <c r="B32" s="22"/>
      <c r="C32" s="98"/>
      <c r="D32" s="304"/>
      <c r="E32" s="554"/>
      <c r="F32" s="554"/>
      <c r="G32" s="554"/>
      <c r="H32" s="554"/>
      <c r="I32" s="554"/>
      <c r="J32" s="554"/>
    </row>
    <row r="33" spans="1:13" ht="5.0999999999999996" customHeight="1" x14ac:dyDescent="0.2">
      <c r="A33" s="491"/>
      <c r="B33" s="24"/>
      <c r="C33" s="100"/>
      <c r="D33" s="305"/>
      <c r="E33" s="555"/>
      <c r="F33" s="555"/>
      <c r="G33" s="555"/>
      <c r="H33" s="555"/>
      <c r="I33" s="555"/>
      <c r="J33" s="555"/>
    </row>
    <row r="34" spans="1:13" ht="0.95" hidden="1" customHeight="1" x14ac:dyDescent="0.2">
      <c r="A34" s="497"/>
      <c r="C34" s="206"/>
      <c r="D34" s="306"/>
      <c r="E34" s="614"/>
      <c r="F34" s="615"/>
      <c r="G34" s="615"/>
      <c r="H34" s="615"/>
      <c r="I34" s="615"/>
      <c r="J34" s="616"/>
      <c r="K34" s="314"/>
    </row>
    <row r="35" spans="1:13" ht="30" hidden="1" customHeight="1" x14ac:dyDescent="0.2">
      <c r="A35" s="497"/>
      <c r="C35" s="206"/>
      <c r="D35" s="306"/>
      <c r="E35" s="614"/>
      <c r="F35" s="615"/>
      <c r="G35" s="615"/>
      <c r="H35" s="615"/>
      <c r="I35" s="615"/>
      <c r="J35" s="616"/>
      <c r="K35" s="314"/>
      <c r="M35" s="343"/>
    </row>
    <row r="36" spans="1:13" ht="24" hidden="1" customHeight="1" x14ac:dyDescent="0.2">
      <c r="A36" s="497"/>
      <c r="C36" s="206"/>
      <c r="D36" s="306"/>
      <c r="E36" s="614"/>
      <c r="F36" s="615"/>
      <c r="G36" s="615"/>
      <c r="H36" s="615"/>
      <c r="I36" s="615"/>
      <c r="J36" s="616"/>
      <c r="K36" s="314"/>
    </row>
    <row r="37" spans="1:13" ht="35.450000000000003" hidden="1" customHeight="1" x14ac:dyDescent="0.2">
      <c r="A37" s="497"/>
      <c r="C37" s="206"/>
      <c r="D37" s="306"/>
      <c r="E37" s="614"/>
      <c r="F37" s="633"/>
      <c r="G37" s="633"/>
      <c r="H37" s="633"/>
      <c r="I37" s="633"/>
      <c r="J37" s="634"/>
      <c r="K37" s="314"/>
    </row>
    <row r="38" spans="1:13" ht="39.75" hidden="1" customHeight="1" x14ac:dyDescent="0.2">
      <c r="A38" s="497"/>
      <c r="C38" s="206"/>
      <c r="D38" s="306"/>
      <c r="E38" s="614"/>
      <c r="F38" s="615"/>
      <c r="G38" s="615"/>
      <c r="H38" s="615"/>
      <c r="I38" s="615"/>
      <c r="J38" s="616"/>
      <c r="K38" s="315"/>
      <c r="M38" s="343"/>
    </row>
    <row r="39" spans="1:13" ht="48.6" hidden="1" customHeight="1" x14ac:dyDescent="0.2">
      <c r="A39" s="497"/>
      <c r="C39" s="206"/>
      <c r="D39" s="306"/>
      <c r="E39" s="614"/>
      <c r="F39" s="633"/>
      <c r="G39" s="633"/>
      <c r="H39" s="633"/>
      <c r="I39" s="633"/>
      <c r="J39" s="634"/>
      <c r="K39" s="314"/>
      <c r="M39" s="343"/>
    </row>
    <row r="40" spans="1:13" ht="32.450000000000003" hidden="1" customHeight="1" x14ac:dyDescent="0.2">
      <c r="A40" s="488"/>
      <c r="C40" s="206"/>
      <c r="D40" s="306"/>
      <c r="E40" s="614"/>
      <c r="F40" s="633"/>
      <c r="G40" s="633"/>
      <c r="H40" s="633"/>
      <c r="I40" s="633"/>
      <c r="J40" s="634"/>
      <c r="K40" s="314"/>
    </row>
    <row r="41" spans="1:13" ht="14.1" hidden="1" customHeight="1" x14ac:dyDescent="0.2">
      <c r="A41" s="488"/>
      <c r="C41" s="206"/>
      <c r="D41" s="306"/>
      <c r="E41" s="503"/>
      <c r="F41" s="504"/>
      <c r="G41" s="504"/>
      <c r="H41" s="504"/>
      <c r="I41" s="504"/>
      <c r="J41" s="505"/>
      <c r="K41" s="314"/>
    </row>
    <row r="42" spans="1:13" ht="14.1" hidden="1" customHeight="1" x14ac:dyDescent="0.2">
      <c r="A42" s="488"/>
      <c r="C42" s="206"/>
      <c r="D42" s="306"/>
      <c r="E42" s="503"/>
      <c r="F42" s="504"/>
      <c r="G42" s="504"/>
      <c r="H42" s="504"/>
      <c r="I42" s="504"/>
      <c r="J42" s="505"/>
      <c r="K42" s="314"/>
    </row>
    <row r="43" spans="1:13" ht="14.1" hidden="1" customHeight="1" x14ac:dyDescent="0.2">
      <c r="A43" s="488"/>
      <c r="C43" s="206"/>
      <c r="D43" s="306"/>
      <c r="E43" s="503"/>
      <c r="F43" s="504"/>
      <c r="G43" s="504"/>
      <c r="H43" s="504"/>
      <c r="I43" s="504"/>
      <c r="J43" s="505"/>
      <c r="K43" s="314"/>
    </row>
    <row r="44" spans="1:13" ht="14.25" customHeight="1" x14ac:dyDescent="0.2">
      <c r="A44" s="23"/>
      <c r="C44" s="98"/>
      <c r="D44" s="304"/>
      <c r="E44" s="555"/>
      <c r="F44" s="555"/>
      <c r="G44" s="555"/>
      <c r="H44" s="555"/>
      <c r="I44" s="555"/>
      <c r="J44" s="555"/>
    </row>
    <row r="45" spans="1:13" ht="14.25" customHeight="1" x14ac:dyDescent="0.2">
      <c r="A45" s="491" t="s">
        <v>179</v>
      </c>
      <c r="C45" s="98"/>
      <c r="D45" s="304"/>
      <c r="E45" s="555"/>
      <c r="F45" s="555"/>
      <c r="G45" s="555"/>
      <c r="H45" s="555"/>
      <c r="I45" s="555"/>
      <c r="J45" s="555"/>
    </row>
    <row r="46" spans="1:13" ht="51" customHeight="1" x14ac:dyDescent="0.2">
      <c r="A46" s="552" t="s">
        <v>66</v>
      </c>
      <c r="C46" s="438">
        <v>0</v>
      </c>
      <c r="D46" s="306">
        <f>ROUND(C46,0)</f>
        <v>0</v>
      </c>
      <c r="E46" s="614" t="s">
        <v>212</v>
      </c>
      <c r="F46" s="633"/>
      <c r="G46" s="633"/>
      <c r="H46" s="633"/>
      <c r="I46" s="633"/>
      <c r="J46" s="634"/>
    </row>
    <row r="47" spans="1:13" ht="47.45" customHeight="1" x14ac:dyDescent="0.2">
      <c r="A47" s="497" t="s">
        <v>145</v>
      </c>
      <c r="C47" s="206">
        <v>0</v>
      </c>
      <c r="D47" s="306">
        <f t="shared" ref="D47:D53" si="4">ROUND(C47,0)</f>
        <v>0</v>
      </c>
      <c r="E47" s="614" t="s">
        <v>213</v>
      </c>
      <c r="F47" s="615"/>
      <c r="G47" s="615"/>
      <c r="H47" s="615"/>
      <c r="I47" s="615"/>
      <c r="J47" s="616"/>
    </row>
    <row r="48" spans="1:13" ht="48.6" customHeight="1" x14ac:dyDescent="0.2">
      <c r="A48" s="497" t="s">
        <v>182</v>
      </c>
      <c r="C48" s="206">
        <v>0</v>
      </c>
      <c r="D48" s="306">
        <f t="shared" si="4"/>
        <v>0</v>
      </c>
      <c r="E48" s="614" t="s">
        <v>214</v>
      </c>
      <c r="F48" s="615"/>
      <c r="G48" s="615"/>
      <c r="H48" s="615"/>
      <c r="I48" s="615"/>
      <c r="J48" s="616"/>
      <c r="M48" s="343"/>
    </row>
    <row r="49" spans="1:13" ht="33.6" customHeight="1" x14ac:dyDescent="0.2">
      <c r="A49" s="497" t="s">
        <v>65</v>
      </c>
      <c r="C49" s="206"/>
      <c r="D49" s="306">
        <f t="shared" si="4"/>
        <v>0</v>
      </c>
      <c r="E49" s="614" t="s">
        <v>215</v>
      </c>
      <c r="F49" s="615"/>
      <c r="G49" s="615"/>
      <c r="H49" s="615"/>
      <c r="I49" s="615"/>
      <c r="J49" s="616"/>
    </row>
    <row r="50" spans="1:13" ht="33.950000000000003" customHeight="1" x14ac:dyDescent="0.2">
      <c r="A50" s="488" t="s">
        <v>63</v>
      </c>
      <c r="C50" s="206">
        <v>0</v>
      </c>
      <c r="D50" s="306">
        <f t="shared" si="4"/>
        <v>0</v>
      </c>
      <c r="E50" s="614" t="s">
        <v>224</v>
      </c>
      <c r="F50" s="615"/>
      <c r="G50" s="615"/>
      <c r="H50" s="615"/>
      <c r="I50" s="615"/>
      <c r="J50" s="616"/>
    </row>
    <row r="51" spans="1:13" ht="14.25" customHeight="1" x14ac:dyDescent="0.2">
      <c r="A51" s="488" t="s">
        <v>63</v>
      </c>
      <c r="C51" s="206">
        <v>0</v>
      </c>
      <c r="D51" s="306">
        <f t="shared" si="4"/>
        <v>0</v>
      </c>
      <c r="E51" s="614"/>
      <c r="F51" s="633"/>
      <c r="G51" s="633"/>
      <c r="H51" s="633"/>
      <c r="I51" s="633"/>
      <c r="J51" s="634"/>
    </row>
    <row r="52" spans="1:13" ht="14.25" customHeight="1" x14ac:dyDescent="0.2">
      <c r="A52" s="488" t="s">
        <v>63</v>
      </c>
      <c r="C52" s="206">
        <v>0</v>
      </c>
      <c r="D52" s="306">
        <f t="shared" si="4"/>
        <v>0</v>
      </c>
      <c r="E52" s="503"/>
      <c r="F52" s="504"/>
      <c r="G52" s="504"/>
      <c r="H52" s="504"/>
      <c r="I52" s="504"/>
      <c r="J52" s="505"/>
    </row>
    <row r="53" spans="1:13" ht="14.25" customHeight="1" x14ac:dyDescent="0.2">
      <c r="A53" s="488" t="s">
        <v>63</v>
      </c>
      <c r="C53" s="206">
        <v>0</v>
      </c>
      <c r="D53" s="306">
        <f t="shared" si="4"/>
        <v>0</v>
      </c>
      <c r="E53" s="503"/>
      <c r="F53" s="504"/>
      <c r="G53" s="504"/>
      <c r="H53" s="504"/>
      <c r="I53" s="504"/>
      <c r="J53" s="505"/>
    </row>
    <row r="54" spans="1:13" ht="14.25" customHeight="1" x14ac:dyDescent="0.2">
      <c r="A54" s="23"/>
      <c r="C54" s="98"/>
      <c r="D54" s="304"/>
      <c r="E54" s="555"/>
      <c r="F54" s="555"/>
      <c r="G54" s="555"/>
      <c r="H54" s="555"/>
      <c r="I54" s="555"/>
      <c r="J54" s="555"/>
    </row>
    <row r="55" spans="1:13" ht="14.25" customHeight="1" x14ac:dyDescent="0.2">
      <c r="A55" s="491" t="s">
        <v>327</v>
      </c>
      <c r="B55" s="24"/>
      <c r="C55" s="100"/>
      <c r="D55" s="305"/>
      <c r="E55" s="555"/>
      <c r="F55" s="555"/>
      <c r="G55" s="555"/>
      <c r="H55" s="555"/>
      <c r="I55" s="555"/>
      <c r="J55" s="555"/>
    </row>
    <row r="56" spans="1:13" ht="74.45" customHeight="1" x14ac:dyDescent="0.2">
      <c r="A56" s="498" t="s">
        <v>7</v>
      </c>
      <c r="C56" s="206">
        <v>0</v>
      </c>
      <c r="D56" s="306">
        <f>ROUND(C56,0)</f>
        <v>0</v>
      </c>
      <c r="E56" s="614" t="s">
        <v>216</v>
      </c>
      <c r="F56" s="615"/>
      <c r="G56" s="615"/>
      <c r="H56" s="615"/>
      <c r="I56" s="615"/>
      <c r="J56" s="616"/>
    </row>
    <row r="57" spans="1:13" ht="59.45" customHeight="1" x14ac:dyDescent="0.2">
      <c r="A57" s="498" t="s">
        <v>5</v>
      </c>
      <c r="C57" s="206">
        <v>0</v>
      </c>
      <c r="D57" s="306">
        <f t="shared" ref="D57:D65" si="5">ROUND(C57,0)</f>
        <v>0</v>
      </c>
      <c r="E57" s="614" t="s">
        <v>217</v>
      </c>
      <c r="F57" s="615"/>
      <c r="G57" s="615"/>
      <c r="H57" s="615"/>
      <c r="I57" s="615"/>
      <c r="J57" s="616"/>
    </row>
    <row r="58" spans="1:13" ht="36" customHeight="1" x14ac:dyDescent="0.2">
      <c r="A58" s="498" t="s">
        <v>64</v>
      </c>
      <c r="C58" s="206">
        <v>0</v>
      </c>
      <c r="D58" s="306">
        <f t="shared" si="5"/>
        <v>0</v>
      </c>
      <c r="E58" s="632" t="s">
        <v>116</v>
      </c>
      <c r="F58" s="615"/>
      <c r="G58" s="615"/>
      <c r="H58" s="615"/>
      <c r="I58" s="615"/>
      <c r="J58" s="616"/>
    </row>
    <row r="59" spans="1:13" ht="48" customHeight="1" x14ac:dyDescent="0.2">
      <c r="A59" s="552" t="s">
        <v>172</v>
      </c>
      <c r="C59" s="206">
        <v>0</v>
      </c>
      <c r="D59" s="306">
        <f t="shared" si="5"/>
        <v>0</v>
      </c>
      <c r="E59" s="614" t="s">
        <v>218</v>
      </c>
      <c r="F59" s="633"/>
      <c r="G59" s="633"/>
      <c r="H59" s="633"/>
      <c r="I59" s="633"/>
      <c r="J59" s="634"/>
      <c r="M59" s="343"/>
    </row>
    <row r="60" spans="1:13" s="344" customFormat="1" ht="59.45" customHeight="1" x14ac:dyDescent="0.2">
      <c r="A60" s="497" t="s">
        <v>184</v>
      </c>
      <c r="C60" s="206">
        <v>0</v>
      </c>
      <c r="D60" s="345">
        <f t="shared" si="5"/>
        <v>0</v>
      </c>
      <c r="E60" s="614" t="s">
        <v>219</v>
      </c>
      <c r="F60" s="633"/>
      <c r="G60" s="633"/>
      <c r="H60" s="633"/>
      <c r="I60" s="633"/>
      <c r="J60" s="634"/>
      <c r="M60" s="343"/>
    </row>
    <row r="61" spans="1:13" s="344" customFormat="1" ht="59.45" customHeight="1" x14ac:dyDescent="0.2">
      <c r="A61" s="497" t="s">
        <v>340</v>
      </c>
      <c r="C61" s="206">
        <v>0</v>
      </c>
      <c r="D61" s="345"/>
      <c r="E61" s="614" t="s">
        <v>342</v>
      </c>
      <c r="F61" s="760"/>
      <c r="G61" s="760"/>
      <c r="H61" s="760"/>
      <c r="I61" s="760"/>
      <c r="J61" s="761"/>
      <c r="M61" s="343"/>
    </row>
    <row r="62" spans="1:13" s="344" customFormat="1" ht="59.45" customHeight="1" x14ac:dyDescent="0.2">
      <c r="A62" s="497" t="s">
        <v>341</v>
      </c>
      <c r="C62" s="206">
        <v>0</v>
      </c>
      <c r="D62" s="345"/>
      <c r="E62" s="614" t="s">
        <v>343</v>
      </c>
      <c r="F62" s="760"/>
      <c r="G62" s="760"/>
      <c r="H62" s="760"/>
      <c r="I62" s="760"/>
      <c r="J62" s="761"/>
      <c r="M62" s="343"/>
    </row>
    <row r="63" spans="1:13" ht="37.5" customHeight="1" x14ac:dyDescent="0.2">
      <c r="A63" s="488" t="s">
        <v>63</v>
      </c>
      <c r="C63" s="206">
        <v>0</v>
      </c>
      <c r="D63" s="306">
        <f t="shared" si="5"/>
        <v>0</v>
      </c>
      <c r="E63" s="614" t="s">
        <v>225</v>
      </c>
      <c r="F63" s="633"/>
      <c r="G63" s="633"/>
      <c r="H63" s="633"/>
      <c r="I63" s="633"/>
      <c r="J63" s="634"/>
    </row>
    <row r="64" spans="1:13" ht="14.25" x14ac:dyDescent="0.2">
      <c r="A64" s="488" t="s">
        <v>63</v>
      </c>
      <c r="C64" s="206">
        <v>0</v>
      </c>
      <c r="D64" s="306">
        <f t="shared" si="5"/>
        <v>0</v>
      </c>
      <c r="E64" s="557"/>
      <c r="F64" s="558"/>
      <c r="G64" s="558"/>
      <c r="H64" s="558"/>
      <c r="I64" s="558"/>
      <c r="J64" s="559"/>
    </row>
    <row r="65" spans="1:17" ht="14.25" customHeight="1" x14ac:dyDescent="0.2">
      <c r="A65" s="488" t="s">
        <v>63</v>
      </c>
      <c r="C65" s="206">
        <v>0</v>
      </c>
      <c r="D65" s="306">
        <f t="shared" si="5"/>
        <v>0</v>
      </c>
      <c r="E65" s="632"/>
      <c r="F65" s="615"/>
      <c r="G65" s="615"/>
      <c r="H65" s="615"/>
      <c r="I65" s="615"/>
      <c r="J65" s="616"/>
    </row>
    <row r="66" spans="1:17" x14ac:dyDescent="0.2">
      <c r="E66" s="555"/>
      <c r="F66" s="555"/>
      <c r="G66" s="555"/>
      <c r="H66" s="555"/>
      <c r="I66" s="555"/>
      <c r="J66" s="555"/>
    </row>
    <row r="67" spans="1:17" ht="14.25" customHeight="1" x14ac:dyDescent="0.2">
      <c r="A67" s="491" t="s">
        <v>167</v>
      </c>
      <c r="B67" s="24"/>
      <c r="C67" s="100"/>
      <c r="D67" s="305"/>
      <c r="E67" s="556"/>
      <c r="F67" s="556"/>
      <c r="G67" s="556"/>
      <c r="H67" s="556"/>
      <c r="I67" s="556"/>
      <c r="J67" s="556"/>
    </row>
    <row r="68" spans="1:17" ht="39" customHeight="1" x14ac:dyDescent="0.2">
      <c r="A68" s="498" t="s">
        <v>117</v>
      </c>
      <c r="C68" s="99">
        <v>0</v>
      </c>
      <c r="D68" s="97">
        <f>ROUND(C68,0)</f>
        <v>0</v>
      </c>
      <c r="E68" s="614" t="s">
        <v>211</v>
      </c>
      <c r="F68" s="633"/>
      <c r="G68" s="633"/>
      <c r="H68" s="633"/>
      <c r="I68" s="633"/>
      <c r="J68" s="634"/>
      <c r="M68" s="343"/>
    </row>
    <row r="69" spans="1:17" ht="40.5" customHeight="1" x14ac:dyDescent="0.2">
      <c r="A69" s="498" t="s">
        <v>168</v>
      </c>
      <c r="C69" s="99">
        <v>0</v>
      </c>
      <c r="D69" s="97">
        <f t="shared" ref="D69:D73" si="6">ROUND(C69,0)</f>
        <v>0</v>
      </c>
      <c r="E69" s="614" t="s">
        <v>333</v>
      </c>
      <c r="F69" s="633"/>
      <c r="G69" s="633"/>
      <c r="H69" s="633"/>
      <c r="I69" s="633"/>
      <c r="J69" s="634"/>
      <c r="Q69" s="342"/>
    </row>
    <row r="70" spans="1:17" ht="24.6" customHeight="1" x14ac:dyDescent="0.2">
      <c r="A70" s="498" t="s">
        <v>331</v>
      </c>
      <c r="C70" s="99">
        <v>0</v>
      </c>
      <c r="D70" s="97">
        <f t="shared" si="6"/>
        <v>0</v>
      </c>
      <c r="E70" s="614" t="s">
        <v>329</v>
      </c>
      <c r="F70" s="633"/>
      <c r="G70" s="633"/>
      <c r="H70" s="633"/>
      <c r="I70" s="633"/>
      <c r="J70" s="634"/>
    </row>
    <row r="71" spans="1:17" ht="60.95" customHeight="1" x14ac:dyDescent="0.2">
      <c r="A71" s="498" t="s">
        <v>170</v>
      </c>
      <c r="C71" s="99">
        <v>0</v>
      </c>
      <c r="D71" s="97">
        <f t="shared" si="6"/>
        <v>0</v>
      </c>
      <c r="E71" s="614" t="s">
        <v>330</v>
      </c>
      <c r="F71" s="633"/>
      <c r="G71" s="633"/>
      <c r="H71" s="633"/>
      <c r="I71" s="633"/>
      <c r="J71" s="634"/>
    </row>
    <row r="72" spans="1:17" ht="24" customHeight="1" x14ac:dyDescent="0.2">
      <c r="A72" s="498" t="s">
        <v>332</v>
      </c>
      <c r="C72" s="99">
        <v>0</v>
      </c>
      <c r="D72" s="97">
        <f t="shared" si="6"/>
        <v>0</v>
      </c>
      <c r="E72" s="614" t="s">
        <v>334</v>
      </c>
      <c r="F72" s="633"/>
      <c r="G72" s="633"/>
      <c r="H72" s="633"/>
      <c r="I72" s="633"/>
      <c r="J72" s="634"/>
    </row>
    <row r="73" spans="1:17" ht="36.950000000000003" customHeight="1" x14ac:dyDescent="0.2">
      <c r="A73" s="338" t="s">
        <v>62</v>
      </c>
      <c r="C73" s="99">
        <v>0</v>
      </c>
      <c r="D73" s="97">
        <f t="shared" si="6"/>
        <v>0</v>
      </c>
      <c r="E73" s="614" t="s">
        <v>226</v>
      </c>
      <c r="F73" s="633"/>
      <c r="G73" s="633"/>
      <c r="H73" s="633"/>
      <c r="I73" s="633"/>
      <c r="J73" s="634"/>
    </row>
    <row r="74" spans="1:17" ht="14.25" customHeight="1" x14ac:dyDescent="0.2">
      <c r="A74" s="497"/>
      <c r="C74" s="98"/>
      <c r="D74" s="98"/>
    </row>
    <row r="75" spans="1:17" ht="14.25" customHeight="1" x14ac:dyDescent="0.2">
      <c r="A75" s="24" t="s">
        <v>143</v>
      </c>
      <c r="C75" s="101">
        <f>ROUND(SUM(C18:C19)+SUM(D21:D26)+SUM(D34:D43)+SUM(D46:D53)+SUM(D56:D65)+SUM(D68:D73)+SUM(D28:D31),2)</f>
        <v>0</v>
      </c>
      <c r="D75" s="301"/>
    </row>
    <row r="77" spans="1:17" ht="120" customHeight="1" x14ac:dyDescent="0.25">
      <c r="A77" s="589" t="s">
        <v>338</v>
      </c>
      <c r="C77" s="438">
        <v>0</v>
      </c>
      <c r="E77" s="674" t="s">
        <v>339</v>
      </c>
      <c r="F77" s="675"/>
      <c r="G77" s="675"/>
      <c r="H77" s="675"/>
      <c r="I77" s="675"/>
      <c r="J77" s="676"/>
    </row>
    <row r="78" spans="1:17" ht="33" customHeight="1" x14ac:dyDescent="0.2">
      <c r="A78" s="343"/>
    </row>
    <row r="79" spans="1:17" x14ac:dyDescent="0.2">
      <c r="A79" s="311" t="s">
        <v>337</v>
      </c>
      <c r="C79" s="588">
        <f>SUM(C77:C78,C75)</f>
        <v>0</v>
      </c>
    </row>
  </sheetData>
  <sheetProtection selectLockedCells="1"/>
  <protectedRanges>
    <protectedRange sqref="A21:A32 A50:A53 A40:A44 A68:A73" name="Other Budget Items"/>
    <protectedRange sqref="B5:D5" name="Organization Name"/>
    <protectedRange sqref="C75:D75 C12:D12 B21:D27 C28:D31 C68:D73" name="Budget Information"/>
    <protectedRange sqref="C34:D43" name="Budget Information_1"/>
    <protectedRange sqref="C46:D53 C77" name="Budget Information_2"/>
    <protectedRange sqref="A60:A65" name="Other Budget Items_1"/>
    <protectedRange sqref="C56:D65" name="Budget Information_3"/>
    <protectedRange sqref="A59" name="Other Budget Items_2"/>
  </protectedRanges>
  <mergeCells count="39">
    <mergeCell ref="E50:J50"/>
    <mergeCell ref="E51:J51"/>
    <mergeCell ref="E48:J48"/>
    <mergeCell ref="E40:J40"/>
    <mergeCell ref="E46:J46"/>
    <mergeCell ref="E47:J47"/>
    <mergeCell ref="E49:J49"/>
    <mergeCell ref="A1:I1"/>
    <mergeCell ref="A2:I2"/>
    <mergeCell ref="A3:I3"/>
    <mergeCell ref="B5:C5"/>
    <mergeCell ref="E39:J39"/>
    <mergeCell ref="E28:J31"/>
    <mergeCell ref="E21:J26"/>
    <mergeCell ref="E20:J20"/>
    <mergeCell ref="E17:J17"/>
    <mergeCell ref="E18:J18"/>
    <mergeCell ref="A7:I9"/>
    <mergeCell ref="E38:J38"/>
    <mergeCell ref="E34:J34"/>
    <mergeCell ref="E35:J35"/>
    <mergeCell ref="E36:J36"/>
    <mergeCell ref="E37:J37"/>
    <mergeCell ref="E63:J63"/>
    <mergeCell ref="E68:J68"/>
    <mergeCell ref="E58:J58"/>
    <mergeCell ref="E59:J59"/>
    <mergeCell ref="E56:J56"/>
    <mergeCell ref="E65:J65"/>
    <mergeCell ref="E57:J57"/>
    <mergeCell ref="E60:J60"/>
    <mergeCell ref="E61:J61"/>
    <mergeCell ref="E62:J62"/>
    <mergeCell ref="E77:J77"/>
    <mergeCell ref="E70:J70"/>
    <mergeCell ref="E69:J69"/>
    <mergeCell ref="E71:J71"/>
    <mergeCell ref="E72:J72"/>
    <mergeCell ref="E73:J73"/>
  </mergeCells>
  <conditionalFormatting sqref="C12 B21:D26 C27 C68:D73 C75">
    <cfRule type="cellIs" dxfId="198" priority="11" stopIfTrue="1" operator="lessThanOrEqual">
      <formula>0</formula>
    </cfRule>
  </conditionalFormatting>
  <conditionalFormatting sqref="C77">
    <cfRule type="cellIs" dxfId="197" priority="1" stopIfTrue="1" operator="lessThanOrEqual">
      <formula>0</formula>
    </cfRule>
  </conditionalFormatting>
  <conditionalFormatting sqref="C28:D31">
    <cfRule type="cellIs" dxfId="196" priority="7" stopIfTrue="1" operator="lessThanOrEqual">
      <formula>0</formula>
    </cfRule>
  </conditionalFormatting>
  <conditionalFormatting sqref="C34:D43">
    <cfRule type="cellIs" dxfId="195" priority="6" stopIfTrue="1" operator="lessThanOrEqual">
      <formula>0</formula>
    </cfRule>
  </conditionalFormatting>
  <conditionalFormatting sqref="C46:D53">
    <cfRule type="cellIs" dxfId="194" priority="5" stopIfTrue="1" operator="lessThanOrEqual">
      <formula>0</formula>
    </cfRule>
  </conditionalFormatting>
  <conditionalFormatting sqref="C56:D65">
    <cfRule type="cellIs" dxfId="193" priority="4" stopIfTrue="1" operator="lessThanOrEqual">
      <formula>0</formula>
    </cfRule>
  </conditionalFormatting>
  <dataValidations count="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1 F64:J65 F41:J43 F52:J53 E28:J28 E34:E43 F34:J39 E46:E53 F48:J48 F56:J60 E68 E56:E65" xr:uid="{5B24AF1B-F243-49D4-BBE4-EED007D5317D}"/>
    <dataValidation allowBlank="1" showInputMessage="1" showErrorMessage="1" promptTitle="Grant Request" prompt="Enter the annual funding amount requested (up to $150,000)." sqref="C12" xr:uid="{0A13B3F5-8F23-4315-874B-63CAD08BBA58}"/>
    <dataValidation allowBlank="1" showInputMessage="1" showErrorMessage="1" prompt="Enter information using the corresponding Subcontrator Tab" sqref="A28:A31" xr:uid="{3763BC4B-3FE4-4A24-B546-7B8416A58DE1}"/>
  </dataValidations>
  <pageMargins left="1" right="1" top="1" bottom="1" header="0.5" footer="0.76875000000000004"/>
  <pageSetup scale="60" fitToHeight="0" orientation="portrait" r:id="rId1"/>
  <headerFooter alignWithMargins="0">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17"/>
  <sheetViews>
    <sheetView showGridLines="0" topLeftCell="A8" zoomScaleNormal="100" workbookViewId="0">
      <selection activeCell="N164" sqref="N164"/>
    </sheetView>
  </sheetViews>
  <sheetFormatPr defaultRowHeight="15" x14ac:dyDescent="0.25"/>
  <cols>
    <col min="1" max="1" width="10" customWidth="1"/>
    <col min="2" max="2" width="13.5703125" customWidth="1"/>
    <col min="4" max="4" width="11" customWidth="1"/>
    <col min="9" max="9" width="9.140625" customWidth="1"/>
    <col min="12" max="12" width="20.7109375" customWidth="1"/>
    <col min="16" max="16" width="12.85546875" customWidth="1"/>
  </cols>
  <sheetData>
    <row r="1" spans="1:14" x14ac:dyDescent="0.25">
      <c r="A1" s="692" t="str">
        <f>[1]Personnel!A1</f>
        <v>N.C. Office Of Rural Health</v>
      </c>
      <c r="B1" s="692"/>
      <c r="C1" s="692"/>
      <c r="D1" s="692"/>
      <c r="E1" s="692"/>
      <c r="F1" s="692"/>
      <c r="G1" s="692"/>
      <c r="H1" s="692"/>
      <c r="I1" s="692"/>
      <c r="J1" s="692"/>
      <c r="K1" s="692"/>
      <c r="L1" s="692"/>
    </row>
    <row r="2" spans="1:14" x14ac:dyDescent="0.25">
      <c r="A2" s="692" t="s">
        <v>324</v>
      </c>
      <c r="B2" s="692"/>
      <c r="C2" s="692"/>
      <c r="D2" s="692"/>
      <c r="E2" s="692"/>
      <c r="F2" s="692"/>
      <c r="G2" s="692"/>
      <c r="H2" s="692"/>
      <c r="I2" s="692"/>
      <c r="J2" s="692"/>
      <c r="K2" s="692"/>
      <c r="L2" s="692"/>
    </row>
    <row r="3" spans="1:14" ht="18" x14ac:dyDescent="0.25">
      <c r="A3" s="693" t="s">
        <v>119</v>
      </c>
      <c r="B3" s="693"/>
      <c r="C3" s="693"/>
      <c r="D3" s="693"/>
      <c r="E3" s="693"/>
      <c r="F3" s="693"/>
      <c r="G3" s="693"/>
      <c r="H3" s="693"/>
      <c r="I3" s="693"/>
      <c r="J3" s="693"/>
      <c r="K3" s="693"/>
      <c r="L3" s="693"/>
    </row>
    <row r="4" spans="1:14" x14ac:dyDescent="0.25">
      <c r="A4" s="537"/>
    </row>
    <row r="5" spans="1:14" x14ac:dyDescent="0.25">
      <c r="A5" s="692" t="s">
        <v>57</v>
      </c>
      <c r="B5" s="692"/>
      <c r="C5" s="694" t="str">
        <f>IF(Personnel!B5="","Enter Organization Name on Personnel Tab",Personnel!B5)</f>
        <v>Enter Organization Name on Personnel Tab</v>
      </c>
      <c r="D5" s="695"/>
      <c r="E5" s="695"/>
      <c r="F5" s="695"/>
      <c r="G5" s="695"/>
      <c r="H5" s="696"/>
    </row>
    <row r="6" spans="1:14" x14ac:dyDescent="0.25">
      <c r="C6" s="538"/>
    </row>
    <row r="7" spans="1:14" x14ac:dyDescent="0.25">
      <c r="M7" s="18"/>
      <c r="N7" s="18"/>
    </row>
    <row r="8" spans="1:14" x14ac:dyDescent="0.25">
      <c r="M8" s="18"/>
      <c r="N8" s="18"/>
    </row>
    <row r="9" spans="1:14" x14ac:dyDescent="0.25">
      <c r="M9" s="18"/>
      <c r="N9" s="18"/>
    </row>
    <row r="10" spans="1:14" x14ac:dyDescent="0.25">
      <c r="M10" s="18"/>
      <c r="N10" s="18"/>
    </row>
    <row r="11" spans="1:14" x14ac:dyDescent="0.25">
      <c r="M11" s="18"/>
      <c r="N11" s="18"/>
    </row>
    <row r="12" spans="1:14" x14ac:dyDescent="0.25">
      <c r="M12" s="18"/>
      <c r="N12" s="18"/>
    </row>
    <row r="13" spans="1:14" x14ac:dyDescent="0.25">
      <c r="M13" s="18"/>
      <c r="N13" s="18"/>
    </row>
    <row r="14" spans="1:14" x14ac:dyDescent="0.25">
      <c r="M14" s="18"/>
      <c r="N14" s="18"/>
    </row>
    <row r="15" spans="1:14" x14ac:dyDescent="0.25">
      <c r="M15" s="18"/>
      <c r="N15" s="18"/>
    </row>
    <row r="16" spans="1:14" x14ac:dyDescent="0.25">
      <c r="M16" s="18"/>
      <c r="N16" s="18"/>
    </row>
    <row r="17" spans="1:16" x14ac:dyDescent="0.25">
      <c r="M17" s="18"/>
      <c r="N17" s="18"/>
    </row>
    <row r="18" spans="1:16" x14ac:dyDescent="0.25">
      <c r="M18" s="18"/>
      <c r="N18" s="18"/>
    </row>
    <row r="19" spans="1:16" x14ac:dyDescent="0.25">
      <c r="M19" s="18"/>
      <c r="N19" s="18"/>
    </row>
    <row r="20" spans="1:16" x14ac:dyDescent="0.25">
      <c r="M20" s="18"/>
      <c r="N20" s="18"/>
    </row>
    <row r="21" spans="1:16" ht="20.25" x14ac:dyDescent="0.3">
      <c r="A21" s="539" t="s">
        <v>95</v>
      </c>
      <c r="M21" s="18"/>
      <c r="N21" s="18"/>
    </row>
    <row r="22" spans="1:16" x14ac:dyDescent="0.25">
      <c r="A22" s="540"/>
      <c r="M22" s="18"/>
      <c r="N22" s="18"/>
    </row>
    <row r="23" spans="1:16" ht="15.75" x14ac:dyDescent="0.25">
      <c r="A23" s="541" t="s">
        <v>138</v>
      </c>
      <c r="M23" s="18"/>
      <c r="N23" s="18"/>
    </row>
    <row r="24" spans="1:16" ht="59.45" customHeight="1" x14ac:dyDescent="0.25">
      <c r="A24" s="691" t="s">
        <v>235</v>
      </c>
      <c r="B24" s="688"/>
      <c r="C24" s="688"/>
      <c r="D24" s="688"/>
      <c r="E24" s="688"/>
      <c r="F24" s="688"/>
      <c r="G24" s="688"/>
      <c r="H24" s="688"/>
      <c r="I24" s="688"/>
      <c r="J24" s="688"/>
      <c r="K24" s="688"/>
      <c r="L24" s="688"/>
      <c r="M24" s="18"/>
      <c r="N24" s="18"/>
    </row>
    <row r="25" spans="1:16" x14ac:dyDescent="0.25">
      <c r="A25" s="328"/>
      <c r="B25" s="328"/>
      <c r="C25" s="328"/>
      <c r="D25" s="328"/>
      <c r="E25" s="328"/>
      <c r="F25" s="328"/>
      <c r="G25" s="328"/>
      <c r="H25" s="328"/>
      <c r="I25" s="328"/>
      <c r="J25" s="328"/>
      <c r="K25" s="328"/>
      <c r="L25" s="328"/>
      <c r="M25" s="328"/>
      <c r="N25" s="328"/>
      <c r="O25" s="307"/>
      <c r="P25" s="307"/>
    </row>
    <row r="26" spans="1:16" x14ac:dyDescent="0.25">
      <c r="A26" s="328"/>
      <c r="B26" s="328"/>
      <c r="C26" s="328"/>
      <c r="D26" s="328"/>
      <c r="E26" s="328"/>
      <c r="F26" s="328"/>
      <c r="G26" s="328"/>
      <c r="H26" s="328"/>
      <c r="I26" s="328"/>
      <c r="J26" s="328"/>
      <c r="K26" s="328"/>
      <c r="L26" s="328"/>
      <c r="M26" s="328"/>
      <c r="N26" s="328"/>
      <c r="O26" s="307"/>
      <c r="P26" s="307"/>
    </row>
    <row r="27" spans="1:16" x14ac:dyDescent="0.25">
      <c r="A27" s="328"/>
      <c r="B27" s="328"/>
      <c r="C27" s="328"/>
      <c r="D27" s="328"/>
      <c r="E27" s="328"/>
      <c r="F27" s="328"/>
      <c r="G27" s="328"/>
      <c r="H27" s="328"/>
      <c r="I27" s="328"/>
      <c r="J27" s="328"/>
      <c r="K27" s="328"/>
      <c r="L27" s="328"/>
      <c r="M27" s="328"/>
      <c r="N27" s="328"/>
      <c r="O27" s="307"/>
      <c r="P27" s="307"/>
    </row>
    <row r="28" spans="1:16" x14ac:dyDescent="0.25">
      <c r="A28" s="328"/>
      <c r="B28" s="328"/>
      <c r="C28" s="328"/>
      <c r="D28" s="328"/>
      <c r="E28" s="328"/>
      <c r="F28" s="328"/>
      <c r="G28" s="328"/>
      <c r="H28" s="328"/>
      <c r="I28" s="328"/>
      <c r="J28" s="328"/>
      <c r="K28" s="328"/>
      <c r="L28" s="328"/>
      <c r="M28" s="328"/>
      <c r="N28" s="328"/>
      <c r="O28" s="307"/>
      <c r="P28" s="307"/>
    </row>
    <row r="29" spans="1:16" x14ac:dyDescent="0.25">
      <c r="A29" s="328"/>
      <c r="B29" s="328"/>
      <c r="C29" s="328"/>
      <c r="D29" s="328"/>
      <c r="E29" s="328"/>
      <c r="F29" s="328"/>
      <c r="G29" s="328"/>
      <c r="H29" s="328"/>
      <c r="I29" s="328"/>
      <c r="J29" s="328"/>
      <c r="K29" s="328"/>
      <c r="L29" s="328"/>
      <c r="M29" s="328"/>
      <c r="N29" s="328"/>
      <c r="O29" s="307"/>
      <c r="P29" s="307"/>
    </row>
    <row r="30" spans="1:16" x14ac:dyDescent="0.25">
      <c r="A30" s="328"/>
      <c r="B30" s="328"/>
      <c r="C30" s="328"/>
      <c r="D30" s="328"/>
      <c r="E30" s="328"/>
      <c r="F30" s="328"/>
      <c r="G30" s="328"/>
      <c r="H30" s="328"/>
      <c r="I30" s="328"/>
      <c r="J30" s="328"/>
      <c r="K30" s="328"/>
      <c r="L30" s="328"/>
      <c r="M30" s="328"/>
      <c r="N30" s="328"/>
      <c r="O30" s="307"/>
      <c r="P30" s="307"/>
    </row>
    <row r="31" spans="1:16" x14ac:dyDescent="0.25">
      <c r="A31" s="328"/>
      <c r="B31" s="328"/>
      <c r="C31" s="328"/>
      <c r="D31" s="328"/>
      <c r="E31" s="328"/>
      <c r="F31" s="328"/>
      <c r="G31" s="328"/>
      <c r="H31" s="328"/>
      <c r="I31" s="328"/>
      <c r="J31" s="328"/>
      <c r="K31" s="328"/>
      <c r="L31" s="328"/>
      <c r="M31" s="328"/>
      <c r="N31" s="328"/>
      <c r="O31" s="307"/>
      <c r="P31" s="307"/>
    </row>
    <row r="32" spans="1:16" x14ac:dyDescent="0.25">
      <c r="A32" s="328"/>
      <c r="B32" s="328"/>
      <c r="C32" s="328"/>
      <c r="D32" s="328"/>
      <c r="E32" s="328"/>
      <c r="F32" s="328"/>
      <c r="G32" s="328"/>
      <c r="H32" s="328"/>
      <c r="I32" s="328"/>
      <c r="J32" s="328"/>
      <c r="K32" s="328"/>
      <c r="L32" s="328"/>
      <c r="M32" s="328"/>
      <c r="N32" s="328"/>
      <c r="O32" s="307"/>
      <c r="P32" s="307"/>
    </row>
    <row r="33" spans="1:16" x14ac:dyDescent="0.25">
      <c r="A33" s="328"/>
      <c r="B33" s="328"/>
      <c r="C33" s="328"/>
      <c r="D33" s="328"/>
      <c r="E33" s="328"/>
      <c r="F33" s="328"/>
      <c r="G33" s="328"/>
      <c r="H33" s="328"/>
      <c r="I33" s="328"/>
      <c r="J33" s="328"/>
      <c r="K33" s="328"/>
      <c r="L33" s="328"/>
      <c r="M33" s="328"/>
      <c r="N33" s="328"/>
      <c r="O33" s="307"/>
      <c r="P33" s="307"/>
    </row>
    <row r="34" spans="1:16" x14ac:dyDescent="0.25">
      <c r="A34" s="328"/>
      <c r="B34" s="328"/>
      <c r="C34" s="328"/>
      <c r="D34" s="328"/>
      <c r="E34" s="328"/>
      <c r="F34" s="328"/>
      <c r="G34" s="328"/>
      <c r="H34" s="328"/>
      <c r="I34" s="328"/>
      <c r="J34" s="328"/>
      <c r="K34" s="328"/>
      <c r="L34" s="328"/>
      <c r="M34" s="328"/>
      <c r="N34" s="328"/>
      <c r="O34" s="307"/>
      <c r="P34" s="307"/>
    </row>
    <row r="35" spans="1:16" x14ac:dyDescent="0.25">
      <c r="A35" s="328"/>
      <c r="B35" s="328"/>
      <c r="C35" s="328"/>
      <c r="D35" s="328"/>
      <c r="E35" s="328"/>
      <c r="F35" s="328"/>
      <c r="G35" s="328"/>
      <c r="H35" s="328"/>
      <c r="I35" s="328"/>
      <c r="J35" s="328"/>
      <c r="K35" s="328"/>
      <c r="L35" s="328"/>
      <c r="M35" s="328"/>
      <c r="N35" s="328"/>
      <c r="O35" s="307"/>
      <c r="P35" s="307"/>
    </row>
    <row r="36" spans="1:16" x14ac:dyDescent="0.25">
      <c r="A36" s="328"/>
      <c r="B36" s="328"/>
      <c r="C36" s="328"/>
      <c r="D36" s="328"/>
      <c r="E36" s="328"/>
      <c r="F36" s="328"/>
      <c r="G36" s="328"/>
      <c r="H36" s="328"/>
      <c r="I36" s="328"/>
      <c r="J36" s="328"/>
      <c r="K36" s="328"/>
      <c r="L36" s="328"/>
      <c r="M36" s="328"/>
      <c r="N36" s="328"/>
      <c r="O36" s="307"/>
      <c r="P36" s="307"/>
    </row>
    <row r="37" spans="1:16" x14ac:dyDescent="0.25">
      <c r="A37" s="328"/>
      <c r="B37" s="328"/>
      <c r="C37" s="328"/>
      <c r="D37" s="328"/>
      <c r="E37" s="328"/>
      <c r="F37" s="328"/>
      <c r="G37" s="328"/>
      <c r="H37" s="328"/>
      <c r="I37" s="328"/>
      <c r="J37" s="328"/>
      <c r="K37" s="328"/>
      <c r="L37" s="328"/>
      <c r="M37" s="328"/>
      <c r="N37" s="328"/>
      <c r="O37" s="307"/>
      <c r="P37" s="307"/>
    </row>
    <row r="38" spans="1:16" x14ac:dyDescent="0.25">
      <c r="A38" s="328"/>
      <c r="B38" s="328"/>
      <c r="C38" s="328"/>
      <c r="D38" s="328"/>
      <c r="E38" s="328"/>
      <c r="F38" s="328"/>
      <c r="G38" s="328"/>
      <c r="H38" s="328"/>
      <c r="I38" s="328"/>
      <c r="J38" s="328"/>
      <c r="K38" s="328"/>
      <c r="L38" s="328"/>
      <c r="M38" s="328"/>
      <c r="N38" s="328"/>
      <c r="O38" s="307"/>
      <c r="P38" s="307"/>
    </row>
    <row r="39" spans="1:16" x14ac:dyDescent="0.25">
      <c r="A39" s="328"/>
      <c r="B39" s="328"/>
      <c r="C39" s="328"/>
      <c r="D39" s="328"/>
      <c r="E39" s="328"/>
      <c r="F39" s="328"/>
      <c r="G39" s="328"/>
      <c r="H39" s="328"/>
      <c r="I39" s="328"/>
      <c r="J39" s="328"/>
      <c r="K39" s="328"/>
      <c r="L39" s="328"/>
      <c r="M39" s="328"/>
      <c r="N39" s="328"/>
      <c r="O39" s="307"/>
      <c r="P39" s="307"/>
    </row>
    <row r="40" spans="1:16" x14ac:dyDescent="0.25">
      <c r="A40" s="328"/>
      <c r="B40" s="328"/>
      <c r="C40" s="328"/>
      <c r="D40" s="328"/>
      <c r="E40" s="328"/>
      <c r="F40" s="328"/>
      <c r="G40" s="328"/>
      <c r="H40" s="328"/>
      <c r="I40" s="328"/>
      <c r="J40" s="328"/>
      <c r="K40" s="328"/>
      <c r="L40" s="328"/>
      <c r="M40" s="328"/>
      <c r="N40" s="328"/>
      <c r="O40" s="307"/>
      <c r="P40" s="307"/>
    </row>
    <row r="41" spans="1:16" x14ac:dyDescent="0.25">
      <c r="A41" s="328"/>
      <c r="B41" s="328"/>
      <c r="C41" s="328"/>
      <c r="D41" s="328"/>
      <c r="E41" s="328"/>
      <c r="F41" s="328"/>
      <c r="G41" s="328"/>
      <c r="H41" s="328"/>
      <c r="I41" s="328"/>
      <c r="J41" s="328"/>
      <c r="K41" s="328"/>
      <c r="L41" s="328"/>
      <c r="M41" s="328"/>
      <c r="N41" s="328"/>
      <c r="O41" s="307"/>
      <c r="P41" s="307"/>
    </row>
    <row r="42" spans="1:16" x14ac:dyDescent="0.25">
      <c r="M42" s="18"/>
      <c r="N42" s="18"/>
    </row>
    <row r="43" spans="1:16" ht="15.75" x14ac:dyDescent="0.25">
      <c r="A43" s="542" t="s">
        <v>139</v>
      </c>
      <c r="M43" s="18"/>
      <c r="N43" s="18"/>
    </row>
    <row r="44" spans="1:16" x14ac:dyDescent="0.25">
      <c r="A44" s="691" t="s">
        <v>234</v>
      </c>
      <c r="B44" s="688"/>
      <c r="C44" s="688"/>
      <c r="D44" s="688"/>
      <c r="E44" s="688"/>
      <c r="F44" s="688"/>
      <c r="G44" s="688"/>
      <c r="H44" s="688"/>
      <c r="I44" s="688"/>
      <c r="J44" s="688"/>
      <c r="K44" s="688"/>
      <c r="L44" s="688"/>
      <c r="M44" s="18"/>
      <c r="N44" s="18"/>
    </row>
    <row r="45" spans="1:16" ht="57.95" customHeight="1" x14ac:dyDescent="0.25">
      <c r="A45" s="691"/>
      <c r="B45" s="688"/>
      <c r="C45" s="688"/>
      <c r="D45" s="688"/>
      <c r="E45" s="688"/>
      <c r="F45" s="688"/>
      <c r="G45" s="688"/>
      <c r="H45" s="688"/>
      <c r="I45" s="688"/>
      <c r="J45" s="688"/>
      <c r="K45" s="688"/>
      <c r="L45" s="688"/>
      <c r="M45" s="18"/>
      <c r="N45" s="18"/>
    </row>
    <row r="46" spans="1:16" x14ac:dyDescent="0.25">
      <c r="A46" s="329"/>
      <c r="B46" s="328"/>
      <c r="C46" s="328"/>
      <c r="D46" s="328"/>
      <c r="E46" s="328"/>
      <c r="F46" s="328"/>
      <c r="G46" s="328"/>
      <c r="H46" s="328"/>
      <c r="I46" s="328"/>
      <c r="J46" s="328"/>
      <c r="K46" s="328"/>
      <c r="L46" s="328"/>
      <c r="M46" s="328"/>
      <c r="N46" s="328"/>
      <c r="O46" s="307"/>
      <c r="P46" s="307"/>
    </row>
    <row r="47" spans="1:16" x14ac:dyDescent="0.25">
      <c r="A47" s="328"/>
      <c r="B47" s="328"/>
      <c r="C47" s="328"/>
      <c r="D47" s="328"/>
      <c r="E47" s="328"/>
      <c r="F47" s="328"/>
      <c r="G47" s="328"/>
      <c r="H47" s="328"/>
      <c r="I47" s="328"/>
      <c r="J47" s="328"/>
      <c r="K47" s="328"/>
      <c r="L47" s="328"/>
      <c r="M47" s="328"/>
      <c r="N47" s="328"/>
      <c r="O47" s="307"/>
      <c r="P47" s="307"/>
    </row>
    <row r="48" spans="1:16" x14ac:dyDescent="0.25">
      <c r="A48" s="328"/>
      <c r="B48" s="328"/>
      <c r="C48" s="328"/>
      <c r="D48" s="328"/>
      <c r="E48" s="328"/>
      <c r="F48" s="328"/>
      <c r="G48" s="328"/>
      <c r="H48" s="328"/>
      <c r="I48" s="328"/>
      <c r="J48" s="328"/>
      <c r="K48" s="328"/>
      <c r="L48" s="328"/>
      <c r="M48" s="328"/>
      <c r="N48" s="328"/>
      <c r="O48" s="307"/>
      <c r="P48" s="307"/>
    </row>
    <row r="49" spans="1:16" x14ac:dyDescent="0.25">
      <c r="A49" s="328"/>
      <c r="B49" s="328"/>
      <c r="C49" s="328"/>
      <c r="D49" s="328"/>
      <c r="E49" s="328"/>
      <c r="F49" s="328"/>
      <c r="G49" s="328"/>
      <c r="H49" s="328"/>
      <c r="I49" s="328"/>
      <c r="J49" s="328"/>
      <c r="K49" s="328"/>
      <c r="L49" s="328"/>
      <c r="M49" s="328"/>
      <c r="N49" s="328"/>
      <c r="O49" s="307"/>
      <c r="P49" s="307"/>
    </row>
    <row r="50" spans="1:16" x14ac:dyDescent="0.25">
      <c r="A50" s="328"/>
      <c r="B50" s="328"/>
      <c r="C50" s="328"/>
      <c r="D50" s="328"/>
      <c r="E50" s="328"/>
      <c r="F50" s="328"/>
      <c r="G50" s="328"/>
      <c r="H50" s="328"/>
      <c r="I50" s="328"/>
      <c r="J50" s="328"/>
      <c r="K50" s="328"/>
      <c r="L50" s="328"/>
      <c r="M50" s="328"/>
      <c r="N50" s="328"/>
      <c r="O50" s="307"/>
      <c r="P50" s="307"/>
    </row>
    <row r="51" spans="1:16" x14ac:dyDescent="0.25">
      <c r="A51" s="328"/>
      <c r="B51" s="328"/>
      <c r="C51" s="328"/>
      <c r="D51" s="328"/>
      <c r="E51" s="328"/>
      <c r="F51" s="328"/>
      <c r="G51" s="328"/>
      <c r="H51" s="328"/>
      <c r="I51" s="328"/>
      <c r="J51" s="328"/>
      <c r="K51" s="328"/>
      <c r="L51" s="328"/>
      <c r="M51" s="328"/>
      <c r="N51" s="328"/>
      <c r="O51" s="307"/>
      <c r="P51" s="307"/>
    </row>
    <row r="52" spans="1:16" x14ac:dyDescent="0.25">
      <c r="A52" s="328"/>
      <c r="B52" s="328"/>
      <c r="C52" s="328"/>
      <c r="D52" s="328"/>
      <c r="E52" s="328"/>
      <c r="F52" s="328"/>
      <c r="G52" s="328"/>
      <c r="H52" s="328"/>
      <c r="I52" s="328"/>
      <c r="J52" s="328"/>
      <c r="K52" s="328"/>
      <c r="L52" s="328"/>
      <c r="M52" s="328"/>
      <c r="N52" s="328"/>
      <c r="O52" s="307"/>
      <c r="P52" s="307"/>
    </row>
    <row r="53" spans="1:16" x14ac:dyDescent="0.25">
      <c r="A53" s="328"/>
      <c r="B53" s="328"/>
      <c r="C53" s="328"/>
      <c r="D53" s="328"/>
      <c r="E53" s="328"/>
      <c r="F53" s="328"/>
      <c r="G53" s="328"/>
      <c r="H53" s="328"/>
      <c r="I53" s="328"/>
      <c r="J53" s="328"/>
      <c r="K53" s="328"/>
      <c r="L53" s="328"/>
      <c r="M53" s="328"/>
      <c r="N53" s="328"/>
      <c r="O53" s="307"/>
      <c r="P53" s="307"/>
    </row>
    <row r="54" spans="1:16" x14ac:dyDescent="0.25">
      <c r="A54" s="328"/>
      <c r="B54" s="328"/>
      <c r="C54" s="328"/>
      <c r="D54" s="328"/>
      <c r="E54" s="328"/>
      <c r="F54" s="328"/>
      <c r="G54" s="328"/>
      <c r="H54" s="328"/>
      <c r="I54" s="328"/>
      <c r="J54" s="328"/>
      <c r="K54" s="328"/>
      <c r="L54" s="328"/>
      <c r="M54" s="328"/>
      <c r="N54" s="328"/>
      <c r="O54" s="307"/>
      <c r="P54" s="307"/>
    </row>
    <row r="55" spans="1:16" x14ac:dyDescent="0.25">
      <c r="A55" s="328"/>
      <c r="B55" s="328"/>
      <c r="C55" s="328"/>
      <c r="D55" s="328"/>
      <c r="E55" s="328"/>
      <c r="F55" s="328"/>
      <c r="G55" s="328"/>
      <c r="H55" s="328"/>
      <c r="I55" s="328"/>
      <c r="J55" s="328"/>
      <c r="K55" s="328"/>
      <c r="L55" s="328"/>
      <c r="M55" s="328"/>
      <c r="N55" s="328"/>
      <c r="O55" s="307"/>
      <c r="P55" s="307"/>
    </row>
    <row r="56" spans="1:16" x14ac:dyDescent="0.25">
      <c r="A56" s="328"/>
      <c r="B56" s="328"/>
      <c r="C56" s="328"/>
      <c r="D56" s="328"/>
      <c r="E56" s="328"/>
      <c r="F56" s="328"/>
      <c r="G56" s="328"/>
      <c r="H56" s="328"/>
      <c r="I56" s="328"/>
      <c r="J56" s="328"/>
      <c r="K56" s="328"/>
      <c r="L56" s="328"/>
      <c r="M56" s="328"/>
      <c r="N56" s="328"/>
      <c r="O56" s="307"/>
      <c r="P56" s="307"/>
    </row>
    <row r="57" spans="1:16" x14ac:dyDescent="0.25">
      <c r="A57" s="328"/>
      <c r="B57" s="328"/>
      <c r="C57" s="328"/>
      <c r="D57" s="328"/>
      <c r="E57" s="328"/>
      <c r="F57" s="328"/>
      <c r="G57" s="328"/>
      <c r="H57" s="328"/>
      <c r="I57" s="328"/>
      <c r="J57" s="328"/>
      <c r="K57" s="328"/>
      <c r="L57" s="328"/>
      <c r="M57" s="328"/>
      <c r="N57" s="328"/>
      <c r="O57" s="307"/>
      <c r="P57" s="307"/>
    </row>
    <row r="58" spans="1:16" x14ac:dyDescent="0.25">
      <c r="A58" s="328"/>
      <c r="B58" s="328"/>
      <c r="C58" s="328"/>
      <c r="D58" s="328"/>
      <c r="E58" s="328"/>
      <c r="F58" s="328"/>
      <c r="G58" s="328"/>
      <c r="H58" s="328"/>
      <c r="I58" s="328"/>
      <c r="J58" s="328"/>
      <c r="K58" s="328"/>
      <c r="L58" s="328"/>
      <c r="M58" s="328"/>
      <c r="N58" s="328"/>
      <c r="O58" s="307"/>
      <c r="P58" s="307"/>
    </row>
    <row r="59" spans="1:16" x14ac:dyDescent="0.25">
      <c r="A59" s="328"/>
      <c r="B59" s="328"/>
      <c r="C59" s="328"/>
      <c r="D59" s="328"/>
      <c r="E59" s="328"/>
      <c r="F59" s="328"/>
      <c r="G59" s="328"/>
      <c r="H59" s="328"/>
      <c r="I59" s="328"/>
      <c r="J59" s="328"/>
      <c r="K59" s="328"/>
      <c r="L59" s="328"/>
      <c r="M59" s="328"/>
      <c r="N59" s="328"/>
      <c r="O59" s="307"/>
      <c r="P59" s="307"/>
    </row>
    <row r="60" spans="1:16" x14ac:dyDescent="0.25">
      <c r="A60" s="328"/>
      <c r="B60" s="328"/>
      <c r="C60" s="328"/>
      <c r="D60" s="328"/>
      <c r="E60" s="328"/>
      <c r="F60" s="328"/>
      <c r="G60" s="328"/>
      <c r="H60" s="328"/>
      <c r="I60" s="328"/>
      <c r="J60" s="328"/>
      <c r="K60" s="328"/>
      <c r="L60" s="328"/>
      <c r="M60" s="328"/>
      <c r="N60" s="328"/>
      <c r="O60" s="307"/>
      <c r="P60" s="307"/>
    </row>
    <row r="61" spans="1:16" x14ac:dyDescent="0.25">
      <c r="A61" s="328"/>
      <c r="B61" s="328"/>
      <c r="C61" s="328"/>
      <c r="D61" s="328"/>
      <c r="E61" s="328"/>
      <c r="F61" s="328"/>
      <c r="G61" s="328"/>
      <c r="H61" s="328"/>
      <c r="I61" s="328"/>
      <c r="J61" s="328"/>
      <c r="K61" s="328"/>
      <c r="L61" s="328"/>
      <c r="M61" s="328"/>
      <c r="N61" s="328"/>
      <c r="O61" s="307"/>
      <c r="P61" s="307"/>
    </row>
    <row r="62" spans="1:16" x14ac:dyDescent="0.25">
      <c r="A62" s="328"/>
      <c r="B62" s="328"/>
      <c r="C62" s="328"/>
      <c r="D62" s="328"/>
      <c r="E62" s="328"/>
      <c r="F62" s="328"/>
      <c r="G62" s="328"/>
      <c r="H62" s="328"/>
      <c r="I62" s="328"/>
      <c r="J62" s="328"/>
      <c r="K62" s="328"/>
      <c r="L62" s="328"/>
      <c r="M62" s="328"/>
      <c r="N62" s="328"/>
      <c r="O62" s="307"/>
      <c r="P62" s="307"/>
    </row>
    <row r="63" spans="1:16" x14ac:dyDescent="0.25">
      <c r="A63" s="328"/>
      <c r="B63" s="328"/>
      <c r="C63" s="328"/>
      <c r="D63" s="328"/>
      <c r="E63" s="328"/>
      <c r="F63" s="328"/>
      <c r="G63" s="328"/>
      <c r="H63" s="328"/>
      <c r="I63" s="328"/>
      <c r="J63" s="328"/>
      <c r="K63" s="328"/>
      <c r="L63" s="328"/>
      <c r="M63" s="328"/>
      <c r="N63" s="328"/>
      <c r="O63" s="307"/>
      <c r="P63" s="307"/>
    </row>
    <row r="64" spans="1:16" x14ac:dyDescent="0.25">
      <c r="A64" s="328"/>
      <c r="B64" s="328"/>
      <c r="C64" s="328"/>
      <c r="D64" s="328"/>
      <c r="E64" s="328"/>
      <c r="F64" s="328"/>
      <c r="G64" s="328"/>
      <c r="H64" s="328"/>
      <c r="I64" s="328"/>
      <c r="J64" s="328"/>
      <c r="K64" s="328"/>
      <c r="L64" s="328"/>
      <c r="M64" s="328"/>
      <c r="N64" s="328"/>
      <c r="O64" s="307"/>
      <c r="P64" s="307"/>
    </row>
    <row r="65" spans="1:16" x14ac:dyDescent="0.25">
      <c r="A65" s="307"/>
      <c r="B65" s="307"/>
      <c r="C65" s="307"/>
      <c r="D65" s="307"/>
      <c r="E65" s="307"/>
      <c r="F65" s="307"/>
      <c r="G65" s="307"/>
      <c r="H65" s="307"/>
      <c r="I65" s="307"/>
      <c r="J65" s="307"/>
      <c r="K65" s="307"/>
      <c r="L65" s="307"/>
      <c r="M65" s="328"/>
      <c r="N65" s="328"/>
      <c r="O65" s="307"/>
      <c r="P65" s="307"/>
    </row>
    <row r="66" spans="1:16" ht="15.75" x14ac:dyDescent="0.25">
      <c r="A66" s="542" t="s">
        <v>121</v>
      </c>
      <c r="M66" s="18"/>
      <c r="N66" s="18"/>
    </row>
    <row r="67" spans="1:16" x14ac:dyDescent="0.25">
      <c r="A67" s="688" t="s">
        <v>233</v>
      </c>
      <c r="B67" s="688"/>
      <c r="C67" s="688"/>
      <c r="D67" s="688"/>
      <c r="E67" s="688"/>
      <c r="F67" s="688"/>
      <c r="G67" s="688"/>
      <c r="H67" s="688"/>
      <c r="I67" s="688"/>
      <c r="J67" s="688"/>
      <c r="K67" s="688"/>
      <c r="L67" s="688"/>
      <c r="M67" s="18"/>
      <c r="N67" s="18"/>
    </row>
    <row r="68" spans="1:16" ht="45.6" customHeight="1" x14ac:dyDescent="0.25">
      <c r="A68" s="688"/>
      <c r="B68" s="688"/>
      <c r="C68" s="688"/>
      <c r="D68" s="688"/>
      <c r="E68" s="688"/>
      <c r="F68" s="688"/>
      <c r="G68" s="688"/>
      <c r="H68" s="688"/>
      <c r="I68" s="688"/>
      <c r="J68" s="688"/>
      <c r="K68" s="688"/>
      <c r="L68" s="688"/>
      <c r="M68" s="328"/>
      <c r="N68" s="328"/>
      <c r="O68" s="307"/>
      <c r="P68" s="307"/>
    </row>
    <row r="69" spans="1:16" x14ac:dyDescent="0.25">
      <c r="A69" s="328"/>
      <c r="B69" s="328"/>
      <c r="C69" s="328"/>
      <c r="D69" s="328"/>
      <c r="E69" s="328"/>
      <c r="F69" s="328"/>
      <c r="G69" s="328"/>
      <c r="H69" s="328"/>
      <c r="I69" s="328"/>
      <c r="J69" s="328"/>
      <c r="K69" s="328"/>
      <c r="L69" s="328"/>
      <c r="M69" s="328"/>
      <c r="N69" s="328"/>
      <c r="O69" s="307"/>
      <c r="P69" s="307"/>
    </row>
    <row r="70" spans="1:16" x14ac:dyDescent="0.25">
      <c r="A70" s="328"/>
      <c r="B70" s="328"/>
      <c r="C70" s="328"/>
      <c r="D70" s="328"/>
      <c r="E70" s="328"/>
      <c r="F70" s="328"/>
      <c r="G70" s="328"/>
      <c r="H70" s="328"/>
      <c r="I70" s="328"/>
      <c r="J70" s="328"/>
      <c r="K70" s="328"/>
      <c r="L70" s="328"/>
      <c r="M70" s="328"/>
      <c r="N70" s="328"/>
      <c r="O70" s="307"/>
      <c r="P70" s="307"/>
    </row>
    <row r="71" spans="1:16" x14ac:dyDescent="0.25">
      <c r="A71" s="328"/>
      <c r="B71" s="328"/>
      <c r="C71" s="328"/>
      <c r="D71" s="328"/>
      <c r="E71" s="328"/>
      <c r="F71" s="328"/>
      <c r="G71" s="328"/>
      <c r="H71" s="328"/>
      <c r="I71" s="328"/>
      <c r="J71" s="328"/>
      <c r="K71" s="328"/>
      <c r="L71" s="328"/>
      <c r="M71" s="328"/>
      <c r="N71" s="328"/>
      <c r="O71" s="307"/>
      <c r="P71" s="307"/>
    </row>
    <row r="72" spans="1:16" x14ac:dyDescent="0.25">
      <c r="A72" s="328"/>
      <c r="B72" s="328"/>
      <c r="C72" s="328"/>
      <c r="D72" s="328"/>
      <c r="E72" s="328"/>
      <c r="F72" s="328"/>
      <c r="G72" s="328"/>
      <c r="H72" s="328"/>
      <c r="I72" s="328"/>
      <c r="J72" s="328"/>
      <c r="K72" s="328"/>
      <c r="L72" s="328"/>
      <c r="M72" s="328"/>
      <c r="N72" s="328"/>
      <c r="O72" s="307"/>
      <c r="P72" s="307"/>
    </row>
    <row r="73" spans="1:16" x14ac:dyDescent="0.25">
      <c r="A73" s="328"/>
      <c r="B73" s="328"/>
      <c r="C73" s="328"/>
      <c r="D73" s="328"/>
      <c r="E73" s="328"/>
      <c r="F73" s="328"/>
      <c r="G73" s="328"/>
      <c r="H73" s="328"/>
      <c r="I73" s="328"/>
      <c r="J73" s="328"/>
      <c r="K73" s="328"/>
      <c r="L73" s="328"/>
      <c r="M73" s="328"/>
      <c r="N73" s="328"/>
      <c r="O73" s="307"/>
      <c r="P73" s="307"/>
    </row>
    <row r="74" spans="1:16" x14ac:dyDescent="0.25">
      <c r="A74" s="328"/>
      <c r="B74" s="328"/>
      <c r="C74" s="328"/>
      <c r="D74" s="328"/>
      <c r="E74" s="328"/>
      <c r="F74" s="328"/>
      <c r="G74" s="328"/>
      <c r="H74" s="328"/>
      <c r="I74" s="328"/>
      <c r="J74" s="328"/>
      <c r="K74" s="328"/>
      <c r="L74" s="328"/>
      <c r="M74" s="328"/>
      <c r="N74" s="328"/>
      <c r="O74" s="307"/>
      <c r="P74" s="307"/>
    </row>
    <row r="75" spans="1:16" x14ac:dyDescent="0.25">
      <c r="A75" s="328"/>
      <c r="B75" s="328"/>
      <c r="C75" s="328"/>
      <c r="D75" s="328"/>
      <c r="E75" s="328"/>
      <c r="F75" s="328"/>
      <c r="G75" s="328"/>
      <c r="H75" s="328"/>
      <c r="I75" s="328"/>
      <c r="J75" s="328"/>
      <c r="K75" s="328"/>
      <c r="L75" s="328"/>
      <c r="M75" s="328"/>
      <c r="N75" s="328"/>
      <c r="O75" s="307"/>
      <c r="P75" s="307"/>
    </row>
    <row r="76" spans="1:16" x14ac:dyDescent="0.25">
      <c r="A76" s="328"/>
      <c r="B76" s="328"/>
      <c r="C76" s="328"/>
      <c r="D76" s="328"/>
      <c r="E76" s="328"/>
      <c r="F76" s="328"/>
      <c r="G76" s="328"/>
      <c r="H76" s="328"/>
      <c r="I76" s="328"/>
      <c r="J76" s="328"/>
      <c r="K76" s="328"/>
      <c r="L76" s="328"/>
      <c r="M76" s="328"/>
      <c r="N76" s="328"/>
      <c r="O76" s="307"/>
      <c r="P76" s="307"/>
    </row>
    <row r="77" spans="1:16" x14ac:dyDescent="0.25">
      <c r="A77" s="328"/>
      <c r="B77" s="328"/>
      <c r="C77" s="328"/>
      <c r="D77" s="328"/>
      <c r="E77" s="328"/>
      <c r="F77" s="328"/>
      <c r="G77" s="328"/>
      <c r="H77" s="328"/>
      <c r="I77" s="328"/>
      <c r="J77" s="328"/>
      <c r="K77" s="328"/>
      <c r="L77" s="328"/>
      <c r="M77" s="328"/>
      <c r="N77" s="328"/>
      <c r="O77" s="307"/>
      <c r="P77" s="307"/>
    </row>
    <row r="78" spans="1:16" x14ac:dyDescent="0.25">
      <c r="A78" s="328"/>
      <c r="B78" s="328"/>
      <c r="C78" s="328"/>
      <c r="D78" s="328"/>
      <c r="E78" s="328"/>
      <c r="F78" s="328"/>
      <c r="G78" s="328"/>
      <c r="H78" s="328"/>
      <c r="I78" s="328"/>
      <c r="J78" s="328"/>
      <c r="K78" s="328"/>
      <c r="L78" s="328"/>
      <c r="M78" s="328"/>
      <c r="N78" s="328"/>
      <c r="O78" s="307"/>
      <c r="P78" s="307"/>
    </row>
    <row r="79" spans="1:16" x14ac:dyDescent="0.25">
      <c r="A79" s="328"/>
      <c r="B79" s="328"/>
      <c r="C79" s="328"/>
      <c r="D79" s="328"/>
      <c r="E79" s="328"/>
      <c r="F79" s="328"/>
      <c r="G79" s="328"/>
      <c r="H79" s="328"/>
      <c r="I79" s="328"/>
      <c r="J79" s="328"/>
      <c r="K79" s="328"/>
      <c r="L79" s="328"/>
      <c r="M79" s="328"/>
      <c r="N79" s="328"/>
      <c r="O79" s="307"/>
      <c r="P79" s="307"/>
    </row>
    <row r="80" spans="1:16" x14ac:dyDescent="0.25">
      <c r="A80" s="328"/>
      <c r="B80" s="328"/>
      <c r="C80" s="328"/>
      <c r="D80" s="328"/>
      <c r="E80" s="328"/>
      <c r="F80" s="328"/>
      <c r="G80" s="328"/>
      <c r="H80" s="328"/>
      <c r="I80" s="328"/>
      <c r="J80" s="328"/>
      <c r="K80" s="328"/>
      <c r="L80" s="328"/>
      <c r="M80" s="328"/>
      <c r="N80" s="328"/>
      <c r="O80" s="307"/>
      <c r="P80" s="307"/>
    </row>
    <row r="81" spans="1:14" x14ac:dyDescent="0.25">
      <c r="M81" s="18"/>
      <c r="N81" s="18"/>
    </row>
    <row r="82" spans="1:14" x14ac:dyDescent="0.25">
      <c r="M82" s="18"/>
      <c r="N82" s="18"/>
    </row>
    <row r="83" spans="1:14" x14ac:dyDescent="0.25">
      <c r="M83" s="18"/>
      <c r="N83" s="18"/>
    </row>
    <row r="84" spans="1:14" x14ac:dyDescent="0.25">
      <c r="M84" s="18"/>
      <c r="N84" s="18"/>
    </row>
    <row r="85" spans="1:14" x14ac:dyDescent="0.25">
      <c r="M85" s="18"/>
      <c r="N85" s="18"/>
    </row>
    <row r="86" spans="1:14" x14ac:dyDescent="0.25">
      <c r="M86" s="18"/>
      <c r="N86" s="18"/>
    </row>
    <row r="87" spans="1:14" ht="15.75" x14ac:dyDescent="0.25">
      <c r="A87" s="542" t="s">
        <v>183</v>
      </c>
      <c r="M87" s="18"/>
      <c r="N87" s="18"/>
    </row>
    <row r="88" spans="1:14" ht="73.5" customHeight="1" x14ac:dyDescent="0.25">
      <c r="A88" s="691" t="s">
        <v>232</v>
      </c>
      <c r="B88" s="688"/>
      <c r="C88" s="688"/>
      <c r="D88" s="688"/>
      <c r="E88" s="688"/>
      <c r="F88" s="688"/>
      <c r="G88" s="688"/>
      <c r="H88" s="688"/>
      <c r="I88" s="688"/>
      <c r="J88" s="688"/>
      <c r="K88" s="688"/>
      <c r="L88" s="688"/>
      <c r="M88" s="18"/>
      <c r="N88" s="18"/>
    </row>
    <row r="89" spans="1:14" ht="4.5" customHeight="1" x14ac:dyDescent="0.25">
      <c r="A89" s="543"/>
      <c r="M89" s="18"/>
      <c r="N89" s="18"/>
    </row>
    <row r="90" spans="1:14" hidden="1" x14ac:dyDescent="0.25">
      <c r="A90" s="330"/>
      <c r="B90" s="18"/>
      <c r="C90" s="18"/>
      <c r="D90" s="18"/>
      <c r="E90" s="18"/>
      <c r="F90" s="18"/>
      <c r="G90" s="18"/>
      <c r="H90" s="18"/>
      <c r="I90" s="18"/>
      <c r="J90" s="18"/>
      <c r="K90" s="18"/>
      <c r="L90" s="18"/>
      <c r="M90" s="18"/>
      <c r="N90" s="18"/>
    </row>
    <row r="91" spans="1:14" hidden="1" x14ac:dyDescent="0.25">
      <c r="A91" s="330"/>
      <c r="B91" s="18"/>
      <c r="C91" s="18"/>
      <c r="D91" s="18"/>
      <c r="E91" s="18"/>
      <c r="F91" s="18"/>
      <c r="G91" s="18"/>
      <c r="H91" s="18"/>
      <c r="I91" s="18"/>
      <c r="J91" s="18"/>
      <c r="K91" s="18"/>
      <c r="L91" s="18"/>
      <c r="M91" s="18"/>
      <c r="N91" s="18"/>
    </row>
    <row r="92" spans="1:14" ht="14.1" hidden="1" customHeight="1" x14ac:dyDescent="0.25">
      <c r="A92" s="330"/>
      <c r="B92" s="18"/>
      <c r="C92" s="18"/>
      <c r="D92" s="18"/>
      <c r="E92" s="18"/>
      <c r="F92" s="18"/>
      <c r="G92" s="18"/>
      <c r="H92" s="18"/>
      <c r="I92" s="18"/>
      <c r="J92" s="18"/>
      <c r="K92" s="18"/>
      <c r="L92" s="18"/>
      <c r="M92" s="18"/>
      <c r="N92" s="18"/>
    </row>
    <row r="93" spans="1:14" hidden="1" x14ac:dyDescent="0.25">
      <c r="A93" s="330"/>
      <c r="B93" s="18"/>
      <c r="C93" s="18"/>
      <c r="D93" s="18"/>
      <c r="E93" s="18"/>
      <c r="F93" s="18"/>
      <c r="G93" s="18"/>
      <c r="H93" s="18"/>
      <c r="I93" s="18"/>
      <c r="J93" s="18"/>
      <c r="K93" s="18"/>
      <c r="L93" s="18"/>
      <c r="M93" s="18"/>
      <c r="N93" s="18"/>
    </row>
    <row r="94" spans="1:14" hidden="1" x14ac:dyDescent="0.25">
      <c r="A94" s="330"/>
      <c r="B94" s="18"/>
      <c r="C94" s="18"/>
      <c r="D94" s="18"/>
      <c r="E94" s="18"/>
      <c r="F94" s="18"/>
      <c r="G94" s="18"/>
      <c r="H94" s="18"/>
      <c r="I94" s="18"/>
      <c r="J94" s="18"/>
      <c r="K94" s="18"/>
      <c r="L94" s="18"/>
      <c r="M94" s="461"/>
      <c r="N94" s="18"/>
    </row>
    <row r="95" spans="1:14" hidden="1" x14ac:dyDescent="0.25">
      <c r="A95" s="330"/>
      <c r="B95" s="18"/>
      <c r="C95" s="18"/>
      <c r="D95" s="18"/>
      <c r="E95" s="18"/>
      <c r="F95" s="18"/>
      <c r="G95" s="18"/>
      <c r="H95" s="18"/>
      <c r="I95" s="18"/>
      <c r="J95" s="18"/>
      <c r="K95" s="18"/>
      <c r="L95" s="18"/>
      <c r="M95" s="18"/>
      <c r="N95" s="18"/>
    </row>
    <row r="96" spans="1:14" hidden="1" x14ac:dyDescent="0.25">
      <c r="A96" s="18"/>
      <c r="B96" s="18"/>
      <c r="C96" s="18"/>
      <c r="D96" s="18"/>
      <c r="E96" s="18"/>
      <c r="F96" s="18"/>
      <c r="G96" s="18"/>
      <c r="H96" s="18"/>
      <c r="I96" s="18"/>
      <c r="J96" s="18"/>
      <c r="K96" s="18"/>
      <c r="L96" s="18"/>
      <c r="M96" s="18"/>
      <c r="N96" s="18"/>
    </row>
    <row r="97" spans="1:16" hidden="1" x14ac:dyDescent="0.25">
      <c r="A97" s="18"/>
      <c r="B97" s="18"/>
      <c r="C97" s="18"/>
      <c r="D97" s="18"/>
      <c r="E97" s="18"/>
      <c r="F97" s="18"/>
      <c r="G97" s="18"/>
      <c r="H97" s="18"/>
      <c r="I97" s="18"/>
      <c r="J97" s="18"/>
      <c r="K97" s="18"/>
      <c r="L97" s="18"/>
      <c r="M97" s="18"/>
      <c r="N97" s="18"/>
    </row>
    <row r="98" spans="1:16" hidden="1" x14ac:dyDescent="0.25">
      <c r="A98" s="18"/>
      <c r="B98" s="18"/>
      <c r="C98" s="18"/>
      <c r="D98" s="18"/>
      <c r="E98" s="18"/>
      <c r="F98" s="18"/>
      <c r="G98" s="18"/>
      <c r="H98" s="18"/>
      <c r="I98" s="18"/>
      <c r="J98" s="18"/>
      <c r="K98" s="18"/>
      <c r="L98" s="18"/>
      <c r="M98" s="18"/>
      <c r="N98" s="18"/>
    </row>
    <row r="99" spans="1:16" hidden="1" x14ac:dyDescent="0.25">
      <c r="A99" s="18"/>
      <c r="B99" s="18"/>
      <c r="C99" s="18"/>
      <c r="D99" s="18"/>
      <c r="E99" s="18"/>
      <c r="F99" s="18"/>
      <c r="G99" s="18"/>
      <c r="H99" s="18"/>
      <c r="I99" s="18"/>
      <c r="J99" s="18"/>
      <c r="K99" s="18"/>
      <c r="L99" s="18"/>
      <c r="M99" s="18"/>
      <c r="N99" s="18"/>
    </row>
    <row r="100" spans="1:16" hidden="1" x14ac:dyDescent="0.25">
      <c r="A100" s="18"/>
      <c r="B100" s="18"/>
      <c r="C100" s="18"/>
      <c r="D100" s="18"/>
      <c r="E100" s="18"/>
      <c r="F100" s="18"/>
      <c r="G100" s="18"/>
      <c r="H100" s="18"/>
      <c r="I100" s="18"/>
      <c r="J100" s="18"/>
      <c r="K100" s="18"/>
      <c r="L100" s="18"/>
      <c r="M100" s="18"/>
      <c r="N100" s="18"/>
    </row>
    <row r="101" spans="1:16" hidden="1" x14ac:dyDescent="0.25">
      <c r="A101" s="18"/>
      <c r="B101" s="18"/>
      <c r="C101" s="18"/>
      <c r="D101" s="18"/>
      <c r="E101" s="18"/>
      <c r="F101" s="18"/>
      <c r="G101" s="18"/>
      <c r="H101" s="18"/>
      <c r="I101" s="18"/>
      <c r="J101" s="18"/>
      <c r="K101" s="18"/>
      <c r="L101" s="18"/>
      <c r="M101" s="18"/>
      <c r="N101" s="18"/>
    </row>
    <row r="102" spans="1:16" hidden="1" x14ac:dyDescent="0.25">
      <c r="A102" s="18"/>
      <c r="B102" s="18"/>
      <c r="C102" s="18"/>
      <c r="D102" s="18"/>
      <c r="E102" s="18"/>
      <c r="F102" s="18"/>
      <c r="G102" s="18"/>
      <c r="H102" s="18"/>
      <c r="I102" s="18"/>
      <c r="J102" s="18"/>
      <c r="K102" s="18"/>
      <c r="L102" s="18"/>
      <c r="M102" s="18"/>
      <c r="N102" s="18"/>
    </row>
    <row r="103" spans="1:16" hidden="1" x14ac:dyDescent="0.25">
      <c r="A103" s="18"/>
      <c r="B103" s="18"/>
      <c r="C103" s="18"/>
      <c r="D103" s="18"/>
      <c r="E103" s="18"/>
      <c r="F103" s="18"/>
      <c r="G103" s="18"/>
      <c r="H103" s="18"/>
      <c r="I103" s="18"/>
      <c r="J103" s="18"/>
      <c r="K103" s="18"/>
      <c r="L103" s="18"/>
      <c r="M103" s="18"/>
      <c r="N103" s="18"/>
    </row>
    <row r="104" spans="1:16" hidden="1" x14ac:dyDescent="0.25">
      <c r="A104" s="18"/>
      <c r="B104" s="18"/>
      <c r="C104" s="18"/>
      <c r="D104" s="18"/>
      <c r="E104" s="18"/>
      <c r="F104" s="18"/>
      <c r="G104" s="18"/>
      <c r="H104" s="18"/>
      <c r="I104" s="18"/>
      <c r="J104" s="18"/>
      <c r="K104" s="18"/>
      <c r="L104" s="18"/>
      <c r="M104" s="18"/>
      <c r="N104" s="18"/>
    </row>
    <row r="105" spans="1:16" hidden="1" x14ac:dyDescent="0.25">
      <c r="A105" s="18"/>
      <c r="B105" s="18"/>
      <c r="C105" s="18"/>
      <c r="D105" s="18"/>
      <c r="E105" s="18"/>
      <c r="F105" s="18"/>
      <c r="G105" s="18"/>
      <c r="H105" s="18"/>
      <c r="I105" s="18"/>
      <c r="J105" s="18"/>
      <c r="K105" s="18"/>
      <c r="L105" s="18"/>
      <c r="M105" s="18"/>
      <c r="N105" s="18"/>
    </row>
    <row r="106" spans="1:16" hidden="1" x14ac:dyDescent="0.25">
      <c r="A106" s="18"/>
      <c r="B106" s="18"/>
      <c r="C106" s="18"/>
      <c r="D106" s="18"/>
      <c r="E106" s="18"/>
      <c r="F106" s="18"/>
      <c r="G106" s="18"/>
      <c r="H106" s="18"/>
      <c r="I106" s="18"/>
      <c r="J106" s="18"/>
      <c r="K106" s="18"/>
      <c r="L106" s="18"/>
      <c r="M106" s="18"/>
      <c r="N106" s="18"/>
    </row>
    <row r="107" spans="1:16" ht="15.75" hidden="1" x14ac:dyDescent="0.25">
      <c r="A107" s="542"/>
      <c r="M107" s="18"/>
      <c r="N107" s="18"/>
    </row>
    <row r="108" spans="1:16" hidden="1" x14ac:dyDescent="0.25">
      <c r="A108" s="691"/>
      <c r="B108" s="688"/>
      <c r="C108" s="688"/>
      <c r="D108" s="688"/>
      <c r="E108" s="688"/>
      <c r="F108" s="688"/>
      <c r="G108" s="688"/>
      <c r="H108" s="688"/>
      <c r="I108" s="688"/>
      <c r="J108" s="688"/>
      <c r="K108" s="688"/>
      <c r="L108" s="688"/>
      <c r="M108" s="18"/>
      <c r="N108" s="18"/>
    </row>
    <row r="109" spans="1:16" hidden="1" x14ac:dyDescent="0.25">
      <c r="A109" s="691"/>
      <c r="B109" s="688"/>
      <c r="C109" s="688"/>
      <c r="D109" s="688"/>
      <c r="E109" s="688"/>
      <c r="F109" s="688"/>
      <c r="G109" s="688"/>
      <c r="H109" s="688"/>
      <c r="I109" s="688"/>
      <c r="J109" s="688"/>
      <c r="K109" s="688"/>
      <c r="L109" s="688"/>
      <c r="M109" s="18"/>
      <c r="N109" s="18"/>
    </row>
    <row r="110" spans="1:16" ht="30.95" hidden="1" customHeight="1" x14ac:dyDescent="0.25">
      <c r="A110" s="691"/>
      <c r="B110" s="688"/>
      <c r="C110" s="688"/>
      <c r="D110" s="688"/>
      <c r="E110" s="688"/>
      <c r="F110" s="688"/>
      <c r="G110" s="688"/>
      <c r="H110" s="688"/>
      <c r="I110" s="688"/>
      <c r="J110" s="688"/>
      <c r="K110" s="688"/>
      <c r="L110" s="688"/>
      <c r="M110" s="18"/>
      <c r="N110" s="18"/>
    </row>
    <row r="111" spans="1:16" hidden="1" x14ac:dyDescent="0.25">
      <c r="A111" s="327"/>
      <c r="B111" s="328"/>
      <c r="C111" s="328"/>
      <c r="D111" s="328"/>
      <c r="E111" s="328"/>
      <c r="F111" s="328"/>
      <c r="G111" s="328"/>
      <c r="H111" s="328"/>
      <c r="I111" s="328"/>
      <c r="J111" s="328"/>
      <c r="K111" s="328"/>
      <c r="L111" s="328"/>
      <c r="M111" s="328"/>
      <c r="N111" s="328"/>
      <c r="O111" s="307"/>
      <c r="P111" s="307"/>
    </row>
    <row r="112" spans="1:16" hidden="1" x14ac:dyDescent="0.25">
      <c r="A112" s="327"/>
      <c r="B112" s="328"/>
      <c r="C112" s="328"/>
      <c r="D112" s="328"/>
      <c r="E112" s="328"/>
      <c r="F112" s="328"/>
      <c r="G112" s="328"/>
      <c r="H112" s="328"/>
      <c r="I112" s="328"/>
      <c r="J112" s="328"/>
      <c r="K112" s="328"/>
      <c r="L112" s="328"/>
      <c r="M112" s="328"/>
      <c r="N112" s="328"/>
      <c r="O112" s="307"/>
      <c r="P112" s="307"/>
    </row>
    <row r="113" spans="1:16" x14ac:dyDescent="0.25">
      <c r="A113" s="328"/>
      <c r="B113" s="328"/>
      <c r="C113" s="328"/>
      <c r="D113" s="328"/>
      <c r="E113" s="328"/>
      <c r="F113" s="328"/>
      <c r="G113" s="328"/>
      <c r="H113" s="328"/>
      <c r="I113" s="328"/>
      <c r="J113" s="328"/>
      <c r="K113" s="328"/>
      <c r="L113" s="328"/>
      <c r="M113" s="328"/>
      <c r="N113" s="328"/>
      <c r="O113" s="307"/>
      <c r="P113" s="307"/>
    </row>
    <row r="114" spans="1:16" x14ac:dyDescent="0.25">
      <c r="A114" s="328"/>
      <c r="B114" s="328"/>
      <c r="C114" s="328"/>
      <c r="D114" s="328"/>
      <c r="E114" s="328"/>
      <c r="F114" s="328"/>
      <c r="G114" s="328"/>
      <c r="H114" s="328"/>
      <c r="I114" s="328"/>
      <c r="J114" s="328"/>
      <c r="K114" s="328"/>
      <c r="L114" s="328"/>
      <c r="M114" s="328"/>
      <c r="N114" s="328"/>
      <c r="O114" s="307"/>
      <c r="P114" s="307"/>
    </row>
    <row r="115" spans="1:16" x14ac:dyDescent="0.25">
      <c r="A115" s="328"/>
      <c r="B115" s="328"/>
      <c r="C115" s="328"/>
      <c r="D115" s="328"/>
      <c r="E115" s="328"/>
      <c r="F115" s="328"/>
      <c r="G115" s="328"/>
      <c r="H115" s="328"/>
      <c r="I115" s="328"/>
      <c r="J115" s="328"/>
      <c r="K115" s="328"/>
      <c r="L115" s="328"/>
      <c r="M115" s="328"/>
      <c r="N115" s="328"/>
      <c r="O115" s="307"/>
      <c r="P115" s="307"/>
    </row>
    <row r="116" spans="1:16" x14ac:dyDescent="0.25">
      <c r="A116" s="328"/>
      <c r="B116" s="328"/>
      <c r="C116" s="328"/>
      <c r="D116" s="328"/>
      <c r="E116" s="328"/>
      <c r="F116" s="328"/>
      <c r="G116" s="328"/>
      <c r="H116" s="328"/>
      <c r="I116" s="328"/>
      <c r="J116" s="328"/>
      <c r="K116" s="328"/>
      <c r="L116" s="328"/>
      <c r="M116" s="328"/>
      <c r="N116" s="328"/>
      <c r="O116" s="307"/>
      <c r="P116" s="307"/>
    </row>
    <row r="117" spans="1:16" x14ac:dyDescent="0.25">
      <c r="A117" s="328"/>
      <c r="B117" s="328"/>
      <c r="C117" s="328"/>
      <c r="D117" s="328"/>
      <c r="E117" s="328"/>
      <c r="F117" s="328"/>
      <c r="G117" s="328"/>
      <c r="H117" s="328"/>
      <c r="I117" s="328"/>
      <c r="J117" s="328"/>
      <c r="K117" s="328"/>
      <c r="L117" s="328"/>
      <c r="M117" s="328"/>
      <c r="N117" s="328"/>
      <c r="O117" s="307"/>
      <c r="P117" s="307"/>
    </row>
    <row r="118" spans="1:16" x14ac:dyDescent="0.25">
      <c r="A118" s="328"/>
      <c r="B118" s="328"/>
      <c r="C118" s="328"/>
      <c r="D118" s="328"/>
      <c r="E118" s="328"/>
      <c r="F118" s="328"/>
      <c r="G118" s="328"/>
      <c r="H118" s="328"/>
      <c r="I118" s="328"/>
      <c r="J118" s="328"/>
      <c r="K118" s="328"/>
      <c r="L118" s="328"/>
      <c r="M118" s="328"/>
      <c r="N118" s="328"/>
      <c r="O118" s="307"/>
      <c r="P118" s="307"/>
    </row>
    <row r="119" spans="1:16" x14ac:dyDescent="0.25">
      <c r="A119" s="328"/>
      <c r="B119" s="328"/>
      <c r="C119" s="328"/>
      <c r="D119" s="328"/>
      <c r="E119" s="328"/>
      <c r="F119" s="328"/>
      <c r="G119" s="328"/>
      <c r="H119" s="328"/>
      <c r="I119" s="328"/>
      <c r="J119" s="328"/>
      <c r="K119" s="328"/>
      <c r="L119" s="328"/>
      <c r="M119" s="328"/>
      <c r="N119" s="328"/>
      <c r="O119" s="307"/>
      <c r="P119" s="307"/>
    </row>
    <row r="120" spans="1:16" x14ac:dyDescent="0.25">
      <c r="A120" s="328"/>
      <c r="B120" s="328"/>
      <c r="C120" s="328"/>
      <c r="D120" s="328"/>
      <c r="E120" s="328"/>
      <c r="F120" s="328"/>
      <c r="G120" s="328"/>
      <c r="H120" s="328"/>
      <c r="I120" s="328"/>
      <c r="J120" s="328"/>
      <c r="K120" s="328"/>
      <c r="L120" s="328"/>
      <c r="M120" s="328"/>
      <c r="N120" s="328"/>
      <c r="O120" s="307"/>
      <c r="P120" s="307"/>
    </row>
    <row r="121" spans="1:16" x14ac:dyDescent="0.25">
      <c r="A121" s="328"/>
      <c r="B121" s="328"/>
      <c r="C121" s="328"/>
      <c r="D121" s="328"/>
      <c r="E121" s="328"/>
      <c r="F121" s="328"/>
      <c r="G121" s="328"/>
      <c r="H121" s="328"/>
      <c r="I121" s="328"/>
      <c r="J121" s="328"/>
      <c r="K121" s="328"/>
      <c r="L121" s="328"/>
      <c r="M121" s="328"/>
      <c r="N121" s="328"/>
      <c r="O121" s="307"/>
      <c r="P121" s="307"/>
    </row>
    <row r="122" spans="1:16" x14ac:dyDescent="0.25">
      <c r="A122" s="328"/>
      <c r="B122" s="328"/>
      <c r="C122" s="328"/>
      <c r="D122" s="328"/>
      <c r="E122" s="328"/>
      <c r="F122" s="328"/>
      <c r="G122" s="328"/>
      <c r="H122" s="328"/>
      <c r="I122" s="328"/>
      <c r="J122" s="328"/>
      <c r="K122" s="328"/>
      <c r="L122" s="328"/>
      <c r="M122" s="328"/>
      <c r="N122" s="328"/>
      <c r="O122" s="307"/>
      <c r="P122" s="307"/>
    </row>
    <row r="123" spans="1:16" x14ac:dyDescent="0.25">
      <c r="A123" s="328"/>
      <c r="B123" s="328"/>
      <c r="C123" s="328"/>
      <c r="D123" s="328"/>
      <c r="E123" s="328"/>
      <c r="F123" s="328"/>
      <c r="G123" s="328"/>
      <c r="H123" s="328"/>
      <c r="I123" s="328"/>
      <c r="J123" s="328"/>
      <c r="K123" s="328"/>
      <c r="L123" s="328"/>
      <c r="M123" s="328"/>
      <c r="N123" s="328"/>
      <c r="O123" s="307"/>
      <c r="P123" s="307"/>
    </row>
    <row r="124" spans="1:16" x14ac:dyDescent="0.25">
      <c r="A124" s="328"/>
      <c r="B124" s="328"/>
      <c r="C124" s="328"/>
      <c r="D124" s="328"/>
      <c r="E124" s="328"/>
      <c r="F124" s="328"/>
      <c r="G124" s="328"/>
      <c r="H124" s="328"/>
      <c r="I124" s="328"/>
      <c r="J124" s="328"/>
      <c r="K124" s="328"/>
      <c r="L124" s="328"/>
      <c r="M124" s="328"/>
      <c r="N124" s="328"/>
      <c r="O124" s="307"/>
      <c r="P124" s="307"/>
    </row>
    <row r="125" spans="1:16" x14ac:dyDescent="0.25">
      <c r="A125" s="328"/>
      <c r="B125" s="328"/>
      <c r="C125" s="328"/>
      <c r="D125" s="328"/>
      <c r="E125" s="328"/>
      <c r="F125" s="328"/>
      <c r="G125" s="328"/>
      <c r="H125" s="328"/>
      <c r="I125" s="328"/>
      <c r="J125" s="328"/>
      <c r="K125" s="328"/>
      <c r="L125" s="328"/>
      <c r="M125" s="328"/>
      <c r="N125" s="328"/>
      <c r="O125" s="307"/>
      <c r="P125" s="307"/>
    </row>
    <row r="126" spans="1:16" x14ac:dyDescent="0.25">
      <c r="A126" s="328"/>
      <c r="B126" s="328"/>
      <c r="C126" s="328"/>
      <c r="D126" s="328"/>
      <c r="E126" s="328"/>
      <c r="F126" s="328"/>
      <c r="G126" s="328"/>
      <c r="H126" s="328"/>
      <c r="I126" s="328"/>
      <c r="J126" s="328"/>
      <c r="K126" s="328"/>
      <c r="L126" s="328"/>
      <c r="M126" s="328"/>
      <c r="N126" s="328"/>
      <c r="O126" s="307"/>
      <c r="P126" s="307"/>
    </row>
    <row r="127" spans="1:16" x14ac:dyDescent="0.25">
      <c r="A127" s="328"/>
      <c r="B127" s="328"/>
      <c r="C127" s="328"/>
      <c r="D127" s="328"/>
      <c r="E127" s="328"/>
      <c r="F127" s="328"/>
      <c r="G127" s="328"/>
      <c r="H127" s="328"/>
      <c r="I127" s="328"/>
      <c r="J127" s="328"/>
      <c r="K127" s="328"/>
      <c r="L127" s="328"/>
      <c r="M127" s="328"/>
      <c r="N127" s="328"/>
      <c r="O127" s="307"/>
      <c r="P127" s="307"/>
    </row>
    <row r="128" spans="1:16" x14ac:dyDescent="0.25">
      <c r="A128" s="328"/>
      <c r="B128" s="328"/>
      <c r="C128" s="328"/>
      <c r="D128" s="328"/>
      <c r="E128" s="328"/>
      <c r="F128" s="328"/>
      <c r="G128" s="328"/>
      <c r="H128" s="328"/>
      <c r="I128" s="328"/>
      <c r="J128" s="328"/>
      <c r="K128" s="328"/>
      <c r="L128" s="328"/>
      <c r="M128" s="328"/>
      <c r="N128" s="328"/>
      <c r="O128" s="307"/>
      <c r="P128" s="307"/>
    </row>
    <row r="129" spans="1:16" x14ac:dyDescent="0.25">
      <c r="A129" s="328"/>
      <c r="B129" s="328"/>
      <c r="C129" s="328"/>
      <c r="D129" s="328"/>
      <c r="E129" s="328"/>
      <c r="F129" s="328"/>
      <c r="G129" s="328"/>
      <c r="H129" s="328"/>
      <c r="I129" s="328"/>
      <c r="J129" s="328"/>
      <c r="K129" s="328"/>
      <c r="L129" s="328"/>
      <c r="M129" s="328"/>
      <c r="N129" s="328"/>
      <c r="O129" s="307"/>
      <c r="P129" s="307"/>
    </row>
    <row r="130" spans="1:16" x14ac:dyDescent="0.25">
      <c r="A130" s="328"/>
      <c r="B130" s="328"/>
      <c r="C130" s="328"/>
      <c r="D130" s="328"/>
      <c r="E130" s="328"/>
      <c r="F130" s="328"/>
      <c r="G130" s="328"/>
      <c r="H130" s="328"/>
      <c r="I130" s="328"/>
      <c r="J130" s="328"/>
      <c r="K130" s="328"/>
      <c r="L130" s="328"/>
      <c r="M130" s="328"/>
      <c r="N130" s="328"/>
      <c r="O130" s="307"/>
      <c r="P130" s="307"/>
    </row>
    <row r="131" spans="1:16" x14ac:dyDescent="0.25">
      <c r="A131" s="328"/>
      <c r="B131" s="328"/>
      <c r="C131" s="328"/>
      <c r="D131" s="328"/>
      <c r="E131" s="328"/>
      <c r="F131" s="328"/>
      <c r="G131" s="328"/>
      <c r="H131" s="328"/>
      <c r="I131" s="328"/>
      <c r="J131" s="328"/>
      <c r="K131" s="328"/>
      <c r="L131" s="328"/>
      <c r="M131" s="328"/>
      <c r="N131" s="328"/>
      <c r="O131" s="307"/>
      <c r="P131" s="307"/>
    </row>
    <row r="132" spans="1:16" x14ac:dyDescent="0.25">
      <c r="M132" s="18"/>
      <c r="N132" s="18"/>
    </row>
    <row r="133" spans="1:16" ht="15.75" x14ac:dyDescent="0.25">
      <c r="A133" s="544" t="s">
        <v>140</v>
      </c>
      <c r="M133" s="18"/>
      <c r="N133" s="18"/>
    </row>
    <row r="134" spans="1:16" x14ac:dyDescent="0.25">
      <c r="A134" s="697" t="s">
        <v>231</v>
      </c>
      <c r="B134" s="698"/>
      <c r="C134" s="698"/>
      <c r="D134" s="698"/>
      <c r="E134" s="698"/>
      <c r="F134" s="698"/>
      <c r="G134" s="698"/>
      <c r="H134" s="698"/>
      <c r="I134" s="698"/>
      <c r="J134" s="698"/>
      <c r="K134" s="698"/>
      <c r="L134" s="698"/>
      <c r="M134" s="331"/>
      <c r="N134" s="331"/>
      <c r="O134" s="209"/>
      <c r="P134" s="209"/>
    </row>
    <row r="135" spans="1:16" ht="105.6" customHeight="1" x14ac:dyDescent="0.25">
      <c r="A135" s="697"/>
      <c r="B135" s="698"/>
      <c r="C135" s="698"/>
      <c r="D135" s="698"/>
      <c r="E135" s="698"/>
      <c r="F135" s="698"/>
      <c r="G135" s="698"/>
      <c r="H135" s="698"/>
      <c r="I135" s="698"/>
      <c r="J135" s="698"/>
      <c r="K135" s="698"/>
      <c r="L135" s="698"/>
      <c r="M135" s="331"/>
      <c r="N135" s="331"/>
      <c r="O135" s="209"/>
      <c r="P135" s="209"/>
    </row>
    <row r="136" spans="1:16" x14ac:dyDescent="0.25">
      <c r="A136" s="332"/>
      <c r="B136" s="332"/>
      <c r="C136" s="332"/>
      <c r="D136" s="332"/>
      <c r="E136" s="332"/>
      <c r="F136" s="332"/>
      <c r="G136" s="332"/>
      <c r="H136" s="332"/>
      <c r="I136" s="332"/>
      <c r="J136" s="332"/>
      <c r="K136" s="332"/>
      <c r="L136" s="332"/>
      <c r="M136" s="332"/>
      <c r="N136" s="332"/>
      <c r="O136" s="308"/>
      <c r="P136" s="308"/>
    </row>
    <row r="137" spans="1:16" x14ac:dyDescent="0.25">
      <c r="A137" s="332"/>
      <c r="B137" s="332"/>
      <c r="C137" s="332"/>
      <c r="D137" s="332"/>
      <c r="E137" s="332"/>
      <c r="F137" s="332"/>
      <c r="G137" s="332"/>
      <c r="H137" s="332"/>
      <c r="I137" s="332"/>
      <c r="J137" s="332"/>
      <c r="K137" s="332"/>
      <c r="L137" s="332"/>
      <c r="M137" s="332"/>
      <c r="N137" s="332"/>
      <c r="O137" s="308"/>
      <c r="P137" s="308"/>
    </row>
    <row r="138" spans="1:16" x14ac:dyDescent="0.25">
      <c r="A138" s="332"/>
      <c r="B138" s="332"/>
      <c r="C138" s="332"/>
      <c r="D138" s="332"/>
      <c r="E138" s="332"/>
      <c r="F138" s="332"/>
      <c r="G138" s="332"/>
      <c r="H138" s="332"/>
      <c r="I138" s="332"/>
      <c r="J138" s="332"/>
      <c r="K138" s="332"/>
      <c r="L138" s="332"/>
      <c r="M138" s="332"/>
      <c r="N138" s="332"/>
      <c r="O138" s="308"/>
      <c r="P138" s="308"/>
    </row>
    <row r="139" spans="1:16" x14ac:dyDescent="0.25">
      <c r="A139" s="332"/>
      <c r="B139" s="332"/>
      <c r="C139" s="332"/>
      <c r="D139" s="332"/>
      <c r="E139" s="332"/>
      <c r="F139" s="332"/>
      <c r="G139" s="332"/>
      <c r="H139" s="332"/>
      <c r="I139" s="332"/>
      <c r="J139" s="332"/>
      <c r="K139" s="332"/>
      <c r="L139" s="332"/>
      <c r="M139" s="332"/>
      <c r="N139" s="332"/>
      <c r="O139" s="308"/>
      <c r="P139" s="308"/>
    </row>
    <row r="140" spans="1:16" x14ac:dyDescent="0.25">
      <c r="A140" s="332"/>
      <c r="B140" s="332"/>
      <c r="C140" s="332"/>
      <c r="D140" s="332"/>
      <c r="E140" s="332"/>
      <c r="F140" s="332"/>
      <c r="G140" s="332"/>
      <c r="H140" s="332"/>
      <c r="I140" s="332"/>
      <c r="J140" s="332"/>
      <c r="K140" s="332"/>
      <c r="L140" s="332"/>
      <c r="M140" s="332"/>
      <c r="N140" s="332"/>
      <c r="O140" s="308"/>
      <c r="P140" s="308"/>
    </row>
    <row r="141" spans="1:16" x14ac:dyDescent="0.25">
      <c r="A141" s="332"/>
      <c r="B141" s="332"/>
      <c r="C141" s="332"/>
      <c r="D141" s="332"/>
      <c r="E141" s="332"/>
      <c r="F141" s="332"/>
      <c r="G141" s="332"/>
      <c r="H141" s="332"/>
      <c r="I141" s="332"/>
      <c r="J141" s="332"/>
      <c r="K141" s="332"/>
      <c r="L141" s="332"/>
      <c r="M141" s="332"/>
      <c r="N141" s="332"/>
      <c r="O141" s="308"/>
      <c r="P141" s="308"/>
    </row>
    <row r="142" spans="1:16" x14ac:dyDescent="0.25">
      <c r="A142" s="332"/>
      <c r="B142" s="332"/>
      <c r="C142" s="332"/>
      <c r="D142" s="332"/>
      <c r="E142" s="332"/>
      <c r="F142" s="332"/>
      <c r="G142" s="332"/>
      <c r="H142" s="332"/>
      <c r="I142" s="332"/>
      <c r="J142" s="332"/>
      <c r="K142" s="332"/>
      <c r="L142" s="332"/>
      <c r="M142" s="332"/>
      <c r="N142" s="332"/>
      <c r="O142" s="308"/>
      <c r="P142" s="308"/>
    </row>
    <row r="143" spans="1:16" x14ac:dyDescent="0.25">
      <c r="A143" s="332"/>
      <c r="B143" s="332"/>
      <c r="C143" s="332"/>
      <c r="D143" s="332"/>
      <c r="E143" s="332"/>
      <c r="F143" s="332"/>
      <c r="G143" s="332"/>
      <c r="H143" s="332"/>
      <c r="I143" s="332"/>
      <c r="J143" s="332"/>
      <c r="K143" s="332"/>
      <c r="L143" s="332"/>
      <c r="M143" s="332"/>
      <c r="N143" s="332"/>
      <c r="O143" s="308"/>
      <c r="P143" s="308"/>
    </row>
    <row r="144" spans="1:16" x14ac:dyDescent="0.25">
      <c r="A144" s="332"/>
      <c r="B144" s="332"/>
      <c r="C144" s="332"/>
      <c r="D144" s="332"/>
      <c r="E144" s="332"/>
      <c r="F144" s="332"/>
      <c r="G144" s="332"/>
      <c r="H144" s="332"/>
      <c r="I144" s="332"/>
      <c r="J144" s="332"/>
      <c r="K144" s="332"/>
      <c r="L144" s="332"/>
      <c r="M144" s="332"/>
      <c r="N144" s="332"/>
      <c r="O144" s="308"/>
      <c r="P144" s="308"/>
    </row>
    <row r="145" spans="1:16" x14ac:dyDescent="0.25">
      <c r="A145" s="332"/>
      <c r="B145" s="332"/>
      <c r="C145" s="332"/>
      <c r="D145" s="332"/>
      <c r="E145" s="332"/>
      <c r="F145" s="332"/>
      <c r="G145" s="332"/>
      <c r="H145" s="332"/>
      <c r="I145" s="332"/>
      <c r="J145" s="332"/>
      <c r="K145" s="332"/>
      <c r="L145" s="332"/>
      <c r="M145" s="332"/>
      <c r="N145" s="332"/>
      <c r="O145" s="308"/>
      <c r="P145" s="308"/>
    </row>
    <row r="146" spans="1:16" x14ac:dyDescent="0.25">
      <c r="A146" s="332"/>
      <c r="B146" s="332"/>
      <c r="C146" s="332"/>
      <c r="D146" s="332"/>
      <c r="E146" s="332"/>
      <c r="F146" s="332"/>
      <c r="G146" s="332"/>
      <c r="H146" s="332"/>
      <c r="I146" s="332"/>
      <c r="J146" s="332"/>
      <c r="K146" s="332"/>
      <c r="L146" s="332"/>
      <c r="M146" s="332"/>
      <c r="N146" s="332"/>
      <c r="O146" s="308"/>
      <c r="P146" s="308"/>
    </row>
    <row r="147" spans="1:16" x14ac:dyDescent="0.25">
      <c r="A147" s="332"/>
      <c r="B147" s="332"/>
      <c r="C147" s="332"/>
      <c r="D147" s="332"/>
      <c r="E147" s="332"/>
      <c r="F147" s="332"/>
      <c r="G147" s="332"/>
      <c r="H147" s="332"/>
      <c r="I147" s="332"/>
      <c r="J147" s="332"/>
      <c r="K147" s="332"/>
      <c r="L147" s="332"/>
      <c r="M147" s="332"/>
      <c r="N147" s="332"/>
      <c r="O147" s="308"/>
      <c r="P147" s="308"/>
    </row>
    <row r="148" spans="1:16" x14ac:dyDescent="0.25">
      <c r="A148" s="332"/>
      <c r="B148" s="332"/>
      <c r="C148" s="332"/>
      <c r="D148" s="332"/>
      <c r="E148" s="332"/>
      <c r="F148" s="332"/>
      <c r="G148" s="332"/>
      <c r="H148" s="332"/>
      <c r="I148" s="332"/>
      <c r="J148" s="332"/>
      <c r="K148" s="332"/>
      <c r="L148" s="332"/>
      <c r="M148" s="332"/>
      <c r="N148" s="332"/>
      <c r="O148" s="308"/>
      <c r="P148" s="308"/>
    </row>
    <row r="149" spans="1:16" x14ac:dyDescent="0.25">
      <c r="A149" s="18"/>
      <c r="B149" s="18"/>
      <c r="C149" s="18"/>
      <c r="D149" s="18"/>
      <c r="E149" s="18"/>
      <c r="F149" s="18"/>
      <c r="G149" s="18"/>
      <c r="H149" s="18"/>
      <c r="I149" s="18"/>
      <c r="J149" s="18"/>
      <c r="K149" s="18"/>
      <c r="L149" s="18"/>
      <c r="M149" s="18"/>
      <c r="N149" s="18"/>
    </row>
    <row r="150" spans="1:16" x14ac:dyDescent="0.25">
      <c r="A150" s="18"/>
      <c r="B150" s="18"/>
      <c r="C150" s="18"/>
      <c r="D150" s="18"/>
      <c r="E150" s="18"/>
      <c r="F150" s="18"/>
      <c r="G150" s="18"/>
      <c r="H150" s="18"/>
      <c r="I150" s="18"/>
      <c r="J150" s="18"/>
      <c r="K150" s="18"/>
      <c r="L150" s="18"/>
      <c r="M150" s="18"/>
      <c r="N150" s="18"/>
    </row>
    <row r="151" spans="1:16" x14ac:dyDescent="0.25">
      <c r="A151" s="18"/>
      <c r="B151" s="18"/>
      <c r="C151" s="18"/>
      <c r="D151" s="18"/>
      <c r="E151" s="18"/>
      <c r="F151" s="18"/>
      <c r="G151" s="18"/>
      <c r="H151" s="18"/>
      <c r="I151" s="18"/>
      <c r="J151" s="18"/>
      <c r="K151" s="18"/>
      <c r="L151" s="18"/>
      <c r="M151" s="18"/>
      <c r="N151" s="18"/>
    </row>
    <row r="152" spans="1:16" x14ac:dyDescent="0.25">
      <c r="A152" s="18"/>
      <c r="B152" s="18"/>
      <c r="C152" s="18"/>
      <c r="D152" s="18"/>
      <c r="E152" s="18"/>
      <c r="F152" s="18"/>
      <c r="G152" s="18"/>
      <c r="H152" s="18"/>
      <c r="I152" s="18"/>
      <c r="J152" s="18"/>
      <c r="K152" s="18"/>
      <c r="L152" s="18"/>
      <c r="M152" s="18"/>
      <c r="N152" s="18"/>
    </row>
    <row r="153" spans="1:16" x14ac:dyDescent="0.25">
      <c r="A153" s="18"/>
      <c r="B153" s="18"/>
      <c r="C153" s="18"/>
      <c r="D153" s="18"/>
      <c r="E153" s="18"/>
      <c r="F153" s="18"/>
      <c r="G153" s="18"/>
      <c r="H153" s="18"/>
      <c r="I153" s="18"/>
      <c r="J153" s="18"/>
      <c r="K153" s="18"/>
      <c r="L153" s="18"/>
      <c r="M153" s="18"/>
      <c r="N153" s="18"/>
    </row>
    <row r="154" spans="1:16" x14ac:dyDescent="0.25">
      <c r="A154" s="18"/>
      <c r="B154" s="18"/>
      <c r="C154" s="18"/>
      <c r="D154" s="18"/>
      <c r="E154" s="18"/>
      <c r="F154" s="18"/>
      <c r="G154" s="18"/>
      <c r="H154" s="18"/>
      <c r="I154" s="18"/>
      <c r="J154" s="18"/>
      <c r="K154" s="18"/>
      <c r="L154" s="18"/>
      <c r="M154" s="18"/>
      <c r="N154" s="18"/>
    </row>
    <row r="155" spans="1:16" x14ac:dyDescent="0.25">
      <c r="A155" s="18"/>
      <c r="B155" s="18"/>
      <c r="C155" s="18"/>
      <c r="D155" s="18"/>
      <c r="E155" s="18"/>
      <c r="F155" s="18"/>
      <c r="G155" s="18"/>
      <c r="H155" s="18"/>
      <c r="I155" s="18"/>
      <c r="J155" s="18"/>
      <c r="K155" s="18"/>
      <c r="L155" s="18"/>
      <c r="M155" s="18"/>
      <c r="N155" s="18"/>
    </row>
    <row r="156" spans="1:16" x14ac:dyDescent="0.25">
      <c r="A156" s="18"/>
      <c r="B156" s="18"/>
      <c r="C156" s="18"/>
      <c r="D156" s="18"/>
      <c r="E156" s="18"/>
      <c r="F156" s="18"/>
      <c r="G156" s="18"/>
      <c r="H156" s="18"/>
      <c r="I156" s="18"/>
      <c r="J156" s="18"/>
      <c r="K156" s="18"/>
      <c r="L156" s="18"/>
      <c r="M156" s="18"/>
      <c r="N156" s="18"/>
    </row>
    <row r="157" spans="1:16" x14ac:dyDescent="0.25">
      <c r="A157" s="18"/>
      <c r="B157" s="18"/>
      <c r="C157" s="18"/>
      <c r="D157" s="18"/>
      <c r="E157" s="18"/>
      <c r="F157" s="18"/>
      <c r="G157" s="18"/>
      <c r="H157" s="18"/>
      <c r="I157" s="18"/>
      <c r="J157" s="18"/>
      <c r="K157" s="18"/>
      <c r="L157" s="18"/>
      <c r="M157" s="18"/>
      <c r="N157" s="18"/>
    </row>
    <row r="158" spans="1:16" x14ac:dyDescent="0.25">
      <c r="A158" s="18"/>
      <c r="B158" s="18"/>
      <c r="C158" s="18"/>
      <c r="D158" s="18"/>
      <c r="E158" s="18"/>
      <c r="F158" s="18"/>
      <c r="G158" s="18"/>
      <c r="H158" s="18"/>
      <c r="I158" s="18"/>
      <c r="J158" s="18"/>
      <c r="K158" s="18"/>
      <c r="L158" s="18"/>
      <c r="M158" s="18"/>
      <c r="N158" s="18"/>
    </row>
    <row r="159" spans="1:16" x14ac:dyDescent="0.25">
      <c r="A159" s="18"/>
      <c r="B159" s="18"/>
      <c r="C159" s="18"/>
      <c r="D159" s="18"/>
      <c r="E159" s="18"/>
      <c r="F159" s="18"/>
      <c r="G159" s="18"/>
      <c r="H159" s="18"/>
      <c r="I159" s="18"/>
      <c r="J159" s="18"/>
      <c r="K159" s="18"/>
      <c r="L159" s="18"/>
      <c r="M159" s="18"/>
      <c r="N159" s="18"/>
    </row>
    <row r="160" spans="1:16" ht="15.75" x14ac:dyDescent="0.25">
      <c r="A160" s="542" t="s">
        <v>335</v>
      </c>
      <c r="M160" s="18"/>
      <c r="N160" s="18"/>
    </row>
    <row r="161" spans="1:16" ht="92.25" customHeight="1" x14ac:dyDescent="0.25">
      <c r="A161" s="688" t="s">
        <v>146</v>
      </c>
      <c r="B161" s="688"/>
      <c r="C161" s="688"/>
      <c r="D161" s="688"/>
      <c r="E161" s="688"/>
      <c r="F161" s="688"/>
      <c r="G161" s="688"/>
      <c r="H161" s="688"/>
      <c r="I161" s="688"/>
      <c r="J161" s="688"/>
      <c r="K161" s="688"/>
      <c r="L161" s="688"/>
      <c r="M161" s="18"/>
      <c r="N161" s="18"/>
    </row>
    <row r="162" spans="1:16" ht="76.5" customHeight="1" x14ac:dyDescent="0.25">
      <c r="A162" s="688" t="s">
        <v>230</v>
      </c>
      <c r="B162" s="688"/>
      <c r="C162" s="688"/>
      <c r="D162" s="688"/>
      <c r="E162" s="688"/>
      <c r="F162" s="688"/>
      <c r="G162" s="688"/>
      <c r="H162" s="688"/>
      <c r="I162" s="688"/>
      <c r="J162" s="688"/>
      <c r="K162" s="688"/>
      <c r="L162" s="688"/>
      <c r="M162" s="18"/>
      <c r="N162" s="18"/>
    </row>
    <row r="163" spans="1:16" ht="75" customHeight="1" x14ac:dyDescent="0.25">
      <c r="A163" s="688" t="s">
        <v>147</v>
      </c>
      <c r="B163" s="688"/>
      <c r="C163" s="688"/>
      <c r="D163" s="688"/>
      <c r="E163" s="688"/>
      <c r="F163" s="688"/>
      <c r="G163" s="688"/>
      <c r="H163" s="688"/>
      <c r="I163" s="688"/>
      <c r="J163" s="688"/>
      <c r="K163" s="688"/>
      <c r="L163" s="688"/>
      <c r="M163" s="18"/>
      <c r="N163" s="18"/>
    </row>
    <row r="164" spans="1:16" ht="50.25" customHeight="1" x14ac:dyDescent="0.25">
      <c r="A164" s="688" t="s">
        <v>344</v>
      </c>
      <c r="B164" s="688"/>
      <c r="C164" s="688"/>
      <c r="D164" s="688"/>
      <c r="E164" s="688"/>
      <c r="F164" s="688"/>
      <c r="G164" s="688"/>
      <c r="H164" s="688"/>
      <c r="I164" s="688"/>
      <c r="J164" s="688"/>
      <c r="K164" s="688"/>
      <c r="L164" s="688"/>
      <c r="M164" s="18"/>
      <c r="N164" s="18"/>
    </row>
    <row r="165" spans="1:16" x14ac:dyDescent="0.25">
      <c r="A165" s="689"/>
      <c r="B165" s="689"/>
      <c r="C165" s="689"/>
      <c r="D165" s="689"/>
      <c r="E165" s="689"/>
      <c r="F165" s="689"/>
      <c r="G165" s="689"/>
      <c r="H165" s="689"/>
      <c r="I165" s="689"/>
      <c r="J165" s="689"/>
      <c r="K165" s="689"/>
      <c r="L165" s="689"/>
      <c r="M165" s="18"/>
      <c r="N165" s="18"/>
    </row>
    <row r="166" spans="1:16" ht="2.25" customHeight="1" x14ac:dyDescent="0.25">
      <c r="A166" s="689"/>
      <c r="B166" s="689"/>
      <c r="C166" s="689"/>
      <c r="D166" s="689"/>
      <c r="E166" s="689"/>
      <c r="F166" s="689"/>
      <c r="G166" s="689"/>
      <c r="H166" s="689"/>
      <c r="I166" s="689"/>
      <c r="J166" s="689"/>
      <c r="K166" s="689"/>
      <c r="L166" s="689"/>
      <c r="M166" s="18"/>
      <c r="N166" s="18"/>
    </row>
    <row r="167" spans="1:16" ht="13.5" customHeight="1" x14ac:dyDescent="0.25">
      <c r="A167" s="333"/>
      <c r="B167" s="334"/>
      <c r="C167" s="334"/>
      <c r="D167" s="334"/>
      <c r="E167" s="334"/>
      <c r="F167" s="334"/>
      <c r="G167" s="334"/>
      <c r="H167" s="334"/>
      <c r="I167" s="334"/>
      <c r="J167" s="334"/>
      <c r="K167" s="334"/>
      <c r="L167" s="334"/>
      <c r="M167" s="18"/>
      <c r="N167" s="18"/>
    </row>
    <row r="168" spans="1:16" ht="15" customHeight="1" x14ac:dyDescent="0.25">
      <c r="A168" s="328"/>
      <c r="B168" s="328"/>
      <c r="C168" s="328"/>
      <c r="D168" s="328"/>
      <c r="E168" s="328"/>
      <c r="F168" s="328"/>
      <c r="G168" s="328"/>
      <c r="H168" s="328"/>
      <c r="I168" s="328"/>
      <c r="J168" s="328"/>
      <c r="K168" s="328"/>
      <c r="L168" s="328"/>
      <c r="M168" s="328"/>
      <c r="N168" s="328" t="s">
        <v>154</v>
      </c>
      <c r="O168" s="307"/>
      <c r="P168" s="307"/>
    </row>
    <row r="169" spans="1:16" x14ac:dyDescent="0.25">
      <c r="A169" s="328"/>
      <c r="B169" s="328"/>
      <c r="C169" s="328"/>
      <c r="D169" s="328"/>
      <c r="E169" s="328"/>
      <c r="F169" s="328"/>
      <c r="G169" s="328"/>
      <c r="H169" s="328"/>
      <c r="I169" s="328"/>
      <c r="J169" s="328"/>
      <c r="K169" s="328"/>
      <c r="L169" s="328"/>
      <c r="M169" s="328"/>
      <c r="N169" s="328"/>
      <c r="O169" s="307"/>
      <c r="P169" s="307"/>
    </row>
    <row r="170" spans="1:16" x14ac:dyDescent="0.25">
      <c r="A170" s="328"/>
      <c r="B170" s="328"/>
      <c r="C170" s="328"/>
      <c r="D170" s="328"/>
      <c r="E170" s="328"/>
      <c r="F170" s="328"/>
      <c r="G170" s="328"/>
      <c r="H170" s="328"/>
      <c r="I170" s="328"/>
      <c r="J170" s="328"/>
      <c r="K170" s="328"/>
      <c r="L170" s="328"/>
      <c r="M170" s="328"/>
      <c r="N170" s="328"/>
      <c r="O170" s="307"/>
      <c r="P170" s="307"/>
    </row>
    <row r="171" spans="1:16" x14ac:dyDescent="0.25">
      <c r="A171" s="328"/>
      <c r="B171" s="328"/>
      <c r="C171" s="328"/>
      <c r="D171" s="328"/>
      <c r="E171" s="328"/>
      <c r="F171" s="328"/>
      <c r="G171" s="328"/>
      <c r="H171" s="328"/>
      <c r="I171" s="328"/>
      <c r="J171" s="328"/>
      <c r="K171" s="328"/>
      <c r="L171" s="328"/>
      <c r="M171" s="328"/>
      <c r="N171" s="328"/>
      <c r="O171" s="307"/>
      <c r="P171" s="307"/>
    </row>
    <row r="172" spans="1:16" x14ac:dyDescent="0.25">
      <c r="A172" s="328"/>
      <c r="B172" s="328"/>
      <c r="C172" s="328"/>
      <c r="D172" s="328"/>
      <c r="E172" s="328"/>
      <c r="F172" s="328"/>
      <c r="G172" s="328"/>
      <c r="H172" s="328"/>
      <c r="I172" s="328"/>
      <c r="J172" s="328"/>
      <c r="K172" s="328"/>
      <c r="L172" s="328"/>
      <c r="M172" s="328"/>
      <c r="N172" s="328"/>
      <c r="O172" s="307"/>
      <c r="P172" s="307"/>
    </row>
    <row r="173" spans="1:16" x14ac:dyDescent="0.25">
      <c r="A173" s="328"/>
      <c r="B173" s="328"/>
      <c r="C173" s="328"/>
      <c r="D173" s="328"/>
      <c r="E173" s="328"/>
      <c r="F173" s="328"/>
      <c r="G173" s="328"/>
      <c r="H173" s="328"/>
      <c r="I173" s="328"/>
      <c r="J173" s="328"/>
      <c r="K173" s="328"/>
      <c r="L173" s="328"/>
      <c r="M173" s="328"/>
      <c r="N173" s="328"/>
      <c r="O173" s="307"/>
      <c r="P173" s="307"/>
    </row>
    <row r="174" spans="1:16" x14ac:dyDescent="0.25">
      <c r="A174" s="328"/>
      <c r="B174" s="328"/>
      <c r="C174" s="328"/>
      <c r="D174" s="328"/>
      <c r="E174" s="328"/>
      <c r="F174" s="328"/>
      <c r="G174" s="328"/>
      <c r="H174" s="328"/>
      <c r="I174" s="328"/>
      <c r="J174" s="328"/>
      <c r="K174" s="328"/>
      <c r="L174" s="328"/>
      <c r="M174" s="328"/>
      <c r="N174" s="328"/>
      <c r="O174" s="307"/>
      <c r="P174" s="307"/>
    </row>
    <row r="175" spans="1:16" x14ac:dyDescent="0.25">
      <c r="A175" s="328"/>
      <c r="B175" s="328"/>
      <c r="C175" s="328"/>
      <c r="D175" s="328"/>
      <c r="E175" s="328"/>
      <c r="F175" s="328"/>
      <c r="G175" s="328"/>
      <c r="H175" s="328"/>
      <c r="I175" s="328"/>
      <c r="J175" s="328"/>
      <c r="K175" s="328"/>
      <c r="L175" s="328"/>
      <c r="M175" s="328"/>
      <c r="N175" s="328"/>
      <c r="O175" s="307"/>
      <c r="P175" s="307"/>
    </row>
    <row r="176" spans="1:16" x14ac:dyDescent="0.25">
      <c r="A176" s="328"/>
      <c r="B176" s="328"/>
      <c r="C176" s="328"/>
      <c r="D176" s="328"/>
      <c r="E176" s="328"/>
      <c r="F176" s="328"/>
      <c r="G176" s="328"/>
      <c r="H176" s="328"/>
      <c r="I176" s="328"/>
      <c r="J176" s="328"/>
      <c r="K176" s="328"/>
      <c r="L176" s="328"/>
      <c r="M176" s="328"/>
      <c r="N176" s="328"/>
      <c r="O176" s="307"/>
      <c r="P176" s="307"/>
    </row>
    <row r="177" spans="1:16" x14ac:dyDescent="0.25">
      <c r="A177" s="328"/>
      <c r="B177" s="328"/>
      <c r="C177" s="328"/>
      <c r="D177" s="328"/>
      <c r="E177" s="328"/>
      <c r="F177" s="328"/>
      <c r="G177" s="328"/>
      <c r="H177" s="328"/>
      <c r="I177" s="328"/>
      <c r="J177" s="328"/>
      <c r="K177" s="328"/>
      <c r="L177" s="328"/>
      <c r="M177" s="328"/>
      <c r="N177" s="328"/>
      <c r="O177" s="307"/>
      <c r="P177" s="307"/>
    </row>
    <row r="178" spans="1:16" x14ac:dyDescent="0.25">
      <c r="A178" s="328"/>
      <c r="B178" s="328"/>
      <c r="C178" s="328"/>
      <c r="D178" s="328"/>
      <c r="E178" s="328"/>
      <c r="F178" s="328"/>
      <c r="G178" s="328"/>
      <c r="H178" s="328"/>
      <c r="I178" s="328"/>
      <c r="J178" s="328"/>
      <c r="K178" s="328"/>
      <c r="L178" s="328"/>
      <c r="M178" s="328"/>
      <c r="N178" s="328"/>
      <c r="O178" s="307"/>
      <c r="P178" s="307"/>
    </row>
    <row r="179" spans="1:16" x14ac:dyDescent="0.25">
      <c r="A179" s="328"/>
      <c r="B179" s="328"/>
      <c r="C179" s="328"/>
      <c r="D179" s="328"/>
      <c r="E179" s="328"/>
      <c r="F179" s="328"/>
      <c r="G179" s="328"/>
      <c r="H179" s="328"/>
      <c r="I179" s="328"/>
      <c r="J179" s="328"/>
      <c r="K179" s="328"/>
      <c r="L179" s="328"/>
      <c r="M179" s="328"/>
      <c r="N179" s="328"/>
      <c r="O179" s="307"/>
      <c r="P179" s="307"/>
    </row>
    <row r="180" spans="1:16" x14ac:dyDescent="0.25">
      <c r="A180" s="328"/>
      <c r="B180" s="328"/>
      <c r="C180" s="328"/>
      <c r="D180" s="328"/>
      <c r="E180" s="328"/>
      <c r="F180" s="328"/>
      <c r="G180" s="328"/>
      <c r="H180" s="328"/>
      <c r="I180" s="328"/>
      <c r="J180" s="328"/>
      <c r="K180" s="328"/>
      <c r="L180" s="328"/>
      <c r="M180" s="328"/>
      <c r="N180" s="328"/>
      <c r="O180" s="307"/>
      <c r="P180" s="307"/>
    </row>
    <row r="181" spans="1:16" x14ac:dyDescent="0.25">
      <c r="A181" s="18"/>
      <c r="B181" s="18"/>
      <c r="C181" s="18"/>
      <c r="D181" s="18"/>
      <c r="E181" s="18"/>
      <c r="F181" s="18"/>
      <c r="G181" s="18"/>
      <c r="H181" s="18"/>
      <c r="I181" s="18"/>
      <c r="J181" s="18"/>
      <c r="K181" s="18"/>
      <c r="L181" s="18"/>
      <c r="M181" s="18"/>
      <c r="N181" s="18"/>
    </row>
    <row r="182" spans="1:16" x14ac:dyDescent="0.25">
      <c r="A182" s="335"/>
      <c r="B182" s="18"/>
      <c r="C182" s="18"/>
      <c r="D182" s="18"/>
      <c r="E182" s="18"/>
      <c r="F182" s="18"/>
      <c r="G182" s="18"/>
      <c r="H182" s="18"/>
      <c r="I182" s="18"/>
      <c r="J182" s="18"/>
      <c r="K182" s="18"/>
      <c r="L182" s="18"/>
      <c r="M182" s="18"/>
      <c r="N182" s="18"/>
    </row>
    <row r="183" spans="1:16" x14ac:dyDescent="0.25">
      <c r="A183" s="690"/>
      <c r="B183" s="690"/>
      <c r="C183" s="690"/>
      <c r="D183" s="690"/>
      <c r="E183" s="690"/>
      <c r="F183" s="690"/>
      <c r="G183" s="690"/>
      <c r="H183" s="690"/>
      <c r="I183" s="690"/>
      <c r="J183" s="690"/>
      <c r="K183" s="690"/>
      <c r="L183" s="690"/>
      <c r="M183" s="18"/>
      <c r="N183" s="18"/>
    </row>
    <row r="184" spans="1:16" x14ac:dyDescent="0.25">
      <c r="A184" s="336"/>
      <c r="B184" s="336"/>
      <c r="C184" s="336"/>
      <c r="D184" s="336"/>
      <c r="E184" s="336"/>
      <c r="F184" s="336"/>
      <c r="G184" s="336"/>
      <c r="H184" s="336"/>
      <c r="I184" s="336"/>
      <c r="J184" s="336"/>
      <c r="K184" s="336"/>
      <c r="L184" s="336"/>
      <c r="M184" s="336"/>
      <c r="N184" s="336"/>
      <c r="O184" s="309"/>
      <c r="P184" s="309"/>
    </row>
    <row r="185" spans="1:16" x14ac:dyDescent="0.25">
      <c r="A185" s="336"/>
      <c r="B185" s="336"/>
      <c r="C185" s="336"/>
      <c r="D185" s="336"/>
      <c r="E185" s="336"/>
      <c r="F185" s="336"/>
      <c r="G185" s="336"/>
      <c r="H185" s="336"/>
      <c r="I185" s="336"/>
      <c r="J185" s="336"/>
      <c r="K185" s="336"/>
      <c r="L185" s="336"/>
      <c r="M185" s="336"/>
      <c r="N185" s="336"/>
      <c r="O185" s="309"/>
      <c r="P185" s="309"/>
    </row>
    <row r="186" spans="1:16" x14ac:dyDescent="0.25">
      <c r="A186" s="336"/>
      <c r="B186" s="336"/>
      <c r="C186" s="336"/>
      <c r="D186" s="336"/>
      <c r="E186" s="336"/>
      <c r="F186" s="336"/>
      <c r="G186" s="336"/>
      <c r="H186" s="336"/>
      <c r="I186" s="336"/>
      <c r="J186" s="336"/>
      <c r="K186" s="336"/>
      <c r="L186" s="336"/>
      <c r="M186" s="336"/>
      <c r="N186" s="336"/>
      <c r="O186" s="309"/>
      <c r="P186" s="309"/>
    </row>
    <row r="187" spans="1:16" x14ac:dyDescent="0.25">
      <c r="A187" s="336"/>
      <c r="B187" s="336"/>
      <c r="C187" s="336"/>
      <c r="D187" s="336"/>
      <c r="E187" s="336"/>
      <c r="F187" s="336"/>
      <c r="G187" s="336"/>
      <c r="H187" s="336"/>
      <c r="I187" s="336"/>
      <c r="J187" s="336"/>
      <c r="K187" s="336"/>
      <c r="L187" s="336"/>
      <c r="M187" s="336"/>
      <c r="N187" s="336"/>
      <c r="O187" s="309"/>
      <c r="P187" s="309"/>
    </row>
    <row r="188" spans="1:16" x14ac:dyDescent="0.25">
      <c r="A188" s="336"/>
      <c r="B188" s="336"/>
      <c r="C188" s="336"/>
      <c r="D188" s="336"/>
      <c r="E188" s="336"/>
      <c r="F188" s="336"/>
      <c r="G188" s="336"/>
      <c r="H188" s="336"/>
      <c r="I188" s="336"/>
      <c r="J188" s="336"/>
      <c r="K188" s="336"/>
      <c r="L188" s="336"/>
      <c r="M188" s="336"/>
      <c r="N188" s="336"/>
      <c r="O188" s="309"/>
      <c r="P188" s="309"/>
    </row>
    <row r="189" spans="1:16" x14ac:dyDescent="0.25">
      <c r="A189" s="336"/>
      <c r="B189" s="336"/>
      <c r="C189" s="336"/>
      <c r="D189" s="336"/>
      <c r="E189" s="336"/>
      <c r="F189" s="336"/>
      <c r="G189" s="336"/>
      <c r="H189" s="336"/>
      <c r="I189" s="336"/>
      <c r="J189" s="336"/>
      <c r="K189" s="336"/>
      <c r="L189" s="336"/>
      <c r="M189" s="336"/>
      <c r="N189" s="336"/>
      <c r="O189" s="309"/>
      <c r="P189" s="309"/>
    </row>
    <row r="190" spans="1:16" x14ac:dyDescent="0.25">
      <c r="A190" s="18"/>
      <c r="B190" s="18"/>
      <c r="C190" s="18"/>
      <c r="D190" s="18"/>
      <c r="E190" s="18"/>
      <c r="F190" s="18"/>
      <c r="G190" s="18"/>
      <c r="H190" s="18"/>
      <c r="I190" s="18"/>
      <c r="J190" s="18"/>
      <c r="K190" s="18"/>
      <c r="L190" s="18"/>
      <c r="M190" s="18"/>
      <c r="N190" s="18"/>
    </row>
    <row r="191" spans="1:16" x14ac:dyDescent="0.25">
      <c r="A191" s="18"/>
      <c r="B191" s="18"/>
      <c r="C191" s="18"/>
      <c r="D191" s="18"/>
      <c r="E191" s="18"/>
      <c r="F191" s="18"/>
      <c r="G191" s="18"/>
      <c r="H191" s="18"/>
      <c r="I191" s="18"/>
      <c r="J191" s="18"/>
      <c r="K191" s="18"/>
      <c r="L191" s="18"/>
      <c r="M191" s="18"/>
      <c r="N191" s="18"/>
    </row>
    <row r="192" spans="1:16" ht="15.75" x14ac:dyDescent="0.25">
      <c r="A192" s="542" t="s">
        <v>167</v>
      </c>
      <c r="M192" s="18"/>
      <c r="N192" s="18"/>
    </row>
    <row r="193" spans="1:16" ht="74.099999999999994" customHeight="1" x14ac:dyDescent="0.25">
      <c r="A193" s="688" t="s">
        <v>336</v>
      </c>
      <c r="B193" s="688"/>
      <c r="C193" s="688"/>
      <c r="D193" s="688"/>
      <c r="E193" s="688"/>
      <c r="F193" s="688"/>
      <c r="G193" s="688"/>
      <c r="H193" s="688"/>
      <c r="I193" s="688"/>
      <c r="J193" s="688"/>
      <c r="K193" s="688"/>
      <c r="L193" s="688"/>
      <c r="M193" s="18"/>
      <c r="N193" s="18"/>
    </row>
    <row r="194" spans="1:16" x14ac:dyDescent="0.25">
      <c r="A194" s="332"/>
      <c r="B194" s="332"/>
      <c r="C194" s="332"/>
      <c r="D194" s="332"/>
      <c r="E194" s="332"/>
      <c r="F194" s="332"/>
      <c r="G194" s="332"/>
      <c r="H194" s="332"/>
      <c r="I194" s="332"/>
      <c r="J194" s="332"/>
      <c r="K194" s="332"/>
      <c r="L194" s="332"/>
      <c r="M194" s="332"/>
      <c r="N194" s="332"/>
      <c r="O194" s="308"/>
      <c r="P194" s="308"/>
    </row>
    <row r="195" spans="1:16" x14ac:dyDescent="0.25">
      <c r="A195" s="332"/>
      <c r="B195" s="332"/>
      <c r="C195" s="332"/>
      <c r="D195" s="332"/>
      <c r="E195" s="332"/>
      <c r="F195" s="332"/>
      <c r="G195" s="332"/>
      <c r="H195" s="332"/>
      <c r="I195" s="332"/>
      <c r="J195" s="332"/>
      <c r="K195" s="332"/>
      <c r="L195" s="332"/>
      <c r="M195" s="332"/>
      <c r="N195" s="332"/>
      <c r="O195" s="308"/>
      <c r="P195" s="308"/>
    </row>
    <row r="196" spans="1:16" x14ac:dyDescent="0.25">
      <c r="A196" s="332"/>
      <c r="B196" s="332"/>
      <c r="C196" s="332"/>
      <c r="D196" s="332"/>
      <c r="E196" s="332"/>
      <c r="F196" s="332"/>
      <c r="G196" s="332"/>
      <c r="H196" s="332"/>
      <c r="I196" s="332"/>
      <c r="J196" s="332"/>
      <c r="K196" s="332"/>
      <c r="L196" s="332"/>
      <c r="M196" s="332"/>
      <c r="N196" s="332"/>
      <c r="O196" s="308"/>
      <c r="P196" s="308"/>
    </row>
    <row r="197" spans="1:16" x14ac:dyDescent="0.25">
      <c r="A197" s="332"/>
      <c r="B197" s="332"/>
      <c r="C197" s="332"/>
      <c r="D197" s="332"/>
      <c r="E197" s="332"/>
      <c r="F197" s="332"/>
      <c r="G197" s="332"/>
      <c r="H197" s="332"/>
      <c r="I197" s="332"/>
      <c r="J197" s="332"/>
      <c r="K197" s="332"/>
      <c r="L197" s="332"/>
      <c r="M197" s="332"/>
      <c r="N197" s="332"/>
      <c r="O197" s="308"/>
      <c r="P197" s="308"/>
    </row>
    <row r="198" spans="1:16" x14ac:dyDescent="0.25">
      <c r="A198" s="332"/>
      <c r="B198" s="332"/>
      <c r="C198" s="332"/>
      <c r="D198" s="332"/>
      <c r="E198" s="332"/>
      <c r="F198" s="332"/>
      <c r="G198" s="332"/>
      <c r="H198" s="332"/>
      <c r="I198" s="332"/>
      <c r="J198" s="332"/>
      <c r="K198" s="332"/>
      <c r="L198" s="332"/>
      <c r="M198" s="332"/>
      <c r="N198" s="332"/>
      <c r="O198" s="308"/>
      <c r="P198" s="308"/>
    </row>
    <row r="199" spans="1:16" x14ac:dyDescent="0.25">
      <c r="A199" s="332"/>
      <c r="B199" s="332"/>
      <c r="C199" s="332"/>
      <c r="D199" s="332"/>
      <c r="E199" s="332"/>
      <c r="F199" s="332"/>
      <c r="G199" s="332"/>
      <c r="H199" s="332"/>
      <c r="I199" s="332"/>
      <c r="J199" s="332"/>
      <c r="K199" s="332"/>
      <c r="L199" s="332"/>
      <c r="M199" s="332"/>
      <c r="N199" s="332"/>
      <c r="O199" s="308"/>
      <c r="P199" s="308"/>
    </row>
    <row r="200" spans="1:16" x14ac:dyDescent="0.25">
      <c r="A200" s="332"/>
      <c r="B200" s="332"/>
      <c r="C200" s="332"/>
      <c r="D200" s="332"/>
      <c r="E200" s="332"/>
      <c r="F200" s="332"/>
      <c r="G200" s="332"/>
      <c r="H200" s="332"/>
      <c r="I200" s="332"/>
      <c r="J200" s="332"/>
      <c r="K200" s="332"/>
      <c r="L200" s="332"/>
      <c r="M200" s="332"/>
      <c r="N200" s="332"/>
      <c r="O200" s="308"/>
      <c r="P200" s="308"/>
    </row>
    <row r="201" spans="1:16" x14ac:dyDescent="0.25">
      <c r="A201" s="332"/>
      <c r="B201" s="332"/>
      <c r="C201" s="332"/>
      <c r="D201" s="332"/>
      <c r="E201" s="332"/>
      <c r="F201" s="332"/>
      <c r="G201" s="332"/>
      <c r="H201" s="332"/>
      <c r="I201" s="332"/>
      <c r="J201" s="332"/>
      <c r="K201" s="332"/>
      <c r="L201" s="332"/>
      <c r="M201" s="332"/>
      <c r="N201" s="332"/>
      <c r="O201" s="308"/>
      <c r="P201" s="308"/>
    </row>
    <row r="202" spans="1:16" x14ac:dyDescent="0.25">
      <c r="A202" s="332"/>
      <c r="B202" s="332"/>
      <c r="C202" s="332"/>
      <c r="D202" s="332"/>
      <c r="E202" s="332"/>
      <c r="F202" s="332"/>
      <c r="G202" s="332"/>
      <c r="H202" s="332"/>
      <c r="I202" s="332"/>
      <c r="J202" s="332"/>
      <c r="K202" s="332"/>
      <c r="L202" s="332"/>
      <c r="M202" s="332"/>
      <c r="N202" s="332"/>
      <c r="O202" s="308"/>
      <c r="P202" s="308"/>
    </row>
    <row r="203" spans="1:16" x14ac:dyDescent="0.25">
      <c r="A203" s="332"/>
      <c r="B203" s="332"/>
      <c r="C203" s="332"/>
      <c r="D203" s="332"/>
      <c r="E203" s="332"/>
      <c r="F203" s="332"/>
      <c r="G203" s="332"/>
      <c r="H203" s="332"/>
      <c r="I203" s="332"/>
      <c r="J203" s="332"/>
      <c r="K203" s="332"/>
      <c r="L203" s="332"/>
      <c r="M203" s="332"/>
      <c r="N203" s="332"/>
      <c r="O203" s="308"/>
      <c r="P203" s="308"/>
    </row>
    <row r="204" spans="1:16" x14ac:dyDescent="0.25">
      <c r="A204" s="332"/>
      <c r="B204" s="332"/>
      <c r="C204" s="332"/>
      <c r="D204" s="332"/>
      <c r="E204" s="332"/>
      <c r="F204" s="332"/>
      <c r="G204" s="332"/>
      <c r="H204" s="332"/>
      <c r="I204" s="332"/>
      <c r="J204" s="332"/>
      <c r="K204" s="332"/>
      <c r="L204" s="332"/>
      <c r="M204" s="332"/>
      <c r="N204" s="332"/>
      <c r="O204" s="308"/>
      <c r="P204" s="308"/>
    </row>
    <row r="205" spans="1:16" x14ac:dyDescent="0.25">
      <c r="A205" s="18"/>
      <c r="B205" s="18"/>
      <c r="C205" s="18"/>
      <c r="D205" s="18"/>
      <c r="E205" s="18"/>
      <c r="F205" s="18"/>
      <c r="G205" s="18"/>
      <c r="H205" s="18"/>
      <c r="I205" s="18"/>
      <c r="J205" s="18"/>
      <c r="K205" s="18"/>
      <c r="L205" s="18"/>
      <c r="M205" s="18"/>
      <c r="N205" s="18"/>
    </row>
    <row r="206" spans="1:16" x14ac:dyDescent="0.25">
      <c r="A206" s="18"/>
      <c r="B206" s="18"/>
      <c r="C206" s="18"/>
      <c r="D206" s="18"/>
      <c r="E206" s="18"/>
      <c r="F206" s="18"/>
      <c r="G206" s="18"/>
      <c r="H206" s="18"/>
      <c r="I206" s="18"/>
      <c r="J206" s="18"/>
      <c r="K206" s="18"/>
      <c r="L206" s="18"/>
      <c r="M206" s="18"/>
      <c r="N206" s="18"/>
    </row>
    <row r="207" spans="1:16" x14ac:dyDescent="0.25">
      <c r="A207" s="18"/>
      <c r="B207" s="18"/>
      <c r="C207" s="18"/>
      <c r="D207" s="18"/>
      <c r="E207" s="18"/>
      <c r="F207" s="18"/>
      <c r="G207" s="18"/>
      <c r="H207" s="18"/>
      <c r="I207" s="18"/>
      <c r="J207" s="18"/>
      <c r="K207" s="18"/>
      <c r="L207" s="18"/>
      <c r="M207" s="18"/>
      <c r="N207" s="18"/>
    </row>
    <row r="208" spans="1:16" x14ac:dyDescent="0.25">
      <c r="A208" s="18"/>
      <c r="B208" s="18"/>
      <c r="C208" s="18"/>
      <c r="D208" s="18"/>
      <c r="E208" s="18"/>
      <c r="F208" s="18"/>
      <c r="G208" s="18"/>
      <c r="H208" s="18"/>
      <c r="I208" s="18"/>
      <c r="J208" s="18"/>
      <c r="K208" s="18"/>
      <c r="L208" s="18"/>
      <c r="M208" s="18"/>
      <c r="N208" s="18"/>
    </row>
    <row r="209" spans="1:14" x14ac:dyDescent="0.25">
      <c r="A209" s="18"/>
      <c r="B209" s="18"/>
      <c r="C209" s="18"/>
      <c r="D209" s="18"/>
      <c r="E209" s="18"/>
      <c r="F209" s="18"/>
      <c r="G209" s="18"/>
      <c r="H209" s="18"/>
      <c r="I209" s="18"/>
      <c r="J209" s="18"/>
      <c r="K209" s="18"/>
      <c r="L209" s="18"/>
      <c r="M209" s="18"/>
      <c r="N209" s="18"/>
    </row>
    <row r="210" spans="1:14" x14ac:dyDescent="0.25">
      <c r="A210" s="18"/>
      <c r="B210" s="18"/>
      <c r="C210" s="18"/>
      <c r="D210" s="18"/>
      <c r="E210" s="18"/>
      <c r="F210" s="18"/>
      <c r="G210" s="18"/>
      <c r="H210" s="18"/>
      <c r="I210" s="18"/>
      <c r="J210" s="18"/>
      <c r="K210" s="18"/>
      <c r="L210" s="18"/>
      <c r="M210" s="18"/>
      <c r="N210" s="18"/>
    </row>
    <row r="211" spans="1:14" x14ac:dyDescent="0.25">
      <c r="A211" s="18"/>
      <c r="B211" s="18"/>
      <c r="C211" s="18"/>
      <c r="D211" s="18"/>
      <c r="E211" s="18"/>
      <c r="F211" s="18"/>
      <c r="G211" s="18"/>
      <c r="H211" s="18"/>
      <c r="I211" s="18"/>
      <c r="J211" s="18"/>
      <c r="K211" s="18"/>
      <c r="L211" s="18"/>
      <c r="M211" s="18"/>
      <c r="N211" s="18"/>
    </row>
    <row r="212" spans="1:14" x14ac:dyDescent="0.25">
      <c r="A212" s="18"/>
      <c r="B212" s="18"/>
      <c r="C212" s="18"/>
      <c r="D212" s="18"/>
      <c r="E212" s="18"/>
      <c r="F212" s="18"/>
      <c r="G212" s="18"/>
      <c r="H212" s="18"/>
      <c r="I212" s="18"/>
      <c r="J212" s="18"/>
      <c r="K212" s="18"/>
      <c r="L212" s="18"/>
      <c r="M212" s="18"/>
      <c r="N212" s="18"/>
    </row>
    <row r="213" spans="1:14" x14ac:dyDescent="0.25">
      <c r="A213" s="18"/>
      <c r="B213" s="18"/>
      <c r="C213" s="18"/>
      <c r="D213" s="18"/>
      <c r="E213" s="18"/>
      <c r="F213" s="18"/>
      <c r="G213" s="18"/>
      <c r="H213" s="18"/>
      <c r="I213" s="18"/>
      <c r="J213" s="18"/>
      <c r="K213" s="18"/>
      <c r="L213" s="18"/>
      <c r="M213" s="18"/>
      <c r="N213" s="18"/>
    </row>
    <row r="214" spans="1:14" x14ac:dyDescent="0.25">
      <c r="A214" s="18"/>
      <c r="B214" s="18"/>
      <c r="C214" s="18"/>
      <c r="D214" s="18"/>
      <c r="E214" s="18"/>
      <c r="F214" s="18"/>
      <c r="G214" s="18"/>
      <c r="H214" s="18"/>
      <c r="I214" s="18"/>
      <c r="J214" s="18"/>
      <c r="K214" s="18"/>
      <c r="L214" s="18"/>
      <c r="M214" s="18"/>
      <c r="N214" s="18"/>
    </row>
    <row r="215" spans="1:14" x14ac:dyDescent="0.25">
      <c r="A215" s="18"/>
      <c r="B215" s="18"/>
      <c r="C215" s="18"/>
      <c r="D215" s="18"/>
      <c r="E215" s="18"/>
      <c r="F215" s="18"/>
      <c r="G215" s="18"/>
      <c r="H215" s="18"/>
      <c r="I215" s="18"/>
      <c r="J215" s="18"/>
      <c r="K215" s="18"/>
      <c r="L215" s="18"/>
      <c r="M215" s="18"/>
      <c r="N215" s="18"/>
    </row>
    <row r="216" spans="1:14" x14ac:dyDescent="0.25">
      <c r="A216" s="18"/>
      <c r="B216" s="18"/>
      <c r="C216" s="18"/>
      <c r="D216" s="18"/>
      <c r="E216" s="18"/>
      <c r="F216" s="18"/>
      <c r="G216" s="18"/>
      <c r="H216" s="18"/>
      <c r="I216" s="18"/>
      <c r="J216" s="18"/>
      <c r="K216" s="18"/>
      <c r="L216" s="18"/>
      <c r="M216" s="18"/>
      <c r="N216" s="18"/>
    </row>
    <row r="217" spans="1:14" x14ac:dyDescent="0.25">
      <c r="A217" s="18"/>
      <c r="B217" s="18"/>
      <c r="C217" s="18"/>
      <c r="D217" s="18"/>
      <c r="E217" s="18"/>
      <c r="F217" s="18"/>
      <c r="G217" s="18"/>
      <c r="H217" s="18"/>
      <c r="I217" s="18"/>
      <c r="J217" s="18"/>
      <c r="K217" s="18"/>
      <c r="L217" s="18"/>
      <c r="M217" s="18"/>
      <c r="N217" s="18"/>
    </row>
  </sheetData>
  <sheetProtection selectLockedCells="1"/>
  <mergeCells count="18">
    <mergeCell ref="A161:L161"/>
    <mergeCell ref="A162:L162"/>
    <mergeCell ref="A44:L45"/>
    <mergeCell ref="A67:L68"/>
    <mergeCell ref="A88:L88"/>
    <mergeCell ref="A108:L110"/>
    <mergeCell ref="A134:L135"/>
    <mergeCell ref="A24:L24"/>
    <mergeCell ref="A1:L1"/>
    <mergeCell ref="A2:L2"/>
    <mergeCell ref="A3:L3"/>
    <mergeCell ref="A5:B5"/>
    <mergeCell ref="C5:H5"/>
    <mergeCell ref="A163:L163"/>
    <mergeCell ref="A164:L164"/>
    <mergeCell ref="A165:L166"/>
    <mergeCell ref="A183:L183"/>
    <mergeCell ref="A193:L193"/>
  </mergeCells>
  <dataValidations count="1">
    <dataValidation allowBlank="1" showInputMessage="1" showErrorMessage="1" prompt="Enter Organization Name on the Personnel Tab" sqref="C5:H5" xr:uid="{6CFE188F-07EF-4684-9F84-23C0229C3245}"/>
  </dataValidations>
  <pageMargins left="0.7" right="0.7" top="0.75" bottom="0.75" header="0.3" footer="0.3"/>
  <pageSetup scale="51" orientation="portrait" r:id="rId1"/>
  <headerFooter>
    <oddFooter>&amp;RPage &amp;P of &amp;N</oddFooter>
  </headerFooter>
  <rowBreaks count="1" manualBreakCount="1">
    <brk id="10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6"/>
  <sheetViews>
    <sheetView zoomScale="90" zoomScaleNormal="90" workbookViewId="0">
      <pane xSplit="2" ySplit="7" topLeftCell="C46" activePane="bottomRight" state="frozen"/>
      <selection activeCell="A50" sqref="A50:XFD53"/>
      <selection pane="topRight" activeCell="A50" sqref="A50:XFD53"/>
      <selection pane="bottomLeft" activeCell="A50" sqref="A50:XFD53"/>
      <selection pane="bottomRight" activeCell="A50" sqref="A50:XFD53"/>
    </sheetView>
  </sheetViews>
  <sheetFormatPr defaultColWidth="8.7109375" defaultRowHeight="14.25" x14ac:dyDescent="0.2"/>
  <cols>
    <col min="1" max="1" width="46.85546875" style="72" customWidth="1"/>
    <col min="2" max="2" width="14.28515625" style="72" customWidth="1"/>
    <col min="3" max="4" width="15.140625" style="72" customWidth="1"/>
    <col min="5" max="5" width="15" style="72" customWidth="1"/>
    <col min="6" max="6" width="16.140625" style="72" customWidth="1"/>
    <col min="7" max="7" width="15.42578125" style="72" customWidth="1"/>
    <col min="8" max="8" width="16.85546875" style="72" customWidth="1"/>
    <col min="9" max="9" width="16.140625" style="72" customWidth="1"/>
    <col min="10" max="10" width="17" style="72" customWidth="1"/>
    <col min="11" max="11" width="16.5703125" style="72" customWidth="1"/>
    <col min="12" max="12" width="15.7109375" style="72" customWidth="1"/>
    <col min="13" max="13" width="15.42578125" style="72" customWidth="1"/>
    <col min="14" max="14" width="15.140625" style="72" customWidth="1"/>
    <col min="15" max="15" width="16.5703125" style="72" customWidth="1"/>
    <col min="16" max="16" width="17.5703125" style="72" customWidth="1"/>
    <col min="17" max="17" width="15.5703125" style="72" customWidth="1"/>
    <col min="18" max="16384" width="8.7109375" style="72"/>
  </cols>
  <sheetData>
    <row r="1" spans="1:17" s="102" customFormat="1" ht="15.75" x14ac:dyDescent="0.25">
      <c r="A1" s="699" t="s">
        <v>109</v>
      </c>
      <c r="B1" s="699"/>
      <c r="C1" s="699"/>
      <c r="D1" s="699"/>
      <c r="E1" s="699"/>
      <c r="F1" s="699"/>
      <c r="G1" s="699"/>
      <c r="H1" s="699"/>
      <c r="I1" s="699"/>
      <c r="J1" s="699"/>
      <c r="K1" s="699"/>
      <c r="L1" s="699"/>
      <c r="M1" s="699"/>
      <c r="N1" s="699"/>
      <c r="O1" s="699"/>
      <c r="P1" s="699"/>
      <c r="Q1" s="699"/>
    </row>
    <row r="2" spans="1:17" s="102" customFormat="1" ht="15.75" x14ac:dyDescent="0.25">
      <c r="A2" s="699" t="str">
        <f>'Line Item Budget'!A2:C2</f>
        <v>SFY 2025 Telehealth Infrastructure Grant  01/01/2025-12/31/2025</v>
      </c>
      <c r="B2" s="699"/>
      <c r="C2" s="699"/>
      <c r="D2" s="699"/>
      <c r="E2" s="699"/>
      <c r="F2" s="699"/>
      <c r="G2" s="699"/>
      <c r="H2" s="699"/>
      <c r="I2" s="699"/>
      <c r="J2" s="699"/>
      <c r="K2" s="699"/>
      <c r="L2" s="699"/>
      <c r="M2" s="699"/>
      <c r="N2" s="699"/>
      <c r="O2" s="699"/>
      <c r="P2" s="699"/>
      <c r="Q2" s="699"/>
    </row>
    <row r="3" spans="1:17" s="102" customFormat="1" ht="15.75" x14ac:dyDescent="0.25">
      <c r="A3" s="699" t="s">
        <v>38</v>
      </c>
      <c r="B3" s="699"/>
      <c r="C3" s="699"/>
      <c r="D3" s="699"/>
      <c r="E3" s="699"/>
      <c r="F3" s="699"/>
      <c r="G3" s="699"/>
      <c r="H3" s="699"/>
      <c r="I3" s="699"/>
      <c r="J3" s="699"/>
      <c r="K3" s="699"/>
      <c r="L3" s="699"/>
      <c r="M3" s="699"/>
      <c r="N3" s="699"/>
      <c r="O3" s="699"/>
      <c r="P3" s="699"/>
      <c r="Q3" s="699"/>
    </row>
    <row r="4" spans="1:17" ht="15" x14ac:dyDescent="0.25">
      <c r="A4" s="213" t="s">
        <v>113</v>
      </c>
      <c r="B4" s="103"/>
      <c r="C4" s="715"/>
      <c r="D4" s="715"/>
      <c r="E4" s="715"/>
      <c r="F4" s="715"/>
      <c r="G4" s="214" t="s">
        <v>37</v>
      </c>
      <c r="H4" s="716"/>
      <c r="I4" s="716"/>
      <c r="J4" s="716"/>
      <c r="K4" s="716"/>
      <c r="L4" s="708" t="s">
        <v>122</v>
      </c>
      <c r="M4" s="708"/>
      <c r="N4" s="709"/>
      <c r="O4" s="709"/>
      <c r="P4" s="709"/>
      <c r="Q4" s="709"/>
    </row>
    <row r="5" spans="1:17" ht="15" x14ac:dyDescent="0.25">
      <c r="A5" s="213" t="s">
        <v>118</v>
      </c>
      <c r="B5" s="221">
        <f>Personnel!B5</f>
        <v>0</v>
      </c>
      <c r="C5" s="200"/>
      <c r="D5" s="200"/>
      <c r="E5" s="200"/>
      <c r="F5" s="200"/>
      <c r="G5" s="717" t="s">
        <v>36</v>
      </c>
      <c r="H5" s="717"/>
      <c r="I5" s="716"/>
      <c r="J5" s="716"/>
      <c r="K5" s="716"/>
      <c r="L5" s="708"/>
      <c r="M5" s="708"/>
      <c r="N5" s="710"/>
      <c r="O5" s="710"/>
      <c r="P5" s="710"/>
      <c r="Q5" s="710"/>
    </row>
    <row r="6" spans="1:17" ht="15.75" thickBot="1" x14ac:dyDescent="0.3">
      <c r="A6" s="104"/>
      <c r="B6" s="103"/>
      <c r="C6" s="103"/>
      <c r="D6" s="103"/>
      <c r="E6" s="103"/>
      <c r="F6" s="103"/>
      <c r="G6" s="103"/>
      <c r="H6" s="103"/>
      <c r="I6" s="103"/>
      <c r="J6" s="103"/>
      <c r="K6" s="103"/>
      <c r="L6" s="103"/>
      <c r="M6" s="103"/>
      <c r="N6" s="103"/>
      <c r="O6" s="103"/>
      <c r="P6" s="103"/>
    </row>
    <row r="7" spans="1:17" ht="48.75" customHeight="1" thickTop="1" x14ac:dyDescent="0.25">
      <c r="A7" s="201" t="s">
        <v>35</v>
      </c>
      <c r="B7" s="179" t="s">
        <v>34</v>
      </c>
      <c r="C7" s="105" t="s">
        <v>33</v>
      </c>
      <c r="D7" s="105" t="s">
        <v>32</v>
      </c>
      <c r="E7" s="105" t="s">
        <v>31</v>
      </c>
      <c r="F7" s="106" t="s">
        <v>30</v>
      </c>
      <c r="G7" s="106" t="s">
        <v>29</v>
      </c>
      <c r="H7" s="106" t="s">
        <v>28</v>
      </c>
      <c r="I7" s="106" t="s">
        <v>27</v>
      </c>
      <c r="J7" s="106" t="s">
        <v>26</v>
      </c>
      <c r="K7" s="106" t="s">
        <v>25</v>
      </c>
      <c r="L7" s="106" t="s">
        <v>24</v>
      </c>
      <c r="M7" s="106" t="s">
        <v>23</v>
      </c>
      <c r="N7" s="144" t="s">
        <v>22</v>
      </c>
      <c r="O7" s="165" t="s">
        <v>21</v>
      </c>
      <c r="P7" s="177" t="s">
        <v>20</v>
      </c>
      <c r="Q7" s="107" t="s">
        <v>19</v>
      </c>
    </row>
    <row r="8" spans="1:17" ht="15" x14ac:dyDescent="0.25">
      <c r="A8" s="108" t="s">
        <v>18</v>
      </c>
      <c r="B8" s="158"/>
      <c r="C8" s="109"/>
      <c r="D8" s="109"/>
      <c r="E8" s="109"/>
      <c r="F8" s="109"/>
      <c r="G8" s="109"/>
      <c r="H8" s="109"/>
      <c r="I8" s="109"/>
      <c r="J8" s="109"/>
      <c r="K8" s="109"/>
      <c r="L8" s="109"/>
      <c r="M8" s="109"/>
      <c r="N8" s="145"/>
      <c r="O8" s="158"/>
      <c r="P8" s="158"/>
      <c r="Q8" s="110"/>
    </row>
    <row r="9" spans="1:17" x14ac:dyDescent="0.2">
      <c r="A9" s="116" t="s">
        <v>17</v>
      </c>
      <c r="B9" s="180">
        <f>'Line Item Budget'!C18</f>
        <v>0</v>
      </c>
      <c r="C9" s="141">
        <f>July!D25</f>
        <v>0</v>
      </c>
      <c r="D9" s="141">
        <f>August!D25</f>
        <v>0</v>
      </c>
      <c r="E9" s="141">
        <f>September!D25</f>
        <v>0</v>
      </c>
      <c r="F9" s="141">
        <f>October!D25</f>
        <v>0</v>
      </c>
      <c r="G9" s="141">
        <f>November!D25</f>
        <v>0</v>
      </c>
      <c r="H9" s="141">
        <f>December!D25</f>
        <v>0</v>
      </c>
      <c r="I9" s="141">
        <f>January!D25</f>
        <v>0</v>
      </c>
      <c r="J9" s="141">
        <f>February!D25</f>
        <v>0</v>
      </c>
      <c r="K9" s="141">
        <f>March!D25</f>
        <v>0</v>
      </c>
      <c r="L9" s="141">
        <f>April!D25</f>
        <v>0</v>
      </c>
      <c r="M9" s="141">
        <f>May!D25</f>
        <v>0</v>
      </c>
      <c r="N9" s="146">
        <f>June!D25</f>
        <v>0</v>
      </c>
      <c r="O9" s="166">
        <f>SUM(C9:N9)</f>
        <v>0</v>
      </c>
      <c r="P9" s="178">
        <f>B9-O9</f>
        <v>0</v>
      </c>
      <c r="Q9" s="111" t="e">
        <f>O9/B9</f>
        <v>#DIV/0!</v>
      </c>
    </row>
    <row r="10" spans="1:17" x14ac:dyDescent="0.2">
      <c r="A10" s="116" t="s">
        <v>16</v>
      </c>
      <c r="B10" s="180">
        <f>'Line Item Budget'!C19</f>
        <v>0</v>
      </c>
      <c r="C10" s="141">
        <f>July!D39</f>
        <v>0</v>
      </c>
      <c r="D10" s="141">
        <f>August!D39</f>
        <v>0</v>
      </c>
      <c r="E10" s="141">
        <f>September!D39</f>
        <v>0</v>
      </c>
      <c r="F10" s="141">
        <f>October!D39</f>
        <v>0</v>
      </c>
      <c r="G10" s="141">
        <f>November!D39</f>
        <v>0</v>
      </c>
      <c r="H10" s="141">
        <f>December!D39</f>
        <v>0</v>
      </c>
      <c r="I10" s="141">
        <f>January!D39</f>
        <v>0</v>
      </c>
      <c r="J10" s="141">
        <f>February!D39</f>
        <v>0</v>
      </c>
      <c r="K10" s="141">
        <f>March!D39</f>
        <v>0</v>
      </c>
      <c r="L10" s="141">
        <f>April!D39</f>
        <v>0</v>
      </c>
      <c r="M10" s="141">
        <f>May!D39</f>
        <v>0</v>
      </c>
      <c r="N10" s="146">
        <f>June!D39</f>
        <v>0</v>
      </c>
      <c r="O10" s="166">
        <f>SUM(C10:N10)</f>
        <v>0</v>
      </c>
      <c r="P10" s="178">
        <f>B10-O10</f>
        <v>0</v>
      </c>
      <c r="Q10" s="111" t="e">
        <f>O10/B10</f>
        <v>#DIV/0!</v>
      </c>
    </row>
    <row r="11" spans="1:17" x14ac:dyDescent="0.2">
      <c r="A11" s="116"/>
      <c r="B11" s="180"/>
      <c r="C11" s="141"/>
      <c r="D11" s="141"/>
      <c r="E11" s="141"/>
      <c r="F11" s="141"/>
      <c r="G11" s="141"/>
      <c r="H11" s="141"/>
      <c r="I11" s="141"/>
      <c r="J11" s="141"/>
      <c r="K11" s="141"/>
      <c r="L11" s="141"/>
      <c r="M11" s="141"/>
      <c r="N11" s="146"/>
      <c r="O11" s="166"/>
      <c r="P11" s="178"/>
      <c r="Q11" s="111"/>
    </row>
    <row r="12" spans="1:17" ht="15" x14ac:dyDescent="0.25">
      <c r="A12" s="113" t="s">
        <v>15</v>
      </c>
      <c r="B12" s="180"/>
      <c r="C12" s="141"/>
      <c r="D12" s="141"/>
      <c r="E12" s="141"/>
      <c r="F12" s="141"/>
      <c r="G12" s="142"/>
      <c r="H12" s="142"/>
      <c r="I12" s="142"/>
      <c r="J12" s="142"/>
      <c r="K12" s="142"/>
      <c r="L12" s="142"/>
      <c r="M12" s="142"/>
      <c r="N12" s="147"/>
      <c r="O12" s="166"/>
      <c r="P12" s="178"/>
      <c r="Q12" s="111"/>
    </row>
    <row r="13" spans="1:17" x14ac:dyDescent="0.2">
      <c r="A13" s="116" t="str">
        <f>'Line Item Budget'!A21</f>
        <v>Contractor 1 (define)</v>
      </c>
      <c r="B13" s="180">
        <f>'Line Item Budget'!D21</f>
        <v>0</v>
      </c>
      <c r="C13" s="141">
        <f>July!E42+July!F42</f>
        <v>0</v>
      </c>
      <c r="D13" s="141">
        <f>August!E42+August!F42</f>
        <v>0</v>
      </c>
      <c r="E13" s="141">
        <f>September!E42+September!F42</f>
        <v>0</v>
      </c>
      <c r="F13" s="141">
        <f>October!E42+October!F42</f>
        <v>0</v>
      </c>
      <c r="G13" s="141">
        <f>November!E42+November!F42</f>
        <v>0</v>
      </c>
      <c r="H13" s="141">
        <f>December!E42+December!F42</f>
        <v>0</v>
      </c>
      <c r="I13" s="141">
        <f>January!E42+January!F42</f>
        <v>0</v>
      </c>
      <c r="J13" s="141">
        <f>February!E42+February!F42</f>
        <v>0</v>
      </c>
      <c r="K13" s="141">
        <f>March!E42+March!F42</f>
        <v>0</v>
      </c>
      <c r="L13" s="141">
        <f>April!E42+April!F42</f>
        <v>0</v>
      </c>
      <c r="M13" s="141">
        <f>May!E42+May!F42</f>
        <v>0</v>
      </c>
      <c r="N13" s="146">
        <f>June!E42+June!F42</f>
        <v>0</v>
      </c>
      <c r="O13" s="166">
        <f t="shared" ref="O13:O18" si="0">SUM(C13:N13)</f>
        <v>0</v>
      </c>
      <c r="P13" s="178">
        <f t="shared" ref="P13:P18" si="1">B13-O13</f>
        <v>0</v>
      </c>
      <c r="Q13" s="111" t="e">
        <f t="shared" ref="Q13:Q25" si="2">O13/B13</f>
        <v>#DIV/0!</v>
      </c>
    </row>
    <row r="14" spans="1:17" x14ac:dyDescent="0.2">
      <c r="A14" s="116" t="str">
        <f>'Line Item Budget'!A22</f>
        <v>Contractor 2 (define)</v>
      </c>
      <c r="B14" s="180">
        <f>'Line Item Budget'!D22</f>
        <v>0</v>
      </c>
      <c r="C14" s="141">
        <f>July!E43+July!F43</f>
        <v>0</v>
      </c>
      <c r="D14" s="141">
        <f>August!E43+August!F43</f>
        <v>0</v>
      </c>
      <c r="E14" s="141">
        <f>September!E43+September!F43</f>
        <v>0</v>
      </c>
      <c r="F14" s="141">
        <f>October!E43+October!F43</f>
        <v>0</v>
      </c>
      <c r="G14" s="141">
        <f>November!E43+November!F43</f>
        <v>0</v>
      </c>
      <c r="H14" s="141">
        <f>December!E43+December!F43</f>
        <v>0</v>
      </c>
      <c r="I14" s="141">
        <f>January!E43+January!F43</f>
        <v>0</v>
      </c>
      <c r="J14" s="141">
        <f>February!E43+February!F43</f>
        <v>0</v>
      </c>
      <c r="K14" s="141">
        <f>March!E43+March!F43</f>
        <v>0</v>
      </c>
      <c r="L14" s="141">
        <f>April!E43+April!F43</f>
        <v>0</v>
      </c>
      <c r="M14" s="141">
        <f>May!E43+May!F43</f>
        <v>0</v>
      </c>
      <c r="N14" s="146">
        <f>June!E43+June!F43</f>
        <v>0</v>
      </c>
      <c r="O14" s="166">
        <f t="shared" si="0"/>
        <v>0</v>
      </c>
      <c r="P14" s="178">
        <f t="shared" si="1"/>
        <v>0</v>
      </c>
      <c r="Q14" s="111" t="e">
        <f t="shared" si="2"/>
        <v>#DIV/0!</v>
      </c>
    </row>
    <row r="15" spans="1:17" x14ac:dyDescent="0.2">
      <c r="A15" s="116" t="str">
        <f>'Line Item Budget'!A23</f>
        <v>Contractor 3 (define)</v>
      </c>
      <c r="B15" s="180">
        <f>'Line Item Budget'!D23</f>
        <v>0</v>
      </c>
      <c r="C15" s="141">
        <f>July!E44+July!F44</f>
        <v>0</v>
      </c>
      <c r="D15" s="141">
        <f>August!E44+August!F44</f>
        <v>0</v>
      </c>
      <c r="E15" s="141">
        <f>September!E44+September!F44</f>
        <v>0</v>
      </c>
      <c r="F15" s="141">
        <f>October!E44+October!F44</f>
        <v>0</v>
      </c>
      <c r="G15" s="141">
        <f>November!E44+November!F44</f>
        <v>0</v>
      </c>
      <c r="H15" s="141">
        <f>December!E44+December!F44</f>
        <v>0</v>
      </c>
      <c r="I15" s="141">
        <f>January!E44+January!F44</f>
        <v>0</v>
      </c>
      <c r="J15" s="141">
        <f>February!E44+February!F44</f>
        <v>0</v>
      </c>
      <c r="K15" s="141">
        <f>March!E44+March!F44</f>
        <v>0</v>
      </c>
      <c r="L15" s="141">
        <f>April!E44+April!F44</f>
        <v>0</v>
      </c>
      <c r="M15" s="141">
        <f>May!E44+May!F44</f>
        <v>0</v>
      </c>
      <c r="N15" s="146">
        <f>June!E44+June!F44</f>
        <v>0</v>
      </c>
      <c r="O15" s="166">
        <f t="shared" si="0"/>
        <v>0</v>
      </c>
      <c r="P15" s="178">
        <f t="shared" si="1"/>
        <v>0</v>
      </c>
      <c r="Q15" s="111" t="e">
        <f t="shared" si="2"/>
        <v>#DIV/0!</v>
      </c>
    </row>
    <row r="16" spans="1:17" x14ac:dyDescent="0.2">
      <c r="A16" s="116" t="str">
        <f>'Line Item Budget'!A24</f>
        <v>Contractor 4 (define)</v>
      </c>
      <c r="B16" s="180">
        <f>'Line Item Budget'!D24</f>
        <v>0</v>
      </c>
      <c r="C16" s="141">
        <f>July!E45+July!F45</f>
        <v>0</v>
      </c>
      <c r="D16" s="141">
        <f>August!E45+August!F45</f>
        <v>0</v>
      </c>
      <c r="E16" s="141">
        <f>September!E45+September!F45</f>
        <v>0</v>
      </c>
      <c r="F16" s="141">
        <f>October!E45+October!F45</f>
        <v>0</v>
      </c>
      <c r="G16" s="141">
        <f>November!E45+November!F45</f>
        <v>0</v>
      </c>
      <c r="H16" s="141">
        <f>December!E45+December!F45</f>
        <v>0</v>
      </c>
      <c r="I16" s="141">
        <f>January!E45+January!F45</f>
        <v>0</v>
      </c>
      <c r="J16" s="141">
        <f>February!E45+February!F45</f>
        <v>0</v>
      </c>
      <c r="K16" s="141">
        <f>March!E45+March!F45</f>
        <v>0</v>
      </c>
      <c r="L16" s="141">
        <f>April!E45+April!F45</f>
        <v>0</v>
      </c>
      <c r="M16" s="141">
        <f>May!E45+May!F45</f>
        <v>0</v>
      </c>
      <c r="N16" s="146">
        <f>June!E45+June!F45</f>
        <v>0</v>
      </c>
      <c r="O16" s="166">
        <f t="shared" si="0"/>
        <v>0</v>
      </c>
      <c r="P16" s="178">
        <f t="shared" si="1"/>
        <v>0</v>
      </c>
      <c r="Q16" s="111" t="e">
        <f t="shared" si="2"/>
        <v>#DIV/0!</v>
      </c>
    </row>
    <row r="17" spans="1:17" x14ac:dyDescent="0.2">
      <c r="A17" s="116" t="str">
        <f>'Line Item Budget'!A25</f>
        <v>Contractor 5 (define)</v>
      </c>
      <c r="B17" s="180">
        <f>'Line Item Budget'!D25</f>
        <v>0</v>
      </c>
      <c r="C17" s="141">
        <f>July!E46+July!F46</f>
        <v>0</v>
      </c>
      <c r="D17" s="141">
        <f>August!E46+August!F46</f>
        <v>0</v>
      </c>
      <c r="E17" s="141">
        <f>September!E46+September!F46</f>
        <v>0</v>
      </c>
      <c r="F17" s="141">
        <f>October!E46+October!F46</f>
        <v>0</v>
      </c>
      <c r="G17" s="141">
        <f>November!E46+November!F46</f>
        <v>0</v>
      </c>
      <c r="H17" s="141">
        <f>December!E46+December!F46</f>
        <v>0</v>
      </c>
      <c r="I17" s="141">
        <f>January!E46+January!F46</f>
        <v>0</v>
      </c>
      <c r="J17" s="141">
        <f>February!E46+February!F46</f>
        <v>0</v>
      </c>
      <c r="K17" s="141">
        <f>March!E46+March!F46</f>
        <v>0</v>
      </c>
      <c r="L17" s="141">
        <f>April!E46+April!F46</f>
        <v>0</v>
      </c>
      <c r="M17" s="141">
        <f>May!E46+May!F46</f>
        <v>0</v>
      </c>
      <c r="N17" s="146">
        <f>June!E46+June!F46</f>
        <v>0</v>
      </c>
      <c r="O17" s="166">
        <f t="shared" si="0"/>
        <v>0</v>
      </c>
      <c r="P17" s="178">
        <f t="shared" si="1"/>
        <v>0</v>
      </c>
      <c r="Q17" s="111" t="e">
        <f t="shared" si="2"/>
        <v>#DIV/0!</v>
      </c>
    </row>
    <row r="18" spans="1:17" x14ac:dyDescent="0.2">
      <c r="A18" s="116" t="str">
        <f>'Line Item Budget'!A26</f>
        <v>Contractor 6 (define)</v>
      </c>
      <c r="B18" s="180">
        <f>'Line Item Budget'!D26</f>
        <v>0</v>
      </c>
      <c r="C18" s="141">
        <f>July!E47+July!F47</f>
        <v>0</v>
      </c>
      <c r="D18" s="141">
        <f>August!E47+August!F47</f>
        <v>0</v>
      </c>
      <c r="E18" s="141">
        <f>September!E47+September!F47</f>
        <v>0</v>
      </c>
      <c r="F18" s="141">
        <f>October!E47+October!F47</f>
        <v>0</v>
      </c>
      <c r="G18" s="141">
        <f>November!E47+November!F47</f>
        <v>0</v>
      </c>
      <c r="H18" s="141">
        <f>December!E47+December!F47</f>
        <v>0</v>
      </c>
      <c r="I18" s="141">
        <f>January!E47+January!F47</f>
        <v>0</v>
      </c>
      <c r="J18" s="141">
        <f>February!E47+February!F47</f>
        <v>0</v>
      </c>
      <c r="K18" s="141">
        <f>March!E47+March!F47</f>
        <v>0</v>
      </c>
      <c r="L18" s="141">
        <f>April!E47+April!F47</f>
        <v>0</v>
      </c>
      <c r="M18" s="141">
        <f>May!E47+May!F47</f>
        <v>0</v>
      </c>
      <c r="N18" s="146">
        <f>June!E47+June!F47</f>
        <v>0</v>
      </c>
      <c r="O18" s="166">
        <f t="shared" si="0"/>
        <v>0</v>
      </c>
      <c r="P18" s="178">
        <f t="shared" si="1"/>
        <v>0</v>
      </c>
      <c r="Q18" s="111" t="e">
        <f t="shared" si="2"/>
        <v>#DIV/0!</v>
      </c>
    </row>
    <row r="19" spans="1:17" x14ac:dyDescent="0.2">
      <c r="A19" s="116"/>
      <c r="B19" s="180"/>
      <c r="C19" s="141"/>
      <c r="D19" s="141"/>
      <c r="E19" s="141"/>
      <c r="F19" s="141"/>
      <c r="G19" s="141"/>
      <c r="H19" s="141"/>
      <c r="I19" s="141"/>
      <c r="J19" s="141"/>
      <c r="K19" s="141"/>
      <c r="L19" s="141"/>
      <c r="M19" s="141"/>
      <c r="N19" s="146"/>
      <c r="O19" s="166"/>
      <c r="P19" s="178"/>
      <c r="Q19" s="111"/>
    </row>
    <row r="20" spans="1:17" ht="15" x14ac:dyDescent="0.25">
      <c r="A20" s="113" t="s">
        <v>3</v>
      </c>
      <c r="B20" s="180"/>
      <c r="C20" s="141"/>
      <c r="D20" s="141"/>
      <c r="E20" s="141"/>
      <c r="F20" s="141"/>
      <c r="G20" s="142"/>
      <c r="H20" s="142"/>
      <c r="I20" s="142"/>
      <c r="J20" s="142"/>
      <c r="K20" s="142"/>
      <c r="L20" s="142"/>
      <c r="M20" s="142"/>
      <c r="N20" s="147"/>
      <c r="O20" s="166"/>
      <c r="P20" s="178"/>
      <c r="Q20" s="111"/>
    </row>
    <row r="21" spans="1:17" x14ac:dyDescent="0.2">
      <c r="A21" s="116" t="str">
        <f>'Line Item Budget'!A28</f>
        <v>Subcontractor1</v>
      </c>
      <c r="B21" s="180">
        <f>'Line Item Budget'!D28</f>
        <v>0</v>
      </c>
      <c r="C21" s="141">
        <f>July!E49+July!F49</f>
        <v>0</v>
      </c>
      <c r="D21" s="141">
        <f>August!E49+August!F49</f>
        <v>0</v>
      </c>
      <c r="E21" s="141">
        <f>September!E49+September!F49</f>
        <v>0</v>
      </c>
      <c r="F21" s="141">
        <f>October!E49+October!F49</f>
        <v>0</v>
      </c>
      <c r="G21" s="142">
        <f>November!E49+November!F49</f>
        <v>0</v>
      </c>
      <c r="H21" s="142">
        <f>December!E49+December!F49</f>
        <v>0</v>
      </c>
      <c r="I21" s="142">
        <f>January!E49+January!F49</f>
        <v>0</v>
      </c>
      <c r="J21" s="142">
        <f>February!E49+February!F49</f>
        <v>0</v>
      </c>
      <c r="K21" s="142">
        <f>March!E49+March!F49</f>
        <v>0</v>
      </c>
      <c r="L21" s="142">
        <f>April!E49+April!F49</f>
        <v>0</v>
      </c>
      <c r="M21" s="142">
        <f>May!E49+May!F49</f>
        <v>0</v>
      </c>
      <c r="N21" s="147">
        <f>June!E49+June!F49</f>
        <v>0</v>
      </c>
      <c r="O21" s="166">
        <f>SUM(C21:N21)</f>
        <v>0</v>
      </c>
      <c r="P21" s="178">
        <f>B21-O21</f>
        <v>0</v>
      </c>
      <c r="Q21" s="111" t="e">
        <f>O21/B21</f>
        <v>#DIV/0!</v>
      </c>
    </row>
    <row r="22" spans="1:17" x14ac:dyDescent="0.2">
      <c r="A22" s="116" t="str">
        <f>'Line Item Budget'!A29</f>
        <v>Subcontractor2</v>
      </c>
      <c r="B22" s="180">
        <f>'Line Item Budget'!D29</f>
        <v>0</v>
      </c>
      <c r="C22" s="141">
        <f>July!E50+July!F50</f>
        <v>0</v>
      </c>
      <c r="D22" s="141">
        <f>August!E50+August!F50</f>
        <v>0</v>
      </c>
      <c r="E22" s="141">
        <f>September!E50+September!F50</f>
        <v>0</v>
      </c>
      <c r="F22" s="141">
        <f>October!E50+October!F50</f>
        <v>0</v>
      </c>
      <c r="G22" s="142">
        <f>November!E50+November!F50</f>
        <v>0</v>
      </c>
      <c r="H22" s="142">
        <f>December!E50+December!F50</f>
        <v>0</v>
      </c>
      <c r="I22" s="142">
        <f>January!E50+January!F50</f>
        <v>0</v>
      </c>
      <c r="J22" s="142">
        <f>February!E50+February!F50</f>
        <v>0</v>
      </c>
      <c r="K22" s="142">
        <f>March!E50+March!F50</f>
        <v>0</v>
      </c>
      <c r="L22" s="142">
        <f>April!E50+April!F50</f>
        <v>0</v>
      </c>
      <c r="M22" s="142">
        <f>May!E50+May!F50</f>
        <v>0</v>
      </c>
      <c r="N22" s="147">
        <f>June!E50+June!F50</f>
        <v>0</v>
      </c>
      <c r="O22" s="166">
        <f>SUM(C22:N22)</f>
        <v>0</v>
      </c>
      <c r="P22" s="178">
        <f>B22-O22</f>
        <v>0</v>
      </c>
      <c r="Q22" s="111" t="e">
        <f>O22/B22</f>
        <v>#DIV/0!</v>
      </c>
    </row>
    <row r="23" spans="1:17" x14ac:dyDescent="0.2">
      <c r="A23" s="116" t="str">
        <f>'Line Item Budget'!A30</f>
        <v>Subcontractor3</v>
      </c>
      <c r="B23" s="180">
        <f>'Line Item Budget'!D30</f>
        <v>0</v>
      </c>
      <c r="C23" s="141">
        <f>July!E51+July!F51</f>
        <v>0</v>
      </c>
      <c r="D23" s="141">
        <f>August!E51+August!F51</f>
        <v>0</v>
      </c>
      <c r="E23" s="141">
        <f>September!E51+September!F51</f>
        <v>0</v>
      </c>
      <c r="F23" s="141">
        <f>October!E51+October!F51</f>
        <v>0</v>
      </c>
      <c r="G23" s="142">
        <f>November!E51+November!F51</f>
        <v>0</v>
      </c>
      <c r="H23" s="142">
        <f>December!E51+December!F51</f>
        <v>0</v>
      </c>
      <c r="I23" s="142">
        <f>January!E51+January!F51</f>
        <v>0</v>
      </c>
      <c r="J23" s="142">
        <f>February!E51+February!F51</f>
        <v>0</v>
      </c>
      <c r="K23" s="142">
        <f>March!E51+March!F51</f>
        <v>0</v>
      </c>
      <c r="L23" s="142">
        <f>April!E51+April!F51</f>
        <v>0</v>
      </c>
      <c r="M23" s="142">
        <f>May!E51+May!F51</f>
        <v>0</v>
      </c>
      <c r="N23" s="147">
        <f>June!E51+June!F51</f>
        <v>0</v>
      </c>
      <c r="O23" s="166">
        <f>SUM(C23:N23)</f>
        <v>0</v>
      </c>
      <c r="P23" s="178">
        <f>B23-O23</f>
        <v>0</v>
      </c>
      <c r="Q23" s="111" t="e">
        <f>O23/B23</f>
        <v>#DIV/0!</v>
      </c>
    </row>
    <row r="24" spans="1:17" x14ac:dyDescent="0.2">
      <c r="A24" s="116" t="str">
        <f>'Line Item Budget'!A31</f>
        <v>Subcontractor4</v>
      </c>
      <c r="B24" s="180">
        <f>'Line Item Budget'!D31</f>
        <v>0</v>
      </c>
      <c r="C24" s="141">
        <f>July!E52+July!F52</f>
        <v>0</v>
      </c>
      <c r="D24" s="141">
        <f>August!E52+August!F52</f>
        <v>0</v>
      </c>
      <c r="E24" s="141">
        <f>September!E52+September!F52</f>
        <v>0</v>
      </c>
      <c r="F24" s="141">
        <f>October!E52+October!F52</f>
        <v>0</v>
      </c>
      <c r="G24" s="142">
        <f>November!E52+November!F52</f>
        <v>0</v>
      </c>
      <c r="H24" s="142">
        <f>December!E52+December!F52</f>
        <v>0</v>
      </c>
      <c r="I24" s="142">
        <f>January!E52+January!F52</f>
        <v>0</v>
      </c>
      <c r="J24" s="142">
        <f>February!E52+February!F52</f>
        <v>0</v>
      </c>
      <c r="K24" s="142">
        <f>March!E52+March!F52</f>
        <v>0</v>
      </c>
      <c r="L24" s="142">
        <f>April!E52+April!F52</f>
        <v>0</v>
      </c>
      <c r="M24" s="142">
        <f>May!E52+May!F52</f>
        <v>0</v>
      </c>
      <c r="N24" s="147">
        <f>June!E52+June!F52</f>
        <v>0</v>
      </c>
      <c r="O24" s="166">
        <f>SUM(C24:N24)</f>
        <v>0</v>
      </c>
      <c r="P24" s="178">
        <f>B24-O24</f>
        <v>0</v>
      </c>
      <c r="Q24" s="111" t="e">
        <f>O24/B24</f>
        <v>#DIV/0!</v>
      </c>
    </row>
    <row r="25" spans="1:17" ht="15" x14ac:dyDescent="0.25">
      <c r="A25" s="157" t="s">
        <v>94</v>
      </c>
      <c r="B25" s="159">
        <f t="shared" ref="B25:P25" si="3">SUM(B9:B24)</f>
        <v>0</v>
      </c>
      <c r="C25" s="148">
        <f t="shared" si="3"/>
        <v>0</v>
      </c>
      <c r="D25" s="112">
        <f t="shared" si="3"/>
        <v>0</v>
      </c>
      <c r="E25" s="112">
        <f t="shared" si="3"/>
        <v>0</v>
      </c>
      <c r="F25" s="112">
        <f t="shared" si="3"/>
        <v>0</v>
      </c>
      <c r="G25" s="112">
        <f t="shared" si="3"/>
        <v>0</v>
      </c>
      <c r="H25" s="112">
        <f t="shared" si="3"/>
        <v>0</v>
      </c>
      <c r="I25" s="112">
        <f t="shared" si="3"/>
        <v>0</v>
      </c>
      <c r="J25" s="112">
        <f t="shared" si="3"/>
        <v>0</v>
      </c>
      <c r="K25" s="112">
        <f t="shared" si="3"/>
        <v>0</v>
      </c>
      <c r="L25" s="112">
        <f t="shared" si="3"/>
        <v>0</v>
      </c>
      <c r="M25" s="112">
        <f t="shared" si="3"/>
        <v>0</v>
      </c>
      <c r="N25" s="150">
        <f t="shared" si="3"/>
        <v>0</v>
      </c>
      <c r="O25" s="167">
        <f>SUM(O9:O24)</f>
        <v>0</v>
      </c>
      <c r="P25" s="167">
        <f t="shared" si="3"/>
        <v>0</v>
      </c>
      <c r="Q25" s="174" t="e">
        <f t="shared" si="2"/>
        <v>#DIV/0!</v>
      </c>
    </row>
    <row r="26" spans="1:17" ht="15" x14ac:dyDescent="0.25">
      <c r="A26" s="113" t="s">
        <v>14</v>
      </c>
      <c r="B26" s="181"/>
      <c r="C26" s="114"/>
      <c r="D26" s="114"/>
      <c r="E26" s="114"/>
      <c r="F26" s="114"/>
      <c r="G26" s="114"/>
      <c r="H26" s="114"/>
      <c r="I26" s="114"/>
      <c r="J26" s="114"/>
      <c r="K26" s="114"/>
      <c r="L26" s="114"/>
      <c r="M26" s="114"/>
      <c r="N26" s="151"/>
      <c r="O26" s="168"/>
      <c r="P26" s="168"/>
      <c r="Q26" s="115"/>
    </row>
    <row r="27" spans="1:17" x14ac:dyDescent="0.2">
      <c r="A27" s="116">
        <f>'Line Item Budget'!A34</f>
        <v>0</v>
      </c>
      <c r="B27" s="180">
        <f>'Line Item Budget'!D34</f>
        <v>0</v>
      </c>
      <c r="C27" s="141">
        <f>July!E57+July!F57</f>
        <v>0</v>
      </c>
      <c r="D27" s="141">
        <f>August!E57+August!F57</f>
        <v>0</v>
      </c>
      <c r="E27" s="141">
        <f>September!E57+September!F57</f>
        <v>0</v>
      </c>
      <c r="F27" s="141">
        <f>October!E57+October!F57</f>
        <v>0</v>
      </c>
      <c r="G27" s="142">
        <f>November!E57+November!F57</f>
        <v>0</v>
      </c>
      <c r="H27" s="142">
        <f>December!E57+December!F57</f>
        <v>0</v>
      </c>
      <c r="I27" s="142">
        <f>January!E57+January!F57</f>
        <v>0</v>
      </c>
      <c r="J27" s="142">
        <f>February!E57+February!F57</f>
        <v>0</v>
      </c>
      <c r="K27" s="142">
        <f>March!E57+March!F57</f>
        <v>0</v>
      </c>
      <c r="L27" s="142">
        <f>April!E57+April!F57</f>
        <v>0</v>
      </c>
      <c r="M27" s="142">
        <f>May!E57+May!F57</f>
        <v>0</v>
      </c>
      <c r="N27" s="147">
        <f>June!E57+June!F57</f>
        <v>0</v>
      </c>
      <c r="O27" s="166">
        <f t="shared" ref="O27:O36" si="4">SUM(C27:N27)</f>
        <v>0</v>
      </c>
      <c r="P27" s="178">
        <f t="shared" ref="P27:P36" si="5">B27-O27</f>
        <v>0</v>
      </c>
      <c r="Q27" s="111" t="e">
        <f t="shared" ref="Q27:Q36" si="6">O27/B27</f>
        <v>#DIV/0!</v>
      </c>
    </row>
    <row r="28" spans="1:17" x14ac:dyDescent="0.2">
      <c r="A28" s="116" t="s">
        <v>117</v>
      </c>
      <c r="B28" s="180">
        <f>'Line Item Budget'!D35</f>
        <v>0</v>
      </c>
      <c r="C28" s="141">
        <f>July!E58+July!F58</f>
        <v>0</v>
      </c>
      <c r="D28" s="141">
        <f>August!E58+August!F58</f>
        <v>0</v>
      </c>
      <c r="E28" s="141">
        <f>September!E58+September!F58</f>
        <v>0</v>
      </c>
      <c r="F28" s="141"/>
      <c r="G28" s="142">
        <f>November!E58+November!F58</f>
        <v>0</v>
      </c>
      <c r="H28" s="142">
        <f>December!E58+December!F58</f>
        <v>0</v>
      </c>
      <c r="I28" s="142">
        <f>January!E58+January!F58</f>
        <v>0</v>
      </c>
      <c r="J28" s="142">
        <f>February!E58+February!F58</f>
        <v>0</v>
      </c>
      <c r="K28" s="142">
        <f>March!E58+March!F58</f>
        <v>0</v>
      </c>
      <c r="L28" s="142">
        <f>April!E58+April!F58</f>
        <v>0</v>
      </c>
      <c r="M28" s="142">
        <f>May!E58+May!F58</f>
        <v>0</v>
      </c>
      <c r="N28" s="147">
        <f>June!E58+June!F58</f>
        <v>0</v>
      </c>
      <c r="O28" s="166">
        <f t="shared" si="4"/>
        <v>0</v>
      </c>
      <c r="P28" s="178">
        <f t="shared" si="5"/>
        <v>0</v>
      </c>
      <c r="Q28" s="111" t="e">
        <f t="shared" si="6"/>
        <v>#DIV/0!</v>
      </c>
    </row>
    <row r="29" spans="1:17" x14ac:dyDescent="0.2">
      <c r="A29" s="116">
        <f>'Line Item Budget'!A36</f>
        <v>0</v>
      </c>
      <c r="B29" s="180">
        <f>'Line Item Budget'!D36</f>
        <v>0</v>
      </c>
      <c r="C29" s="141">
        <f>July!E59+July!F59</f>
        <v>0</v>
      </c>
      <c r="D29" s="141">
        <f>August!E59+August!F59</f>
        <v>0</v>
      </c>
      <c r="E29" s="141">
        <f>September!E59+September!F59</f>
        <v>0</v>
      </c>
      <c r="F29" s="141">
        <f>October!E59+October!F59</f>
        <v>0</v>
      </c>
      <c r="G29" s="142">
        <f>November!E59+November!F59</f>
        <v>0</v>
      </c>
      <c r="H29" s="142">
        <f>December!E59+December!F59</f>
        <v>0</v>
      </c>
      <c r="I29" s="142">
        <f>January!E59+January!F59</f>
        <v>0</v>
      </c>
      <c r="J29" s="142">
        <f>February!E59+February!F59</f>
        <v>0</v>
      </c>
      <c r="K29" s="142">
        <f>March!E59+March!F59</f>
        <v>0</v>
      </c>
      <c r="L29" s="142">
        <f>April!E59+April!F59</f>
        <v>0</v>
      </c>
      <c r="M29" s="142">
        <f>May!E59+May!F59</f>
        <v>0</v>
      </c>
      <c r="N29" s="147">
        <f>June!E59+June!F59</f>
        <v>0</v>
      </c>
      <c r="O29" s="166">
        <f t="shared" si="4"/>
        <v>0</v>
      </c>
      <c r="P29" s="178">
        <f t="shared" si="5"/>
        <v>0</v>
      </c>
      <c r="Q29" s="111" t="e">
        <f t="shared" si="6"/>
        <v>#DIV/0!</v>
      </c>
    </row>
    <row r="30" spans="1:17" x14ac:dyDescent="0.2">
      <c r="A30" s="116">
        <f>'Line Item Budget'!A37</f>
        <v>0</v>
      </c>
      <c r="B30" s="180">
        <f>'Line Item Budget'!D37</f>
        <v>0</v>
      </c>
      <c r="C30" s="141">
        <f>July!E60+July!F60</f>
        <v>0</v>
      </c>
      <c r="D30" s="141">
        <f>August!E60+August!F60</f>
        <v>0</v>
      </c>
      <c r="E30" s="141">
        <f>September!E60+September!F60</f>
        <v>0</v>
      </c>
      <c r="F30" s="141">
        <f>October!E60+October!F60</f>
        <v>0</v>
      </c>
      <c r="G30" s="142">
        <f>November!E60+November!F60</f>
        <v>0</v>
      </c>
      <c r="H30" s="142">
        <f>December!E60+December!F60</f>
        <v>0</v>
      </c>
      <c r="I30" s="142">
        <f>January!E60+January!F60</f>
        <v>0</v>
      </c>
      <c r="J30" s="142">
        <f>February!E60+February!F60</f>
        <v>0</v>
      </c>
      <c r="K30" s="142">
        <f>March!E60+March!F60</f>
        <v>0</v>
      </c>
      <c r="L30" s="142">
        <f>April!E60+April!F60</f>
        <v>0</v>
      </c>
      <c r="M30" s="142">
        <f>May!E60+May!F60</f>
        <v>0</v>
      </c>
      <c r="N30" s="147">
        <f>June!E60+June!F60</f>
        <v>0</v>
      </c>
      <c r="O30" s="166">
        <f t="shared" si="4"/>
        <v>0</v>
      </c>
      <c r="P30" s="178">
        <f t="shared" si="5"/>
        <v>0</v>
      </c>
      <c r="Q30" s="111" t="e">
        <f t="shared" si="6"/>
        <v>#DIV/0!</v>
      </c>
    </row>
    <row r="31" spans="1:17" x14ac:dyDescent="0.2">
      <c r="A31" s="116">
        <f>'Line Item Budget'!A38</f>
        <v>0</v>
      </c>
      <c r="B31" s="180">
        <f>'Line Item Budget'!D38</f>
        <v>0</v>
      </c>
      <c r="C31" s="141">
        <f>July!E61+July!F61</f>
        <v>0</v>
      </c>
      <c r="D31" s="141">
        <f>August!E61+August!F61</f>
        <v>0</v>
      </c>
      <c r="E31" s="141">
        <f>September!E61+September!F61</f>
        <v>0</v>
      </c>
      <c r="F31" s="141">
        <f>October!E61+October!F61</f>
        <v>0</v>
      </c>
      <c r="G31" s="142">
        <f>November!E61+November!F61</f>
        <v>0</v>
      </c>
      <c r="H31" s="142">
        <f>December!E61+December!F61</f>
        <v>0</v>
      </c>
      <c r="I31" s="142">
        <f>January!E61+January!F61</f>
        <v>0</v>
      </c>
      <c r="J31" s="142">
        <f>February!E61+February!F61</f>
        <v>0</v>
      </c>
      <c r="K31" s="142">
        <f>March!E61+March!F61</f>
        <v>0</v>
      </c>
      <c r="L31" s="142">
        <f>April!E61+April!F61</f>
        <v>0</v>
      </c>
      <c r="M31" s="142">
        <f>May!E61+May!F61</f>
        <v>0</v>
      </c>
      <c r="N31" s="147">
        <f>June!E61+June!F61</f>
        <v>0</v>
      </c>
      <c r="O31" s="166">
        <f t="shared" si="4"/>
        <v>0</v>
      </c>
      <c r="P31" s="178">
        <f t="shared" si="5"/>
        <v>0</v>
      </c>
      <c r="Q31" s="111" t="e">
        <f t="shared" si="6"/>
        <v>#DIV/0!</v>
      </c>
    </row>
    <row r="32" spans="1:17" x14ac:dyDescent="0.2">
      <c r="A32" s="116">
        <f>'Line Item Budget'!A39</f>
        <v>0</v>
      </c>
      <c r="B32" s="180">
        <f>'Line Item Budget'!D39</f>
        <v>0</v>
      </c>
      <c r="C32" s="141">
        <f>July!E62+July!F62</f>
        <v>0</v>
      </c>
      <c r="D32" s="141">
        <f>August!E62+August!F62</f>
        <v>0</v>
      </c>
      <c r="E32" s="141">
        <f>September!E62+September!F62</f>
        <v>0</v>
      </c>
      <c r="F32" s="141">
        <f>October!E62+October!F62</f>
        <v>0</v>
      </c>
      <c r="G32" s="142">
        <f>November!E62+November!F62</f>
        <v>0</v>
      </c>
      <c r="H32" s="142">
        <f>December!E62+December!F62</f>
        <v>0</v>
      </c>
      <c r="I32" s="142">
        <f>January!E62+January!F62</f>
        <v>0</v>
      </c>
      <c r="J32" s="142">
        <f>February!E62+February!F62</f>
        <v>0</v>
      </c>
      <c r="K32" s="142">
        <f>March!E62+March!F62</f>
        <v>0</v>
      </c>
      <c r="L32" s="142">
        <f>April!E62+April!F62</f>
        <v>0</v>
      </c>
      <c r="M32" s="142">
        <f>May!E62+May!F62</f>
        <v>0</v>
      </c>
      <c r="N32" s="147">
        <f>June!E62+June!F62</f>
        <v>0</v>
      </c>
      <c r="O32" s="166">
        <f t="shared" si="4"/>
        <v>0</v>
      </c>
      <c r="P32" s="178">
        <f t="shared" si="5"/>
        <v>0</v>
      </c>
      <c r="Q32" s="111" t="e">
        <f t="shared" si="6"/>
        <v>#DIV/0!</v>
      </c>
    </row>
    <row r="33" spans="1:17" x14ac:dyDescent="0.2">
      <c r="A33" s="116">
        <f>'Line Item Budget'!A40</f>
        <v>0</v>
      </c>
      <c r="B33" s="180">
        <f>'Line Item Budget'!D40</f>
        <v>0</v>
      </c>
      <c r="C33" s="141">
        <f>July!E63+July!F63</f>
        <v>0</v>
      </c>
      <c r="D33" s="141">
        <f>August!E63+August!F63</f>
        <v>0</v>
      </c>
      <c r="E33" s="141">
        <f>September!E63+September!F63</f>
        <v>0</v>
      </c>
      <c r="F33" s="141">
        <f>October!E63+October!F63</f>
        <v>0</v>
      </c>
      <c r="G33" s="142">
        <f>November!E63+November!F63</f>
        <v>0</v>
      </c>
      <c r="H33" s="142">
        <f>December!E63+December!F63</f>
        <v>0</v>
      </c>
      <c r="I33" s="142">
        <f>January!E63+January!F63</f>
        <v>0</v>
      </c>
      <c r="J33" s="142">
        <f>February!E63+February!F63</f>
        <v>0</v>
      </c>
      <c r="K33" s="142">
        <f>March!E63+March!F63</f>
        <v>0</v>
      </c>
      <c r="L33" s="142">
        <f>April!E63+April!F63</f>
        <v>0</v>
      </c>
      <c r="M33" s="142">
        <f>May!E63+May!F63</f>
        <v>0</v>
      </c>
      <c r="N33" s="147">
        <f>June!E63+June!F63</f>
        <v>0</v>
      </c>
      <c r="O33" s="166">
        <f t="shared" si="4"/>
        <v>0</v>
      </c>
      <c r="P33" s="178">
        <f t="shared" si="5"/>
        <v>0</v>
      </c>
      <c r="Q33" s="111" t="e">
        <f t="shared" si="6"/>
        <v>#DIV/0!</v>
      </c>
    </row>
    <row r="34" spans="1:17" x14ac:dyDescent="0.2">
      <c r="A34" s="116">
        <f>'Line Item Budget'!A41</f>
        <v>0</v>
      </c>
      <c r="B34" s="180">
        <f>'Line Item Budget'!D41</f>
        <v>0</v>
      </c>
      <c r="C34" s="141">
        <f>July!E64+July!F64</f>
        <v>0</v>
      </c>
      <c r="D34" s="141">
        <f>August!E64+August!F64</f>
        <v>0</v>
      </c>
      <c r="E34" s="141">
        <f>September!E64+September!F64</f>
        <v>0</v>
      </c>
      <c r="F34" s="141">
        <f>October!E64+October!F64</f>
        <v>0</v>
      </c>
      <c r="G34" s="142">
        <f>November!E64+November!F64</f>
        <v>0</v>
      </c>
      <c r="H34" s="142">
        <f>December!E64+December!F64</f>
        <v>0</v>
      </c>
      <c r="I34" s="142">
        <f>January!E64+January!F64</f>
        <v>0</v>
      </c>
      <c r="J34" s="142">
        <f>February!E64+February!F64</f>
        <v>0</v>
      </c>
      <c r="K34" s="142">
        <f>March!E64+March!F64</f>
        <v>0</v>
      </c>
      <c r="L34" s="142">
        <f>April!E64+April!F64</f>
        <v>0</v>
      </c>
      <c r="M34" s="142">
        <f>May!E64+May!F64</f>
        <v>0</v>
      </c>
      <c r="N34" s="147">
        <f>June!E64+June!F64</f>
        <v>0</v>
      </c>
      <c r="O34" s="166">
        <f t="shared" si="4"/>
        <v>0</v>
      </c>
      <c r="P34" s="178">
        <f t="shared" si="5"/>
        <v>0</v>
      </c>
      <c r="Q34" s="111" t="e">
        <f t="shared" si="6"/>
        <v>#DIV/0!</v>
      </c>
    </row>
    <row r="35" spans="1:17" x14ac:dyDescent="0.2">
      <c r="A35" s="116">
        <f>'Line Item Budget'!A42</f>
        <v>0</v>
      </c>
      <c r="B35" s="180">
        <f>'Line Item Budget'!D42</f>
        <v>0</v>
      </c>
      <c r="C35" s="141">
        <f>July!E65+July!F65</f>
        <v>0</v>
      </c>
      <c r="D35" s="141">
        <f>August!E65+August!F65</f>
        <v>0</v>
      </c>
      <c r="E35" s="141">
        <f>September!E65+September!F65</f>
        <v>0</v>
      </c>
      <c r="F35" s="141">
        <f>October!E65+October!F65</f>
        <v>0</v>
      </c>
      <c r="G35" s="142">
        <f>November!E65+November!F65</f>
        <v>0</v>
      </c>
      <c r="H35" s="142">
        <f>December!E65+December!F65</f>
        <v>0</v>
      </c>
      <c r="I35" s="142">
        <f>January!E65+January!F65</f>
        <v>0</v>
      </c>
      <c r="J35" s="142">
        <f>February!E65+February!F65</f>
        <v>0</v>
      </c>
      <c r="K35" s="142">
        <f>March!E65+March!F65</f>
        <v>0</v>
      </c>
      <c r="L35" s="142">
        <f>April!E65+April!F65</f>
        <v>0</v>
      </c>
      <c r="M35" s="142">
        <f>May!E65+May!F65</f>
        <v>0</v>
      </c>
      <c r="N35" s="147">
        <f>June!E65+June!F65</f>
        <v>0</v>
      </c>
      <c r="O35" s="166">
        <f t="shared" si="4"/>
        <v>0</v>
      </c>
      <c r="P35" s="178">
        <f t="shared" si="5"/>
        <v>0</v>
      </c>
      <c r="Q35" s="111" t="e">
        <f t="shared" si="6"/>
        <v>#DIV/0!</v>
      </c>
    </row>
    <row r="36" spans="1:17" x14ac:dyDescent="0.2">
      <c r="A36" s="116">
        <f>'Line Item Budget'!A43</f>
        <v>0</v>
      </c>
      <c r="B36" s="180">
        <f>'Line Item Budget'!D43</f>
        <v>0</v>
      </c>
      <c r="C36" s="141">
        <f>July!E66+July!F66</f>
        <v>0</v>
      </c>
      <c r="D36" s="141">
        <f>August!E66+August!F66</f>
        <v>0</v>
      </c>
      <c r="E36" s="141">
        <f>September!E66+September!F66</f>
        <v>0</v>
      </c>
      <c r="F36" s="141">
        <f>October!E66+October!F66</f>
        <v>0</v>
      </c>
      <c r="G36" s="142">
        <f>November!E66+November!F66</f>
        <v>0</v>
      </c>
      <c r="H36" s="142">
        <f>December!E66+December!F66</f>
        <v>0</v>
      </c>
      <c r="I36" s="142">
        <f>January!E66+January!F66</f>
        <v>0</v>
      </c>
      <c r="J36" s="142">
        <f>February!E66+February!F66</f>
        <v>0</v>
      </c>
      <c r="K36" s="142">
        <f>March!E66+March!F66</f>
        <v>0</v>
      </c>
      <c r="L36" s="142">
        <f>April!E66+April!F66</f>
        <v>0</v>
      </c>
      <c r="M36" s="142">
        <f>May!E66+May!F66</f>
        <v>0</v>
      </c>
      <c r="N36" s="147">
        <f>June!E66+June!F66</f>
        <v>0</v>
      </c>
      <c r="O36" s="166">
        <f t="shared" si="4"/>
        <v>0</v>
      </c>
      <c r="P36" s="178">
        <f t="shared" si="5"/>
        <v>0</v>
      </c>
      <c r="Q36" s="111" t="e">
        <f t="shared" si="6"/>
        <v>#DIV/0!</v>
      </c>
    </row>
    <row r="37" spans="1:17" x14ac:dyDescent="0.2">
      <c r="A37" s="116"/>
      <c r="B37" s="180"/>
      <c r="C37" s="141"/>
      <c r="D37" s="141"/>
      <c r="E37" s="141"/>
      <c r="F37" s="142"/>
      <c r="G37" s="142"/>
      <c r="H37" s="142"/>
      <c r="I37" s="142"/>
      <c r="J37" s="142"/>
      <c r="K37" s="142"/>
      <c r="L37" s="142"/>
      <c r="M37" s="142"/>
      <c r="N37" s="147"/>
      <c r="O37" s="166"/>
      <c r="P37" s="178"/>
      <c r="Q37" s="111"/>
    </row>
    <row r="38" spans="1:17" ht="15" x14ac:dyDescent="0.25">
      <c r="A38" s="113" t="s">
        <v>9</v>
      </c>
      <c r="B38" s="180"/>
      <c r="C38" s="141"/>
      <c r="D38" s="141"/>
      <c r="E38" s="141"/>
      <c r="F38" s="142"/>
      <c r="G38" s="142"/>
      <c r="H38" s="142"/>
      <c r="I38" s="142"/>
      <c r="J38" s="142"/>
      <c r="K38" s="142"/>
      <c r="L38" s="142"/>
      <c r="M38" s="142"/>
      <c r="N38" s="147"/>
      <c r="O38" s="166"/>
      <c r="P38" s="178"/>
      <c r="Q38" s="111"/>
    </row>
    <row r="39" spans="1:17" x14ac:dyDescent="0.2">
      <c r="A39" s="116" t="str">
        <f>'Line Item Budget'!A46</f>
        <v>Medical Supplies</v>
      </c>
      <c r="B39" s="180">
        <f>'Line Item Budget'!D46</f>
        <v>0</v>
      </c>
      <c r="C39" s="141">
        <f>July!E68+July!F68</f>
        <v>0</v>
      </c>
      <c r="D39" s="141">
        <f>August!E68+August!F68</f>
        <v>0</v>
      </c>
      <c r="E39" s="141">
        <f>September!E68+September!F68</f>
        <v>0</v>
      </c>
      <c r="F39" s="141">
        <f>October!E68+October!F68</f>
        <v>0</v>
      </c>
      <c r="G39" s="142">
        <f>November!E68+November!F68</f>
        <v>0</v>
      </c>
      <c r="H39" s="142">
        <f>December!E68+December!F68</f>
        <v>0</v>
      </c>
      <c r="I39" s="142">
        <f>January!E68+January!F68</f>
        <v>0</v>
      </c>
      <c r="J39" s="142">
        <f>February!E68+February!F68</f>
        <v>0</v>
      </c>
      <c r="K39" s="142">
        <f>March!E68+March!F68</f>
        <v>0</v>
      </c>
      <c r="L39" s="142">
        <f>April!E68+April!F68</f>
        <v>0</v>
      </c>
      <c r="M39" s="142">
        <f>May!E68+May!F68</f>
        <v>0</v>
      </c>
      <c r="N39" s="147">
        <f>June!E68+June!F68</f>
        <v>0</v>
      </c>
      <c r="O39" s="166">
        <f>SUM(C39:N39)</f>
        <v>0</v>
      </c>
      <c r="P39" s="178">
        <f t="shared" ref="P39:P46" si="7">B39-O39</f>
        <v>0</v>
      </c>
      <c r="Q39" s="111" t="e">
        <f t="shared" ref="Q39:Q46" si="8">O39/B39</f>
        <v>#DIV/0!</v>
      </c>
    </row>
    <row r="40" spans="1:17" x14ac:dyDescent="0.2">
      <c r="A40" s="116" t="str">
        <f>'Line Item Budget'!A47</f>
        <v>Office Supplies</v>
      </c>
      <c r="B40" s="180">
        <f>'Line Item Budget'!D47</f>
        <v>0</v>
      </c>
      <c r="C40" s="141">
        <f>July!E69+July!F69</f>
        <v>0</v>
      </c>
      <c r="D40" s="141">
        <f>August!E69+August!F69</f>
        <v>0</v>
      </c>
      <c r="E40" s="141">
        <f>September!E69+September!F69</f>
        <v>0</v>
      </c>
      <c r="F40" s="141">
        <f>October!E69+October!F69</f>
        <v>0</v>
      </c>
      <c r="G40" s="142">
        <f>November!E69+November!F69</f>
        <v>0</v>
      </c>
      <c r="H40" s="142">
        <f>December!E69+December!F69</f>
        <v>0</v>
      </c>
      <c r="I40" s="142">
        <f>January!E69+January!F69</f>
        <v>0</v>
      </c>
      <c r="J40" s="142">
        <f>February!E69+February!F69</f>
        <v>0</v>
      </c>
      <c r="K40" s="142">
        <f>March!E69+March!F69</f>
        <v>0</v>
      </c>
      <c r="L40" s="142">
        <f>April!E69+April!F69</f>
        <v>0</v>
      </c>
      <c r="M40" s="142">
        <f>May!E69+May!F69</f>
        <v>0</v>
      </c>
      <c r="N40" s="147">
        <f>June!E69+June!F69</f>
        <v>0</v>
      </c>
      <c r="O40" s="166">
        <f>SUM(C40:N40)</f>
        <v>0</v>
      </c>
      <c r="P40" s="178">
        <f t="shared" si="7"/>
        <v>0</v>
      </c>
      <c r="Q40" s="111" t="e">
        <f t="shared" si="8"/>
        <v>#DIV/0!</v>
      </c>
    </row>
    <row r="41" spans="1:17" x14ac:dyDescent="0.2">
      <c r="A41" s="116" t="str">
        <f>'Line Item Budget'!A48</f>
        <v>Patient Education Materials &amp; Incentives</v>
      </c>
      <c r="B41" s="180">
        <f>'Line Item Budget'!D48</f>
        <v>0</v>
      </c>
      <c r="C41" s="141">
        <f>July!E70+July!F70</f>
        <v>0</v>
      </c>
      <c r="D41" s="141">
        <f>August!E70+August!F70</f>
        <v>0</v>
      </c>
      <c r="E41" s="141">
        <f>September!E70+September!F70</f>
        <v>0</v>
      </c>
      <c r="F41" s="141">
        <f>October!E70+October!F70</f>
        <v>0</v>
      </c>
      <c r="G41" s="142">
        <f>November!E70+November!F70</f>
        <v>0</v>
      </c>
      <c r="H41" s="142">
        <f>December!E70+December!F70</f>
        <v>0</v>
      </c>
      <c r="I41" s="142">
        <f>January!E70+January!F70</f>
        <v>0</v>
      </c>
      <c r="J41" s="142">
        <f>February!E70+February!F70</f>
        <v>0</v>
      </c>
      <c r="K41" s="142">
        <f>March!E70+March!F70</f>
        <v>0</v>
      </c>
      <c r="L41" s="142">
        <f>April!E70+April!F70</f>
        <v>0</v>
      </c>
      <c r="M41" s="142">
        <f>May!E70+May!F70</f>
        <v>0</v>
      </c>
      <c r="N41" s="147">
        <f>June!E70+June!F70</f>
        <v>0</v>
      </c>
      <c r="O41" s="166">
        <f>SUM(C41:N41)</f>
        <v>0</v>
      </c>
      <c r="P41" s="178">
        <f t="shared" si="7"/>
        <v>0</v>
      </c>
      <c r="Q41" s="111" t="e">
        <f t="shared" si="8"/>
        <v>#DIV/0!</v>
      </c>
    </row>
    <row r="42" spans="1:17" x14ac:dyDescent="0.2">
      <c r="A42" s="116" t="str">
        <f>'Line Item Budget'!A49</f>
        <v>Postage and Delivery</v>
      </c>
      <c r="B42" s="180">
        <f>'Line Item Budget'!D49</f>
        <v>0</v>
      </c>
      <c r="C42" s="141">
        <f>July!E71+July!F71</f>
        <v>0</v>
      </c>
      <c r="D42" s="141">
        <f>August!E71+August!F71</f>
        <v>0</v>
      </c>
      <c r="E42" s="141">
        <f>September!E71+September!F71</f>
        <v>0</v>
      </c>
      <c r="F42" s="141">
        <f>October!E71+October!F71</f>
        <v>0</v>
      </c>
      <c r="G42" s="142">
        <f>November!E71+November!F71</f>
        <v>0</v>
      </c>
      <c r="H42" s="142">
        <f>December!E71+December!F71</f>
        <v>0</v>
      </c>
      <c r="I42" s="142">
        <f>January!E71+January!F71</f>
        <v>0</v>
      </c>
      <c r="J42" s="142">
        <f>February!E71+February!F71</f>
        <v>0</v>
      </c>
      <c r="K42" s="142">
        <f>March!E71+March!F71</f>
        <v>0</v>
      </c>
      <c r="L42" s="142">
        <f>April!E71+April!F71</f>
        <v>0</v>
      </c>
      <c r="M42" s="142">
        <f>May!E71+May!F71</f>
        <v>0</v>
      </c>
      <c r="N42" s="147">
        <f>June!E71+June!F71</f>
        <v>0</v>
      </c>
      <c r="O42" s="166">
        <f t="shared" ref="O42:O46" si="9">SUM(C42:N42)</f>
        <v>0</v>
      </c>
      <c r="P42" s="178">
        <f t="shared" si="7"/>
        <v>0</v>
      </c>
      <c r="Q42" s="111" t="e">
        <f t="shared" si="8"/>
        <v>#DIV/0!</v>
      </c>
    </row>
    <row r="43" spans="1:17" x14ac:dyDescent="0.2">
      <c r="A43" s="116" t="str">
        <f>'Line Item Budget'!A50</f>
        <v>Other (define)</v>
      </c>
      <c r="B43" s="180">
        <f>'Line Item Budget'!D50</f>
        <v>0</v>
      </c>
      <c r="C43" s="141">
        <f>July!E72+July!F72</f>
        <v>0</v>
      </c>
      <c r="D43" s="141">
        <f>August!E72+August!F72</f>
        <v>0</v>
      </c>
      <c r="E43" s="141">
        <f>September!E72+September!F72</f>
        <v>0</v>
      </c>
      <c r="F43" s="141">
        <f>October!E72+October!F72</f>
        <v>0</v>
      </c>
      <c r="G43" s="142">
        <f>November!E72+November!F72</f>
        <v>0</v>
      </c>
      <c r="H43" s="142">
        <f>December!E72+December!F72</f>
        <v>0</v>
      </c>
      <c r="I43" s="142">
        <f>January!E72+January!F72</f>
        <v>0</v>
      </c>
      <c r="J43" s="142">
        <f>February!E72+February!F72</f>
        <v>0</v>
      </c>
      <c r="K43" s="142">
        <f>March!E72+March!F72</f>
        <v>0</v>
      </c>
      <c r="L43" s="142">
        <f>April!E72+April!F72</f>
        <v>0</v>
      </c>
      <c r="M43" s="142">
        <f>May!E72+May!F72</f>
        <v>0</v>
      </c>
      <c r="N43" s="147">
        <f>June!E72+June!F72</f>
        <v>0</v>
      </c>
      <c r="O43" s="166">
        <f t="shared" si="9"/>
        <v>0</v>
      </c>
      <c r="P43" s="178">
        <f t="shared" si="7"/>
        <v>0</v>
      </c>
      <c r="Q43" s="111" t="e">
        <f t="shared" si="8"/>
        <v>#DIV/0!</v>
      </c>
    </row>
    <row r="44" spans="1:17" x14ac:dyDescent="0.2">
      <c r="A44" s="116" t="str">
        <f>'Line Item Budget'!A51</f>
        <v>Other (define)</v>
      </c>
      <c r="B44" s="180">
        <f>'Line Item Budget'!D51</f>
        <v>0</v>
      </c>
      <c r="C44" s="141">
        <f>July!E73+July!F73</f>
        <v>0</v>
      </c>
      <c r="D44" s="141">
        <f>August!E73+August!F73</f>
        <v>0</v>
      </c>
      <c r="E44" s="141">
        <f>September!E73+September!F73</f>
        <v>0</v>
      </c>
      <c r="F44" s="141">
        <f>October!E73+October!F73</f>
        <v>0</v>
      </c>
      <c r="G44" s="142">
        <f>November!E73+November!F73</f>
        <v>0</v>
      </c>
      <c r="H44" s="142">
        <f>December!E73+December!F73</f>
        <v>0</v>
      </c>
      <c r="I44" s="142">
        <f>January!E73+January!F73</f>
        <v>0</v>
      </c>
      <c r="J44" s="142">
        <f>February!E73+February!F73</f>
        <v>0</v>
      </c>
      <c r="K44" s="142">
        <f>March!E73+March!F73</f>
        <v>0</v>
      </c>
      <c r="L44" s="142">
        <f>April!E73+April!F73</f>
        <v>0</v>
      </c>
      <c r="M44" s="142">
        <f>May!E73+May!F73</f>
        <v>0</v>
      </c>
      <c r="N44" s="147">
        <f>June!E73+June!F73</f>
        <v>0</v>
      </c>
      <c r="O44" s="166">
        <f t="shared" si="9"/>
        <v>0</v>
      </c>
      <c r="P44" s="178">
        <f t="shared" si="7"/>
        <v>0</v>
      </c>
      <c r="Q44" s="111" t="e">
        <f t="shared" si="8"/>
        <v>#DIV/0!</v>
      </c>
    </row>
    <row r="45" spans="1:17" x14ac:dyDescent="0.2">
      <c r="A45" s="116" t="str">
        <f>'Line Item Budget'!A52</f>
        <v>Other (define)</v>
      </c>
      <c r="B45" s="180">
        <f>'Line Item Budget'!D52</f>
        <v>0</v>
      </c>
      <c r="C45" s="141">
        <f>July!E74+July!F74</f>
        <v>0</v>
      </c>
      <c r="D45" s="141">
        <f>August!E74+August!F74</f>
        <v>0</v>
      </c>
      <c r="E45" s="141">
        <f>September!E74+September!F74</f>
        <v>0</v>
      </c>
      <c r="F45" s="141">
        <f>October!E74+October!F74</f>
        <v>0</v>
      </c>
      <c r="G45" s="142">
        <f>November!E74+November!F74</f>
        <v>0</v>
      </c>
      <c r="H45" s="142">
        <f>December!E74+December!F74</f>
        <v>0</v>
      </c>
      <c r="I45" s="142">
        <f>January!E74+January!F74</f>
        <v>0</v>
      </c>
      <c r="J45" s="142">
        <f>February!E74+February!F74</f>
        <v>0</v>
      </c>
      <c r="K45" s="142">
        <f>March!E74+March!F74</f>
        <v>0</v>
      </c>
      <c r="L45" s="142">
        <f>April!E74+April!F74</f>
        <v>0</v>
      </c>
      <c r="M45" s="142">
        <f>May!E74+May!F74</f>
        <v>0</v>
      </c>
      <c r="N45" s="147">
        <f>June!E74+June!F74</f>
        <v>0</v>
      </c>
      <c r="O45" s="166">
        <f t="shared" si="9"/>
        <v>0</v>
      </c>
      <c r="P45" s="178">
        <f t="shared" si="7"/>
        <v>0</v>
      </c>
      <c r="Q45" s="111" t="e">
        <f t="shared" si="8"/>
        <v>#DIV/0!</v>
      </c>
    </row>
    <row r="46" spans="1:17" x14ac:dyDescent="0.2">
      <c r="A46" s="116" t="str">
        <f>'Line Item Budget'!A53</f>
        <v>Other (define)</v>
      </c>
      <c r="B46" s="180">
        <f>'Line Item Budget'!D53</f>
        <v>0</v>
      </c>
      <c r="C46" s="141">
        <f>July!E75+July!F75</f>
        <v>0</v>
      </c>
      <c r="D46" s="141">
        <f>August!E75+August!F75</f>
        <v>0</v>
      </c>
      <c r="E46" s="141">
        <f>September!E75+September!F75</f>
        <v>0</v>
      </c>
      <c r="F46" s="141">
        <f>October!E75+October!F75</f>
        <v>0</v>
      </c>
      <c r="G46" s="142">
        <f>November!E75+November!F75</f>
        <v>0</v>
      </c>
      <c r="H46" s="142">
        <f>December!E75+December!F75</f>
        <v>0</v>
      </c>
      <c r="I46" s="142">
        <f>January!E75+January!F75</f>
        <v>0</v>
      </c>
      <c r="J46" s="142">
        <f>February!E75+February!F75</f>
        <v>0</v>
      </c>
      <c r="K46" s="142">
        <f>March!E75+March!F75</f>
        <v>0</v>
      </c>
      <c r="L46" s="142">
        <f>April!E75+April!F75</f>
        <v>0</v>
      </c>
      <c r="M46" s="142">
        <f>May!E75+May!F75</f>
        <v>0</v>
      </c>
      <c r="N46" s="147">
        <f>June!E75+June!F75</f>
        <v>0</v>
      </c>
      <c r="O46" s="166">
        <f t="shared" si="9"/>
        <v>0</v>
      </c>
      <c r="P46" s="178">
        <f t="shared" si="7"/>
        <v>0</v>
      </c>
      <c r="Q46" s="111" t="e">
        <f t="shared" si="8"/>
        <v>#DIV/0!</v>
      </c>
    </row>
    <row r="47" spans="1:17" x14ac:dyDescent="0.2">
      <c r="A47" s="116"/>
      <c r="B47" s="180"/>
      <c r="C47" s="141"/>
      <c r="D47" s="141"/>
      <c r="E47" s="141"/>
      <c r="F47" s="141"/>
      <c r="G47" s="142"/>
      <c r="H47" s="142"/>
      <c r="I47" s="142"/>
      <c r="J47" s="142"/>
      <c r="K47" s="142"/>
      <c r="L47" s="142"/>
      <c r="M47" s="142"/>
      <c r="N47" s="147"/>
      <c r="O47" s="166"/>
      <c r="P47" s="178"/>
      <c r="Q47" s="111"/>
    </row>
    <row r="48" spans="1:17" ht="30" x14ac:dyDescent="0.25">
      <c r="A48" s="113" t="s">
        <v>8</v>
      </c>
      <c r="B48" s="180"/>
      <c r="C48" s="141"/>
      <c r="D48" s="141"/>
      <c r="E48" s="141"/>
      <c r="F48" s="142"/>
      <c r="G48" s="142"/>
      <c r="H48" s="142"/>
      <c r="I48" s="142"/>
      <c r="J48" s="142"/>
      <c r="K48" s="142"/>
      <c r="L48" s="142"/>
      <c r="M48" s="142"/>
      <c r="N48" s="147"/>
      <c r="O48" s="166"/>
      <c r="P48" s="178"/>
      <c r="Q48" s="111"/>
    </row>
    <row r="49" spans="1:17" x14ac:dyDescent="0.2">
      <c r="A49" s="116" t="str">
        <f>'Line Item Budget'!A56</f>
        <v>Travel</v>
      </c>
      <c r="B49" s="180">
        <f>'Line Item Budget'!D56</f>
        <v>0</v>
      </c>
      <c r="C49" s="141">
        <f>July!E77+July!F77</f>
        <v>0</v>
      </c>
      <c r="D49" s="141">
        <f>August!E77+August!F77</f>
        <v>0</v>
      </c>
      <c r="E49" s="141">
        <f>September!E77+September!F77</f>
        <v>0</v>
      </c>
      <c r="F49" s="141">
        <f>October!E77+October!F77</f>
        <v>0</v>
      </c>
      <c r="G49" s="142">
        <f>November!E77+November!F77</f>
        <v>0</v>
      </c>
      <c r="H49" s="142">
        <f>December!E77+December!F77</f>
        <v>0</v>
      </c>
      <c r="I49" s="142">
        <f>January!E77+January!F77</f>
        <v>0</v>
      </c>
      <c r="J49" s="142">
        <f>February!E77+February!F77</f>
        <v>0</v>
      </c>
      <c r="K49" s="142">
        <f>March!E77+March!F77</f>
        <v>0</v>
      </c>
      <c r="L49" s="142">
        <f>April!E77+April!F77</f>
        <v>0</v>
      </c>
      <c r="M49" s="142">
        <f>May!E77+May!F77</f>
        <v>0</v>
      </c>
      <c r="N49" s="147">
        <f>June!E77+June!F77</f>
        <v>0</v>
      </c>
      <c r="O49" s="166">
        <f>SUM(C49:N49)</f>
        <v>0</v>
      </c>
      <c r="P49" s="178">
        <f t="shared" ref="P49:P56" si="10">B49-O49</f>
        <v>0</v>
      </c>
      <c r="Q49" s="111" t="e">
        <f t="shared" ref="Q49:Q56" si="11">O49/B49</f>
        <v>#DIV/0!</v>
      </c>
    </row>
    <row r="50" spans="1:17" x14ac:dyDescent="0.2">
      <c r="A50" s="116" t="str">
        <f>'Line Item Budget'!A57</f>
        <v>Staff Development</v>
      </c>
      <c r="B50" s="180">
        <f>'Line Item Budget'!D57</f>
        <v>0</v>
      </c>
      <c r="C50" s="141">
        <f>July!E78+July!F78</f>
        <v>0</v>
      </c>
      <c r="D50" s="141">
        <f>August!E78+August!F78</f>
        <v>0</v>
      </c>
      <c r="E50" s="141">
        <f>September!E78+September!F78</f>
        <v>0</v>
      </c>
      <c r="F50" s="141">
        <f>October!E78+October!F78</f>
        <v>0</v>
      </c>
      <c r="G50" s="142">
        <f>November!E78+November!F78</f>
        <v>0</v>
      </c>
      <c r="H50" s="142">
        <f>December!E78+December!F78</f>
        <v>0</v>
      </c>
      <c r="I50" s="142">
        <f>January!E78+January!F78</f>
        <v>0</v>
      </c>
      <c r="J50" s="142">
        <f>February!E78+February!F78</f>
        <v>0</v>
      </c>
      <c r="K50" s="142">
        <f>March!E78+March!F78</f>
        <v>0</v>
      </c>
      <c r="L50" s="142">
        <f>April!E78+April!F78</f>
        <v>0</v>
      </c>
      <c r="M50" s="142">
        <f>May!E78+May!F78</f>
        <v>0</v>
      </c>
      <c r="N50" s="147">
        <f>June!E78+June!F78</f>
        <v>0</v>
      </c>
      <c r="O50" s="166">
        <f>SUM(C50:N50)</f>
        <v>0</v>
      </c>
      <c r="P50" s="178">
        <f t="shared" si="10"/>
        <v>0</v>
      </c>
      <c r="Q50" s="111" t="e">
        <f t="shared" si="11"/>
        <v>#DIV/0!</v>
      </c>
    </row>
    <row r="51" spans="1:17" x14ac:dyDescent="0.2">
      <c r="A51" s="116" t="str">
        <f>'Line Item Budget'!A58</f>
        <v>Marketing-Community Awareness</v>
      </c>
      <c r="B51" s="180">
        <f>'Line Item Budget'!D58</f>
        <v>0</v>
      </c>
      <c r="C51" s="141">
        <f>July!E79+July!F79</f>
        <v>0</v>
      </c>
      <c r="D51" s="141">
        <f>August!E79+August!F79</f>
        <v>0</v>
      </c>
      <c r="E51" s="141">
        <f>September!E79+September!F79</f>
        <v>0</v>
      </c>
      <c r="F51" s="141">
        <f>October!E79+October!F79</f>
        <v>0</v>
      </c>
      <c r="G51" s="142">
        <f>November!E79+November!F79</f>
        <v>0</v>
      </c>
      <c r="H51" s="142">
        <f>December!E79+December!F79</f>
        <v>0</v>
      </c>
      <c r="I51" s="142">
        <f>January!E79+January!F79</f>
        <v>0</v>
      </c>
      <c r="J51" s="142">
        <f>February!E79+February!F79</f>
        <v>0</v>
      </c>
      <c r="K51" s="142">
        <f>March!E79+March!F79</f>
        <v>0</v>
      </c>
      <c r="L51" s="142">
        <f>April!E79+April!F79</f>
        <v>0</v>
      </c>
      <c r="M51" s="142">
        <f>May!E79+May!F79</f>
        <v>0</v>
      </c>
      <c r="N51" s="147">
        <f>June!E79+June!F79</f>
        <v>0</v>
      </c>
      <c r="O51" s="166">
        <f>SUM(C51:N51)</f>
        <v>0</v>
      </c>
      <c r="P51" s="178">
        <f t="shared" si="10"/>
        <v>0</v>
      </c>
      <c r="Q51" s="111" t="e">
        <f t="shared" si="11"/>
        <v>#DIV/0!</v>
      </c>
    </row>
    <row r="52" spans="1:17" ht="28.5" x14ac:dyDescent="0.2">
      <c r="A52" s="116" t="str">
        <f>'Line Item Budget'!A59</f>
        <v>Professional Services (Legal, IT, Accounting, Payroll, Security)</v>
      </c>
      <c r="B52" s="180">
        <f>'Line Item Budget'!D59</f>
        <v>0</v>
      </c>
      <c r="C52" s="141">
        <f>July!E80+July!F80</f>
        <v>0</v>
      </c>
      <c r="D52" s="141">
        <f>August!E80+August!F80</f>
        <v>0</v>
      </c>
      <c r="E52" s="141">
        <f>September!E80+September!F80</f>
        <v>0</v>
      </c>
      <c r="F52" s="141">
        <f>October!E80+October!F80</f>
        <v>0</v>
      </c>
      <c r="G52" s="142">
        <f>November!E80+November!F80</f>
        <v>0</v>
      </c>
      <c r="H52" s="142">
        <f>December!E80+December!F80</f>
        <v>0</v>
      </c>
      <c r="I52" s="142">
        <f>January!E80+January!F80</f>
        <v>0</v>
      </c>
      <c r="J52" s="142">
        <f>February!E80+February!F80</f>
        <v>0</v>
      </c>
      <c r="K52" s="142">
        <f>March!E80+March!F80</f>
        <v>0</v>
      </c>
      <c r="L52" s="142">
        <f>April!E80+April!F80</f>
        <v>0</v>
      </c>
      <c r="M52" s="142">
        <f>May!E80+May!F80</f>
        <v>0</v>
      </c>
      <c r="N52" s="147">
        <f>June!E80+June!F80</f>
        <v>0</v>
      </c>
      <c r="O52" s="166">
        <f>SUM(C52:N52)</f>
        <v>0</v>
      </c>
      <c r="P52" s="178">
        <f t="shared" si="10"/>
        <v>0</v>
      </c>
      <c r="Q52" s="111" t="e">
        <f t="shared" si="11"/>
        <v>#DIV/0!</v>
      </c>
    </row>
    <row r="53" spans="1:17" x14ac:dyDescent="0.2">
      <c r="A53" s="116" t="str">
        <f>'Line Item Budget'!A60</f>
        <v>Dues &amp; Subscriptions</v>
      </c>
      <c r="B53" s="180">
        <f>'Line Item Budget'!D60</f>
        <v>0</v>
      </c>
      <c r="C53" s="141">
        <f>July!E81+July!F81</f>
        <v>0</v>
      </c>
      <c r="D53" s="141">
        <f>August!E81+August!F81</f>
        <v>0</v>
      </c>
      <c r="E53" s="141">
        <f>September!E81+September!F81</f>
        <v>0</v>
      </c>
      <c r="F53" s="141">
        <f>October!E81+October!F81</f>
        <v>0</v>
      </c>
      <c r="G53" s="142">
        <f>November!E81+November!F81</f>
        <v>0</v>
      </c>
      <c r="H53" s="142">
        <f>December!E81+December!F81</f>
        <v>0</v>
      </c>
      <c r="I53" s="142">
        <f>January!E81+January!F81</f>
        <v>0</v>
      </c>
      <c r="J53" s="142">
        <f>February!E81+February!F81</f>
        <v>0</v>
      </c>
      <c r="K53" s="142">
        <f>March!E81+March!F81</f>
        <v>0</v>
      </c>
      <c r="L53" s="142">
        <f>April!E81+April!F81</f>
        <v>0</v>
      </c>
      <c r="M53" s="142">
        <f>May!E81+May!F81</f>
        <v>0</v>
      </c>
      <c r="N53" s="147">
        <f>June!E81+June!F81</f>
        <v>0</v>
      </c>
      <c r="O53" s="166">
        <f t="shared" ref="O53:O56" si="12">SUM(C53:N53)</f>
        <v>0</v>
      </c>
      <c r="P53" s="178">
        <f t="shared" si="10"/>
        <v>0</v>
      </c>
      <c r="Q53" s="111" t="e">
        <f t="shared" si="11"/>
        <v>#DIV/0!</v>
      </c>
    </row>
    <row r="54" spans="1:17" x14ac:dyDescent="0.2">
      <c r="A54" s="116" t="str">
        <f>'Line Item Budget'!A63</f>
        <v>Other (define)</v>
      </c>
      <c r="B54" s="180">
        <f>'Line Item Budget'!D63</f>
        <v>0</v>
      </c>
      <c r="C54" s="141">
        <f>July!E82+July!F82</f>
        <v>0</v>
      </c>
      <c r="D54" s="141">
        <f>August!E82+August!F82</f>
        <v>0</v>
      </c>
      <c r="E54" s="141">
        <f>September!E82+September!F82</f>
        <v>0</v>
      </c>
      <c r="F54" s="141">
        <f>October!E82+October!F82</f>
        <v>0</v>
      </c>
      <c r="G54" s="142">
        <f>November!E82+November!F82</f>
        <v>0</v>
      </c>
      <c r="H54" s="142">
        <f>December!E82+December!F82</f>
        <v>0</v>
      </c>
      <c r="I54" s="142">
        <f>January!E82+January!F82</f>
        <v>0</v>
      </c>
      <c r="J54" s="142">
        <f>February!E82+February!F82</f>
        <v>0</v>
      </c>
      <c r="K54" s="142">
        <f>March!E82+March!F82</f>
        <v>0</v>
      </c>
      <c r="L54" s="142">
        <f>April!E82+April!F82</f>
        <v>0</v>
      </c>
      <c r="M54" s="142">
        <f>May!E82+May!F82</f>
        <v>0</v>
      </c>
      <c r="N54" s="147">
        <f>June!E82+June!F82</f>
        <v>0</v>
      </c>
      <c r="O54" s="166">
        <f t="shared" si="12"/>
        <v>0</v>
      </c>
      <c r="P54" s="178">
        <f t="shared" si="10"/>
        <v>0</v>
      </c>
      <c r="Q54" s="111" t="e">
        <f t="shared" si="11"/>
        <v>#DIV/0!</v>
      </c>
    </row>
    <row r="55" spans="1:17" x14ac:dyDescent="0.2">
      <c r="A55" s="116" t="str">
        <f>'Line Item Budget'!A64</f>
        <v>Other (define)</v>
      </c>
      <c r="B55" s="180">
        <f>'Line Item Budget'!D64</f>
        <v>0</v>
      </c>
      <c r="C55" s="141">
        <f>July!E83+July!F83</f>
        <v>0</v>
      </c>
      <c r="D55" s="141">
        <f>August!E83+August!F83</f>
        <v>0</v>
      </c>
      <c r="E55" s="141">
        <f>September!E83+September!F83</f>
        <v>0</v>
      </c>
      <c r="F55" s="141">
        <f>October!E83+October!F83</f>
        <v>0</v>
      </c>
      <c r="G55" s="142">
        <f>November!E83+November!F83</f>
        <v>0</v>
      </c>
      <c r="H55" s="142">
        <f>December!E83+December!F83</f>
        <v>0</v>
      </c>
      <c r="I55" s="142">
        <f>January!E83+January!F83</f>
        <v>0</v>
      </c>
      <c r="J55" s="142">
        <f>February!E83+February!F83</f>
        <v>0</v>
      </c>
      <c r="K55" s="142">
        <f>March!E83+March!F83</f>
        <v>0</v>
      </c>
      <c r="L55" s="142">
        <f>April!E83+April!F83</f>
        <v>0</v>
      </c>
      <c r="M55" s="142">
        <f>May!E83+May!F83</f>
        <v>0</v>
      </c>
      <c r="N55" s="147">
        <f>June!E83+June!F83</f>
        <v>0</v>
      </c>
      <c r="O55" s="166">
        <f t="shared" si="12"/>
        <v>0</v>
      </c>
      <c r="P55" s="178">
        <f t="shared" si="10"/>
        <v>0</v>
      </c>
      <c r="Q55" s="111" t="e">
        <f t="shared" si="11"/>
        <v>#DIV/0!</v>
      </c>
    </row>
    <row r="56" spans="1:17" x14ac:dyDescent="0.2">
      <c r="A56" s="116" t="str">
        <f>'Line Item Budget'!A65</f>
        <v>Other (define)</v>
      </c>
      <c r="B56" s="180">
        <f>'Line Item Budget'!D65</f>
        <v>0</v>
      </c>
      <c r="C56" s="141">
        <f>July!E84+July!F84</f>
        <v>0</v>
      </c>
      <c r="D56" s="141">
        <f>August!E84+August!F84</f>
        <v>0</v>
      </c>
      <c r="E56" s="141">
        <f>September!E84+September!F84</f>
        <v>0</v>
      </c>
      <c r="F56" s="141">
        <f>October!E84+October!F84</f>
        <v>0</v>
      </c>
      <c r="G56" s="142">
        <f>November!E84+November!F84</f>
        <v>0</v>
      </c>
      <c r="H56" s="142">
        <f>December!E84+December!F84</f>
        <v>0</v>
      </c>
      <c r="I56" s="142">
        <f>January!E84+January!F84</f>
        <v>0</v>
      </c>
      <c r="J56" s="142">
        <f>February!E84+February!F84</f>
        <v>0</v>
      </c>
      <c r="K56" s="142">
        <f>March!E84+March!F84</f>
        <v>0</v>
      </c>
      <c r="L56" s="142">
        <f>April!E84+April!F84</f>
        <v>0</v>
      </c>
      <c r="M56" s="142">
        <f>May!E84+May!F84</f>
        <v>0</v>
      </c>
      <c r="N56" s="147">
        <f>June!E84+June!F84</f>
        <v>0</v>
      </c>
      <c r="O56" s="166">
        <f t="shared" si="12"/>
        <v>0</v>
      </c>
      <c r="P56" s="178">
        <f t="shared" si="10"/>
        <v>0</v>
      </c>
      <c r="Q56" s="111" t="e">
        <f t="shared" si="11"/>
        <v>#DIV/0!</v>
      </c>
    </row>
    <row r="57" spans="1:17" x14ac:dyDescent="0.2">
      <c r="A57" s="202"/>
      <c r="B57" s="180" t="s">
        <v>4</v>
      </c>
      <c r="C57" s="141"/>
      <c r="D57" s="141"/>
      <c r="E57" s="141"/>
      <c r="F57" s="141"/>
      <c r="G57" s="142"/>
      <c r="H57" s="142"/>
      <c r="I57" s="142"/>
      <c r="J57" s="142"/>
      <c r="K57" s="142"/>
      <c r="L57" s="142"/>
      <c r="M57" s="142"/>
      <c r="N57" s="147"/>
      <c r="O57" s="166"/>
      <c r="P57" s="178"/>
      <c r="Q57" s="111"/>
    </row>
    <row r="58" spans="1:17" ht="15" x14ac:dyDescent="0.25">
      <c r="A58" s="160" t="s">
        <v>94</v>
      </c>
      <c r="B58" s="162">
        <f t="shared" ref="B58:P58" si="13">SUM(B27:B57)</f>
        <v>0</v>
      </c>
      <c r="C58" s="149">
        <f>SUM(C27:C57)</f>
        <v>0</v>
      </c>
      <c r="D58" s="117">
        <f t="shared" si="13"/>
        <v>0</v>
      </c>
      <c r="E58" s="117">
        <f t="shared" si="13"/>
        <v>0</v>
      </c>
      <c r="F58" s="117">
        <f t="shared" si="13"/>
        <v>0</v>
      </c>
      <c r="G58" s="117">
        <f t="shared" si="13"/>
        <v>0</v>
      </c>
      <c r="H58" s="117">
        <f t="shared" si="13"/>
        <v>0</v>
      </c>
      <c r="I58" s="117">
        <f t="shared" si="13"/>
        <v>0</v>
      </c>
      <c r="J58" s="117">
        <f t="shared" si="13"/>
        <v>0</v>
      </c>
      <c r="K58" s="117">
        <f t="shared" si="13"/>
        <v>0</v>
      </c>
      <c r="L58" s="117">
        <f t="shared" si="13"/>
        <v>0</v>
      </c>
      <c r="M58" s="117">
        <f t="shared" si="13"/>
        <v>0</v>
      </c>
      <c r="N58" s="152">
        <f t="shared" si="13"/>
        <v>0</v>
      </c>
      <c r="O58" s="169">
        <f>SUM(O27:O57)</f>
        <v>0</v>
      </c>
      <c r="P58" s="169">
        <f t="shared" si="13"/>
        <v>0</v>
      </c>
      <c r="Q58" s="175" t="e">
        <f>O58/B58</f>
        <v>#DIV/0!</v>
      </c>
    </row>
    <row r="59" spans="1:17" ht="15" x14ac:dyDescent="0.25">
      <c r="A59" s="118"/>
      <c r="B59" s="181"/>
      <c r="C59" s="119"/>
      <c r="D59" s="119"/>
      <c r="E59" s="119"/>
      <c r="F59" s="119"/>
      <c r="G59" s="119"/>
      <c r="H59" s="119"/>
      <c r="I59" s="119"/>
      <c r="J59" s="119"/>
      <c r="K59" s="119"/>
      <c r="L59" s="119"/>
      <c r="M59" s="119"/>
      <c r="N59" s="153"/>
      <c r="O59" s="170"/>
      <c r="P59" s="170"/>
      <c r="Q59" s="120"/>
    </row>
    <row r="60" spans="1:17" ht="15" x14ac:dyDescent="0.25">
      <c r="A60" s="108" t="s">
        <v>2</v>
      </c>
      <c r="B60" s="158"/>
      <c r="C60" s="121"/>
      <c r="D60" s="121"/>
      <c r="E60" s="121"/>
      <c r="F60" s="121"/>
      <c r="G60" s="121"/>
      <c r="H60" s="121"/>
      <c r="I60" s="121"/>
      <c r="J60" s="121"/>
      <c r="K60" s="121"/>
      <c r="L60" s="121"/>
      <c r="M60" s="121"/>
      <c r="N60" s="154"/>
      <c r="O60" s="171"/>
      <c r="P60" s="171"/>
      <c r="Q60" s="122"/>
    </row>
    <row r="61" spans="1:17" x14ac:dyDescent="0.2">
      <c r="A61" s="203" t="str">
        <f>'Line Item Budget'!A68</f>
        <v>Rented Equipment</v>
      </c>
      <c r="B61" s="180">
        <f>'Line Item Budget'!D68</f>
        <v>0</v>
      </c>
      <c r="C61" s="141">
        <f>July!E91+July!F91</f>
        <v>0</v>
      </c>
      <c r="D61" s="141">
        <f>August!E91+August!F91</f>
        <v>0</v>
      </c>
      <c r="E61" s="141">
        <f>September!E91+September!F91</f>
        <v>0</v>
      </c>
      <c r="F61" s="141">
        <f>October!E91+October!F91</f>
        <v>0</v>
      </c>
      <c r="G61" s="142">
        <f>November!E91+November!F91</f>
        <v>0</v>
      </c>
      <c r="H61" s="142">
        <f>December!E91+December!F91</f>
        <v>0</v>
      </c>
      <c r="I61" s="142">
        <f>January!E91+January!F91</f>
        <v>0</v>
      </c>
      <c r="J61" s="142">
        <f>February!E91+February!F91</f>
        <v>0</v>
      </c>
      <c r="K61" s="142">
        <f>March!E91+March!F91</f>
        <v>0</v>
      </c>
      <c r="L61" s="142">
        <f>April!E91+April!F91</f>
        <v>0</v>
      </c>
      <c r="M61" s="142">
        <f>May!E91+May!F91</f>
        <v>0</v>
      </c>
      <c r="N61" s="147">
        <f>June!E91+June!F91</f>
        <v>0</v>
      </c>
      <c r="O61" s="166">
        <f t="shared" ref="O61:O65" si="14">SUM(C61:N61)</f>
        <v>0</v>
      </c>
      <c r="P61" s="178">
        <f t="shared" ref="P61:P66" si="15">B61-O61</f>
        <v>0</v>
      </c>
      <c r="Q61" s="111" t="e">
        <f t="shared" ref="Q61:Q67" si="16">O61/B61</f>
        <v>#DIV/0!</v>
      </c>
    </row>
    <row r="62" spans="1:17" x14ac:dyDescent="0.2">
      <c r="A62" s="203" t="str">
        <f>'Line Item Budget'!A69</f>
        <v>General Equipment</v>
      </c>
      <c r="B62" s="180">
        <f>'Line Item Budget'!D69</f>
        <v>0</v>
      </c>
      <c r="C62" s="141">
        <f>July!E92+July!F92</f>
        <v>0</v>
      </c>
      <c r="D62" s="141">
        <f>August!E92+August!F92</f>
        <v>0</v>
      </c>
      <c r="E62" s="141">
        <f>September!E92+September!F92</f>
        <v>0</v>
      </c>
      <c r="F62" s="141">
        <f>October!E92+October!F92</f>
        <v>0</v>
      </c>
      <c r="G62" s="142">
        <f>November!E92+November!F92</f>
        <v>0</v>
      </c>
      <c r="H62" s="142">
        <f>December!E92+December!F92</f>
        <v>0</v>
      </c>
      <c r="I62" s="142">
        <f>January!E92+January!F92</f>
        <v>0</v>
      </c>
      <c r="J62" s="142">
        <f>February!E92+February!F92</f>
        <v>0</v>
      </c>
      <c r="K62" s="142">
        <f>March!E92+March!F92</f>
        <v>0</v>
      </c>
      <c r="L62" s="142">
        <f>April!E92+April!F92</f>
        <v>0</v>
      </c>
      <c r="M62" s="142">
        <f>May!E92+May!F92</f>
        <v>0</v>
      </c>
      <c r="N62" s="147">
        <f>June!E92+June!F92</f>
        <v>0</v>
      </c>
      <c r="O62" s="166">
        <f t="shared" si="14"/>
        <v>0</v>
      </c>
      <c r="P62" s="178">
        <f t="shared" si="15"/>
        <v>0</v>
      </c>
      <c r="Q62" s="111" t="e">
        <f t="shared" si="16"/>
        <v>#DIV/0!</v>
      </c>
    </row>
    <row r="63" spans="1:17" x14ac:dyDescent="0.2">
      <c r="A63" s="203" t="str">
        <f>'Line Item Budget'!A70</f>
        <v>General  Equipment</v>
      </c>
      <c r="B63" s="180">
        <f>'Line Item Budget'!D70</f>
        <v>0</v>
      </c>
      <c r="C63" s="141">
        <f>July!E93+July!F93</f>
        <v>0</v>
      </c>
      <c r="D63" s="141">
        <f>August!E93+August!F93</f>
        <v>0</v>
      </c>
      <c r="E63" s="141">
        <f>September!E93+September!F93</f>
        <v>0</v>
      </c>
      <c r="F63" s="141">
        <f>October!E93+October!F93</f>
        <v>0</v>
      </c>
      <c r="G63" s="142">
        <f>November!E93+November!F93</f>
        <v>0</v>
      </c>
      <c r="H63" s="142">
        <f>December!E93+December!F93</f>
        <v>0</v>
      </c>
      <c r="I63" s="142">
        <f>January!E93+January!F93</f>
        <v>0</v>
      </c>
      <c r="J63" s="142">
        <f>February!E93+February!F93</f>
        <v>0</v>
      </c>
      <c r="K63" s="142">
        <f>March!E93+March!F93</f>
        <v>0</v>
      </c>
      <c r="L63" s="142">
        <f>April!E93+April!F93</f>
        <v>0</v>
      </c>
      <c r="M63" s="142">
        <f>May!E93+May!F93</f>
        <v>0</v>
      </c>
      <c r="N63" s="147">
        <f>June!E93+June!F93</f>
        <v>0</v>
      </c>
      <c r="O63" s="166">
        <f t="shared" si="14"/>
        <v>0</v>
      </c>
      <c r="P63" s="178">
        <f t="shared" si="15"/>
        <v>0</v>
      </c>
      <c r="Q63" s="111" t="e">
        <f t="shared" si="16"/>
        <v>#DIV/0!</v>
      </c>
    </row>
    <row r="64" spans="1:17" x14ac:dyDescent="0.2">
      <c r="A64" s="203" t="str">
        <f>'Line Item Budget'!A71</f>
        <v>Medical Equipment</v>
      </c>
      <c r="B64" s="180">
        <f>'Line Item Budget'!D71</f>
        <v>0</v>
      </c>
      <c r="C64" s="141">
        <f>July!E94+July!F94</f>
        <v>0</v>
      </c>
      <c r="D64" s="141">
        <f>August!E94+August!F94</f>
        <v>0</v>
      </c>
      <c r="E64" s="141">
        <f>September!E94+September!F94</f>
        <v>0</v>
      </c>
      <c r="F64" s="141">
        <f>October!E94+October!F94</f>
        <v>0</v>
      </c>
      <c r="G64" s="142">
        <f>November!E94+November!F94</f>
        <v>0</v>
      </c>
      <c r="H64" s="142">
        <f>December!E94+December!F94</f>
        <v>0</v>
      </c>
      <c r="I64" s="142">
        <f>January!E94+January!F94</f>
        <v>0</v>
      </c>
      <c r="J64" s="142">
        <f>February!E94+February!F94</f>
        <v>0</v>
      </c>
      <c r="K64" s="142">
        <f>March!E94+March!F94</f>
        <v>0</v>
      </c>
      <c r="L64" s="142">
        <f>April!E94+April!F94</f>
        <v>0</v>
      </c>
      <c r="M64" s="142">
        <f>May!E94+May!F94</f>
        <v>0</v>
      </c>
      <c r="N64" s="147">
        <f>June!E94+June!F94</f>
        <v>0</v>
      </c>
      <c r="O64" s="166">
        <f t="shared" si="14"/>
        <v>0</v>
      </c>
      <c r="P64" s="178">
        <f t="shared" si="15"/>
        <v>0</v>
      </c>
      <c r="Q64" s="111" t="e">
        <f t="shared" si="16"/>
        <v>#DIV/0!</v>
      </c>
    </row>
    <row r="65" spans="1:17" x14ac:dyDescent="0.2">
      <c r="A65" s="203" t="str">
        <f>'Line Item Budget'!A72</f>
        <v>Medical  Equipment</v>
      </c>
      <c r="B65" s="180">
        <f>'Line Item Budget'!D72</f>
        <v>0</v>
      </c>
      <c r="C65" s="141">
        <f>July!E95+July!F95</f>
        <v>0</v>
      </c>
      <c r="D65" s="141">
        <f>August!E95+August!F95</f>
        <v>0</v>
      </c>
      <c r="E65" s="141">
        <f>September!E95+September!F95</f>
        <v>0</v>
      </c>
      <c r="F65" s="141">
        <f>October!E95+October!F95</f>
        <v>0</v>
      </c>
      <c r="G65" s="142">
        <f>November!E95+November!F95</f>
        <v>0</v>
      </c>
      <c r="H65" s="142">
        <f>December!E95+December!F95</f>
        <v>0</v>
      </c>
      <c r="I65" s="142">
        <f>January!E95+January!F95</f>
        <v>0</v>
      </c>
      <c r="J65" s="142">
        <f>February!E95+February!F95</f>
        <v>0</v>
      </c>
      <c r="K65" s="142">
        <f>March!E95+March!F95</f>
        <v>0</v>
      </c>
      <c r="L65" s="142">
        <f>April!E95+April!F95</f>
        <v>0</v>
      </c>
      <c r="M65" s="142">
        <f>May!E95+May!F95</f>
        <v>0</v>
      </c>
      <c r="N65" s="147">
        <f>June!E95+June!F95</f>
        <v>0</v>
      </c>
      <c r="O65" s="166">
        <f t="shared" si="14"/>
        <v>0</v>
      </c>
      <c r="P65" s="178">
        <f t="shared" si="15"/>
        <v>0</v>
      </c>
      <c r="Q65" s="111" t="e">
        <f t="shared" si="16"/>
        <v>#DIV/0!</v>
      </c>
    </row>
    <row r="66" spans="1:17" x14ac:dyDescent="0.2">
      <c r="A66" s="203" t="str">
        <f>'Line Item Budget'!A73</f>
        <v>Define -</v>
      </c>
      <c r="B66" s="180">
        <f>'Line Item Budget'!D73</f>
        <v>0</v>
      </c>
      <c r="C66" s="141">
        <f>July!E96+July!F96</f>
        <v>0</v>
      </c>
      <c r="D66" s="141">
        <f>August!E96+August!F96</f>
        <v>0</v>
      </c>
      <c r="E66" s="141">
        <f>September!E96+September!F96</f>
        <v>0</v>
      </c>
      <c r="F66" s="141">
        <f>October!E96+October!F96</f>
        <v>0</v>
      </c>
      <c r="G66" s="142">
        <f>November!E96+November!F96</f>
        <v>0</v>
      </c>
      <c r="H66" s="142">
        <f>December!E96+December!F96</f>
        <v>0</v>
      </c>
      <c r="I66" s="142">
        <f>January!E96+January!F96</f>
        <v>0</v>
      </c>
      <c r="J66" s="142">
        <f>February!E96+February!F96</f>
        <v>0</v>
      </c>
      <c r="K66" s="142">
        <f>March!E96+March!F96</f>
        <v>0</v>
      </c>
      <c r="L66" s="142">
        <f>April!E96+April!F96</f>
        <v>0</v>
      </c>
      <c r="M66" s="142">
        <f>May!E96+May!F96</f>
        <v>0</v>
      </c>
      <c r="N66" s="147">
        <f>June!E96+June!F96</f>
        <v>0</v>
      </c>
      <c r="O66" s="166">
        <f>SUM(C66:N66)</f>
        <v>0</v>
      </c>
      <c r="P66" s="178">
        <f t="shared" si="15"/>
        <v>0</v>
      </c>
      <c r="Q66" s="111" t="e">
        <f t="shared" si="16"/>
        <v>#DIV/0!</v>
      </c>
    </row>
    <row r="67" spans="1:17" ht="15" x14ac:dyDescent="0.25">
      <c r="A67" s="160" t="s">
        <v>94</v>
      </c>
      <c r="B67" s="163">
        <f t="shared" ref="B67:P67" si="17">SUM(B61:B66)</f>
        <v>0</v>
      </c>
      <c r="C67" s="149">
        <f t="shared" si="17"/>
        <v>0</v>
      </c>
      <c r="D67" s="117">
        <f>SUM(D61:D66)</f>
        <v>0</v>
      </c>
      <c r="E67" s="117">
        <f>SUM(E61:E66)</f>
        <v>0</v>
      </c>
      <c r="F67" s="117">
        <f t="shared" si="17"/>
        <v>0</v>
      </c>
      <c r="G67" s="117">
        <f t="shared" si="17"/>
        <v>0</v>
      </c>
      <c r="H67" s="117">
        <f t="shared" si="17"/>
        <v>0</v>
      </c>
      <c r="I67" s="117">
        <f t="shared" si="17"/>
        <v>0</v>
      </c>
      <c r="J67" s="117">
        <f t="shared" si="17"/>
        <v>0</v>
      </c>
      <c r="K67" s="117">
        <f t="shared" si="17"/>
        <v>0</v>
      </c>
      <c r="L67" s="117">
        <f t="shared" si="17"/>
        <v>0</v>
      </c>
      <c r="M67" s="117">
        <f t="shared" si="17"/>
        <v>0</v>
      </c>
      <c r="N67" s="152">
        <f t="shared" si="17"/>
        <v>0</v>
      </c>
      <c r="O67" s="169">
        <f>SUM(O61:O66)</f>
        <v>0</v>
      </c>
      <c r="P67" s="169">
        <f t="shared" si="17"/>
        <v>0</v>
      </c>
      <c r="Q67" s="175" t="e">
        <f t="shared" si="16"/>
        <v>#DIV/0!</v>
      </c>
    </row>
    <row r="68" spans="1:17" x14ac:dyDescent="0.2">
      <c r="A68" s="204"/>
      <c r="B68" s="182"/>
      <c r="C68" s="123"/>
      <c r="D68" s="123"/>
      <c r="E68" s="123"/>
      <c r="F68" s="123"/>
      <c r="G68" s="123"/>
      <c r="H68" s="123"/>
      <c r="I68" s="123"/>
      <c r="J68" s="123"/>
      <c r="K68" s="123"/>
      <c r="L68" s="123"/>
      <c r="M68" s="123"/>
      <c r="N68" s="155"/>
      <c r="O68" s="172"/>
      <c r="P68" s="172"/>
      <c r="Q68" s="124"/>
    </row>
    <row r="69" spans="1:17" ht="23.25" customHeight="1" thickBot="1" x14ac:dyDescent="0.3">
      <c r="A69" s="205" t="s">
        <v>0</v>
      </c>
      <c r="B69" s="164">
        <f>B25+B58+B67</f>
        <v>0</v>
      </c>
      <c r="C69" s="161">
        <f>C25+C58+C67</f>
        <v>0</v>
      </c>
      <c r="D69" s="125">
        <f>D25+D58+D67</f>
        <v>0</v>
      </c>
      <c r="E69" s="125">
        <f>E25+E58+E67</f>
        <v>0</v>
      </c>
      <c r="F69" s="125">
        <f t="shared" ref="F69:O69" si="18">F25+F58+F67</f>
        <v>0</v>
      </c>
      <c r="G69" s="125">
        <f t="shared" si="18"/>
        <v>0</v>
      </c>
      <c r="H69" s="125">
        <f t="shared" si="18"/>
        <v>0</v>
      </c>
      <c r="I69" s="125">
        <f t="shared" si="18"/>
        <v>0</v>
      </c>
      <c r="J69" s="126">
        <f t="shared" si="18"/>
        <v>0</v>
      </c>
      <c r="K69" s="126">
        <f t="shared" si="18"/>
        <v>0</v>
      </c>
      <c r="L69" s="126">
        <f t="shared" si="18"/>
        <v>0</v>
      </c>
      <c r="M69" s="126">
        <f>M25+M58+M67</f>
        <v>0</v>
      </c>
      <c r="N69" s="156">
        <f t="shared" si="18"/>
        <v>0</v>
      </c>
      <c r="O69" s="173">
        <f t="shared" si="18"/>
        <v>0</v>
      </c>
      <c r="P69" s="173">
        <f>P25+P58+P67</f>
        <v>0</v>
      </c>
      <c r="Q69" s="176" t="e">
        <f>O69/B69</f>
        <v>#DIV/0!</v>
      </c>
    </row>
    <row r="70" spans="1:17" s="19" customFormat="1" ht="33.75" customHeight="1" thickTop="1" x14ac:dyDescent="0.25">
      <c r="A70" s="711" t="s">
        <v>98</v>
      </c>
      <c r="B70" s="712"/>
      <c r="C70" s="711"/>
      <c r="D70" s="711"/>
      <c r="E70" s="711"/>
      <c r="F70" s="711"/>
      <c r="G70" s="711"/>
      <c r="H70" s="711"/>
      <c r="I70" s="713"/>
      <c r="J70" s="700" t="s">
        <v>108</v>
      </c>
      <c r="K70" s="701"/>
      <c r="L70" s="127" t="s">
        <v>102</v>
      </c>
      <c r="M70" s="127" t="s">
        <v>103</v>
      </c>
      <c r="N70" s="720" t="s">
        <v>104</v>
      </c>
      <c r="O70" s="720"/>
      <c r="P70" s="720"/>
      <c r="Q70" s="721"/>
    </row>
    <row r="71" spans="1:17" s="19" customFormat="1" ht="33.75" customHeight="1" x14ac:dyDescent="0.2">
      <c r="A71" s="712"/>
      <c r="B71" s="712"/>
      <c r="C71" s="712"/>
      <c r="D71" s="712"/>
      <c r="E71" s="712"/>
      <c r="F71" s="712"/>
      <c r="G71" s="712"/>
      <c r="H71" s="712"/>
      <c r="I71" s="714"/>
      <c r="J71" s="702"/>
      <c r="K71" s="703"/>
      <c r="L71" s="128"/>
      <c r="M71" s="128"/>
      <c r="N71" s="722"/>
      <c r="O71" s="722"/>
      <c r="P71" s="722"/>
      <c r="Q71" s="723"/>
    </row>
    <row r="72" spans="1:17" s="19" customFormat="1" ht="33.950000000000003" customHeight="1" x14ac:dyDescent="0.2">
      <c r="A72" s="129" t="s">
        <v>99</v>
      </c>
      <c r="B72" s="130"/>
      <c r="C72" s="130"/>
      <c r="D72" s="131"/>
      <c r="E72" s="131"/>
      <c r="F72" s="131"/>
      <c r="G72" s="131"/>
      <c r="H72" s="131"/>
      <c r="I72" s="72"/>
      <c r="J72" s="728"/>
      <c r="K72" s="729"/>
      <c r="L72" s="128"/>
      <c r="M72" s="128"/>
      <c r="N72" s="706"/>
      <c r="O72" s="706"/>
      <c r="P72" s="706"/>
      <c r="Q72" s="707"/>
    </row>
    <row r="73" spans="1:17" s="19" customFormat="1" ht="33.950000000000003" customHeight="1" x14ac:dyDescent="0.2">
      <c r="A73" s="132" t="s">
        <v>100</v>
      </c>
      <c r="B73" s="133"/>
      <c r="C73" s="133"/>
      <c r="D73" s="134"/>
      <c r="E73" s="134"/>
      <c r="F73" s="134"/>
      <c r="G73" s="134"/>
      <c r="H73" s="134"/>
      <c r="I73" s="72"/>
      <c r="J73" s="704"/>
      <c r="K73" s="705"/>
      <c r="L73" s="135"/>
      <c r="M73" s="135"/>
      <c r="N73" s="724"/>
      <c r="O73" s="724"/>
      <c r="P73" s="724"/>
      <c r="Q73" s="725"/>
    </row>
    <row r="74" spans="1:17" s="19" customFormat="1" ht="33.950000000000003" customHeight="1" thickBot="1" x14ac:dyDescent="0.25">
      <c r="A74" s="136" t="s">
        <v>101</v>
      </c>
      <c r="B74" s="137"/>
      <c r="C74" s="137"/>
      <c r="D74" s="134"/>
      <c r="E74" s="134"/>
      <c r="F74" s="134"/>
      <c r="G74" s="134" t="s">
        <v>107</v>
      </c>
      <c r="H74" s="134"/>
      <c r="I74" s="72"/>
      <c r="J74" s="718"/>
      <c r="K74" s="719"/>
      <c r="L74" s="138"/>
      <c r="M74" s="138"/>
      <c r="N74" s="726"/>
      <c r="O74" s="726"/>
      <c r="P74" s="726"/>
      <c r="Q74" s="727"/>
    </row>
    <row r="75" spans="1:17" s="19" customFormat="1" x14ac:dyDescent="0.2">
      <c r="I75" s="72"/>
    </row>
    <row r="76" spans="1:17" x14ac:dyDescent="0.2">
      <c r="J76" s="19"/>
      <c r="K76" s="19"/>
      <c r="L76" s="19"/>
      <c r="M76" s="19"/>
      <c r="N76" s="19"/>
      <c r="O76" s="19"/>
    </row>
  </sheetData>
  <sheetProtection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67">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8 4 h S 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P O I U 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i F J X K I p H u A 4 A A A A R A A A A E w A c A E Z v c m 1 1 b G F z L 1 N l Y 3 R p b 2 4 x L m 0 g o h g A K K A U A A A A A A A A A A A A A A A A A A A A A A A A A A A A K 0 5 N L s n M z 1 M I h t C G 1 g B Q S w E C L Q A U A A I A C A D z i F J X t K 7 m D q I A A A D 2 A A A A E g A A A A A A A A A A A A A A A A A A A A A A Q 2 9 u Z m l n L 1 B h Y 2 t h Z 2 U u e G 1 s U E s B A i 0 A F A A C A A g A 8 4 h S V w / K 6 a u k A A A A 6 Q A A A B M A A A A A A A A A A A A A A A A A 7 g A A A F t D b 2 5 0 Z W 5 0 X 1 R 5 c G V z X S 5 4 b W x Q S w E C L Q A U A A I A C A D z i F J 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b K C C m s 0 R E u y J t e f w 9 e 3 n w A A A A A C A A A A A A A D Z g A A w A A A A B A A A A C 3 U a x + j L + L W 8 b J D n T H l A r e A A A A A A S A A A C g A A A A E A A A A H 8 E Q p / T 9 Y V z C g P N K 3 Y S q T J Q A A A A U T K R f 0 l o A I 7 O w q c W j O Z u P 2 d H V R A Z M Q 3 d k p A l d 1 b H 0 d d i / 4 Y 9 o r o P 5 8 d H B 0 R y 3 1 y h r n D W 2 R Q G D m r 7 B c w M l p v c s V v Y Q F O 8 u / F r d 5 d q E u o L u M M U A A A A H p W b h u u h 0 1 l C 8 X x l 9 c P t 5 o 9 4 6 D k = < / D a t a M a s h u p > 
</file>

<file path=customXml/itemProps1.xml><?xml version="1.0" encoding="utf-8"?>
<ds:datastoreItem xmlns:ds="http://schemas.openxmlformats.org/officeDocument/2006/customXml" ds:itemID="{BAB8DD9C-B510-4294-9E68-8E669FB1B3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Instructions</vt:lpstr>
      <vt:lpstr>Personnel</vt:lpstr>
      <vt:lpstr>Subcontractor1</vt:lpstr>
      <vt:lpstr>Subcontractor2</vt:lpstr>
      <vt:lpstr>Subcontractor3</vt:lpstr>
      <vt:lpstr>Subcontractor4</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Subcontractor1!Print_Area</vt:lpstr>
      <vt:lpstr>Summary!Print_Area</vt:lpstr>
      <vt:lpstr>'Line Item Budget'!Print_Titles</vt:lpstr>
      <vt:lpstr>Subcontractor1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Bell, Eric</cp:lastModifiedBy>
  <cp:lastPrinted>2023-10-19T20:15:40Z</cp:lastPrinted>
  <dcterms:created xsi:type="dcterms:W3CDTF">2019-02-06T13:28:59Z</dcterms:created>
  <dcterms:modified xsi:type="dcterms:W3CDTF">2024-08-02T20:53:52Z</dcterms:modified>
</cp:coreProperties>
</file>